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namedSheetViews/namedSheetView1.xml" ContentType="application/vnd.ms-excel.namedsheetview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C:\Users\McInerney_G\FileDirector\home\desktop\Sitefinity Upload Docs\"/>
    </mc:Choice>
  </mc:AlternateContent>
  <xr:revisionPtr revIDLastSave="0" documentId="8_{9503E312-72CB-45DF-B231-069242E4D77D}" xr6:coauthVersionLast="47" xr6:coauthVersionMax="47" xr10:uidLastSave="{00000000-0000-0000-0000-000000000000}"/>
  <bookViews>
    <workbookView xWindow="-110" yWindow="-110" windowWidth="19420" windowHeight="10420" tabRatio="825" activeTab="1" xr2:uid="{00000000-000D-0000-FFFF-FFFF00000000}"/>
  </bookViews>
  <sheets>
    <sheet name="Read Me First " sheetId="1" r:id="rId1"/>
    <sheet name="Change History" sheetId="2" r:id="rId2"/>
    <sheet name="Market Messages" sheetId="3" r:id="rId3"/>
    <sheet name="Data Definitions" sheetId="4" r:id="rId4"/>
    <sheet name="MM Impact Analysis" sheetId="6" state="hidden" r:id="rId5"/>
    <sheet name="Data Codes " sheetId="5" r:id="rId6"/>
    <sheet name="Data Items per  MM " sheetId="7" r:id="rId7"/>
    <sheet name="Message Descriptions" sheetId="8" r:id="rId8"/>
    <sheet name="MM per MM Guide" sheetId="9" r:id="rId9"/>
    <sheet name="- Lookups" sheetId="10" state="hidden" r:id="rId10"/>
  </sheets>
  <externalReferences>
    <externalReference r:id="rId11"/>
  </externalReferences>
  <definedNames>
    <definedName name="_xlnm._FilterDatabase" localSheetId="9" hidden="1">'- Lookups'!$L$5:$AF$133</definedName>
    <definedName name="_xlnm._FilterDatabase" localSheetId="5" hidden="1">'Data Codes '!$A$3:$J$1922</definedName>
    <definedName name="_xlnm._FilterDatabase" localSheetId="3" hidden="1">'Data Definitions'!$A$2:$M$222</definedName>
    <definedName name="_xlnm._FilterDatabase" localSheetId="2" hidden="1">'Market Messages'!$A$10:$IS$3102</definedName>
    <definedName name="_xlnm._FilterDatabase" localSheetId="7" hidden="1">'Message Descriptions'!$A$1:$C$96</definedName>
    <definedName name="_xlnm._FilterDatabase" localSheetId="8" hidden="1">'MM per MM Guide'!$A$3:$L$100</definedName>
    <definedName name="action">'- Lookups'!#REF!</definedName>
    <definedName name="allocation_select">'- Lookups'!$J$9:$J$25</definedName>
    <definedName name="allocation_select_choice">'Market Messages'!$B$7</definedName>
    <definedName name="Attribs">'[1]XSD import '!$A$2:$M$1408</definedName>
    <definedName name="businfo">'[1]Data Items'!$B$5:$D$219</definedName>
    <definedName name="busschnames">'Data Definitions'!$A$2:$C$222</definedName>
    <definedName name="bustable">'[1]Data Items (restructured)'!$A$1:$D$204</definedName>
    <definedName name="caption">'Market Messages'!$A$7</definedName>
    <definedName name="clear_cells">'Market Messages'!$B$9:$E$9</definedName>
    <definedName name="conv">'- Lookups'!$N$7:$O$158</definedName>
    <definedName name="DataItems">'Data Definitions'!$C$3:$C$226</definedName>
    <definedName name="dc_1">'Data Codes '!$B$4</definedName>
    <definedName name="dc_10">'Data Codes '!$B$10</definedName>
    <definedName name="dc_100">'Data Codes '!$B$564</definedName>
    <definedName name="dc_101">'Data Codes '!$B$817</definedName>
    <definedName name="dc_102">'Data Codes '!$B$894</definedName>
    <definedName name="dc_103">'Data Codes '!$B$971</definedName>
    <definedName name="dc_104a">'Data Codes '!#REF!</definedName>
    <definedName name="dc_106">'Data Codes '!$B$997</definedName>
    <definedName name="dc_107">'Data Codes '!$B$1002</definedName>
    <definedName name="dc_109">'Data Codes '!#REF!</definedName>
    <definedName name="dc_110">'Data Codes '!$B$1009</definedName>
    <definedName name="dc_112">'Data Codes '!$B$1030</definedName>
    <definedName name="dc_120">'Data Codes '!$B$1049</definedName>
    <definedName name="dc_123">'Data Codes '!$B$1076</definedName>
    <definedName name="dc_124">'Data Codes '!$B$1080</definedName>
    <definedName name="dc_128">'Data Codes '!$B$1125</definedName>
    <definedName name="dc_131">'Data Codes '!$B$1129</definedName>
    <definedName name="dc_14">'Data Codes '!$B$12</definedName>
    <definedName name="dc_142a">'Data Codes '!$B$1185</definedName>
    <definedName name="dc_148">'Data Codes '!$B$1186</definedName>
    <definedName name="dc_15">'Data Codes '!$B$18</definedName>
    <definedName name="dc_150">'Data Codes '!$B$1191</definedName>
    <definedName name="dc_152">'Data Codes '!$B$1193</definedName>
    <definedName name="dc_153">'Data Codes '!$B$1194</definedName>
    <definedName name="dc_154">'Data Codes '!$B$1199</definedName>
    <definedName name="dc_155">'Data Codes '!$B$1218</definedName>
    <definedName name="dc_156">'Data Codes '!$B$1223</definedName>
    <definedName name="dc_160">'Data Codes '!$B$1233</definedName>
    <definedName name="dc_162">'Data Codes '!$B$1234</definedName>
    <definedName name="dc_165">'Data Codes '!$B$1283</definedName>
    <definedName name="dc_168">'Data Codes '!$B$1381</definedName>
    <definedName name="dc_172">'Data Codes '!$B$1386</definedName>
    <definedName name="dc_173">'Data Codes '!$B$1390</definedName>
    <definedName name="dc_175">'Data Codes '!$B$1531</definedName>
    <definedName name="dc_180">'Data Codes '!$B$1535</definedName>
    <definedName name="dc_181">'Data Codes '!$B$1540</definedName>
    <definedName name="dc_185">'Data Codes '!$B$1549</definedName>
    <definedName name="dc_189">'Data Codes '!$B$1551</definedName>
    <definedName name="dc_192">'Data Codes '!$B$1630</definedName>
    <definedName name="dc_192_Supplier">'Data Codes '!$B$1550</definedName>
    <definedName name="dc_193">'Data Codes '!$B$1664</definedName>
    <definedName name="dc_195">'Data Codes '!$B$1701</definedName>
    <definedName name="dc_20">'Data Codes '!$B$22</definedName>
    <definedName name="dc_204">'Data Codes '!$B$1716</definedName>
    <definedName name="dc_209">'Data Codes '!$B$1725</definedName>
    <definedName name="dc_211">'Data Codes '!$B$1731</definedName>
    <definedName name="dc_217">'Data Codes '!$B$1863</definedName>
    <definedName name="dc_218">'Data Codes '!$B$1875</definedName>
    <definedName name="dc_219">'Data Codes '!$B$1913</definedName>
    <definedName name="dc_220">'Data Codes '!$B$1914</definedName>
    <definedName name="dc_221">'Data Codes '!#REF!</definedName>
    <definedName name="dc_222">'Data Codes '!$B$1917</definedName>
    <definedName name="dc_223">'Data Codes '!$B$1919</definedName>
    <definedName name="dc_24">'Data Codes '!$B$30</definedName>
    <definedName name="dc_28">'Data Codes '!$B$33</definedName>
    <definedName name="dc_33">'Data Codes '!$B$36</definedName>
    <definedName name="dc_35">'Data Codes '!$B$41</definedName>
    <definedName name="dc_36">'Data Codes '!$B$42</definedName>
    <definedName name="dc_41">'Data Codes '!$B$101</definedName>
    <definedName name="dc_46">'Data Codes '!$B$111</definedName>
    <definedName name="dc_51">'Data Codes '!$B$115</definedName>
    <definedName name="dc_53">'Data Codes '!$B$118</definedName>
    <definedName name="dc_54">'Data Codes '!$B$123</definedName>
    <definedName name="dc_55">'Data Codes '!$B$131</definedName>
    <definedName name="dc_56">'Data Codes '!$B$204</definedName>
    <definedName name="dc_62">'Data Codes '!$B$492</definedName>
    <definedName name="dc_71a">'Data Codes '!#REF!</definedName>
    <definedName name="dc_72">'Data Codes '!#REF!</definedName>
    <definedName name="dc_74">'Data Codes '!#REF!</definedName>
    <definedName name="dc_75">'Data Codes '!$B$494</definedName>
    <definedName name="dc_82">'Data Codes '!$B$495</definedName>
    <definedName name="dc_88">'Data Codes '!$B$503</definedName>
    <definedName name="dc_89">'Data Codes '!$B$506</definedName>
    <definedName name="dc_90">'Data Codes '!$B$509</definedName>
    <definedName name="dc_93a">'Data Codes '!#REF!</definedName>
    <definedName name="dc_97">'Data Codes '!$B$545</definedName>
    <definedName name="dc_98">'Data Codes '!$B$562</definedName>
    <definedName name="DI_schema">'Data Definitions'!$C$2:$J$222</definedName>
    <definedName name="element_SpecialNeedsDeleteDetails_Link05254798" localSheetId="2">'Market Messages'!$E$231</definedName>
    <definedName name="exclude">'- Lookups'!$E$8:$E$20</definedName>
    <definedName name="Export">'[1]XSD import '!$A$2:$BF$1725</definedName>
    <definedName name="field_search">'Market Messages'!$E$9</definedName>
    <definedName name="filter_col">'Market Messages'!#REF!</definedName>
    <definedName name="filter_cols">'- Lookups'!$J$9:$K$25</definedName>
    <definedName name="filter_range">'Market Messages'!#REF!</definedName>
    <definedName name="header">'- Lookups'!$A$8:$A$20</definedName>
    <definedName name="header_row">'Market Messages'!$9:$9</definedName>
    <definedName name="header_start">'Market Messages'!#REF!</definedName>
    <definedName name="Impact">'Market Messages'!$B$10:$M$2361</definedName>
    <definedName name="link1">'Data Codes '!$A$4</definedName>
    <definedName name="mapping_result">'- Lookups'!$O$6:$P$158</definedName>
    <definedName name="mappings">'- Lookups'!$M$5:$AE$107</definedName>
    <definedName name="message_groups">'- Lookups'!$Q$3:$AE$5</definedName>
    <definedName name="message_header">'Market Messages'!$B$10</definedName>
    <definedName name="messages">'MM per MM Guide'!#REF!</definedName>
    <definedName name="mm_list">'Market Messages'!$B$10:$B$2414</definedName>
    <definedName name="mmdetails">#REF!</definedName>
    <definedName name="mmitems">'Market Messages'!$B$10:$E$2453</definedName>
    <definedName name="MMnames">'Message Descriptions'!$B$2:$C$96</definedName>
    <definedName name="msg_search">'Market Messages'!$B$9</definedName>
    <definedName name="NIUse">'Data Definitions'!#REF!</definedName>
    <definedName name="pivot">'MM per MM Guide'!$A$3:$B$224</definedName>
    <definedName name="pivot2">'Market Messages'!#REF!</definedName>
    <definedName name="_xlnm.Print_Area" localSheetId="5">'Data Codes '!$A$817:$D$970</definedName>
    <definedName name="_xlnm.Print_Titles" localSheetId="5">'Data Codes '!$3:$3</definedName>
    <definedName name="_xlnm.Print_Titles" localSheetId="8">'MM per MM Guide'!$2:$3</definedName>
    <definedName name="range2">'Data Codes '!$A$3:$E$2279</definedName>
    <definedName name="refresh_range1">'Market Messages'!#REF!</definedName>
    <definedName name="reverse">#REF!</definedName>
    <definedName name="segment">'Market Messages'!$C$9</definedName>
    <definedName name="segment_search">'Market Messages'!#REF!</definedName>
    <definedName name="SimpleT">'[1]XSD import '!$AC$1519:$AM$1639</definedName>
    <definedName name="start">'Market Messages'!$A$10</definedName>
    <definedName name="top_corner2">'Data Codes '!$A$3</definedName>
    <definedName name="Z_9D3E0081_5F12_43AE_BF47_15F1B09827A7_.wvu.Cols" localSheetId="2" hidden="1">'Market Messages'!$A:$A,'Market Messages'!#REF!,'Market Messages'!#REF!</definedName>
    <definedName name="Z_9D3E0081_5F12_43AE_BF47_15F1B09827A7_.wvu.FilterData" localSheetId="9" hidden="1">'- Lookups'!$L$5:$AF$133</definedName>
    <definedName name="Z_9D3E0081_5F12_43AE_BF47_15F1B09827A7_.wvu.FilterData" localSheetId="2" hidden="1">'Market Messages'!$A$10:$M$3100</definedName>
    <definedName name="Z_B10EE734_757C_468F_84A1_D1F59B8B98D0_.wvu.Cols" localSheetId="2" hidden="1">'Market Messages'!$A:$A,'Market Messages'!#REF!,'Market Messages'!#REF!</definedName>
    <definedName name="Z_B10EE734_757C_468F_84A1_D1F59B8B98D0_.wvu.FilterData" localSheetId="9" hidden="1">'- Lookups'!$L$5:$AF$133</definedName>
    <definedName name="Z_B10EE734_757C_468F_84A1_D1F59B8B98D0_.wvu.FilterData" localSheetId="2" hidden="1">'Market Messages'!$A$10:$M$3100</definedName>
    <definedName name="Z_CFD4B24B_326F_455E_9EE4_C694EF0991A6_.wvu.Cols" localSheetId="5" hidden="1">'Data Codes '!$F:$IT</definedName>
    <definedName name="Z_CFD4B24B_326F_455E_9EE4_C694EF0991A6_.wvu.Cols" localSheetId="6" hidden="1">'Data Items per  MM '!$H:$H</definedName>
    <definedName name="Z_CFD4B24B_326F_455E_9EE4_C694EF0991A6_.wvu.Cols" localSheetId="2" hidden="1">'Market Messages'!$A:$A</definedName>
    <definedName name="Z_CFD4B24B_326F_455E_9EE4_C694EF0991A6_.wvu.FilterData" localSheetId="9" hidden="1">'- Lookups'!$L$5:$AF$133</definedName>
    <definedName name="Z_CFD4B24B_326F_455E_9EE4_C694EF0991A6_.wvu.FilterData" localSheetId="5" hidden="1">'Data Codes '!$A$3:$E$1893</definedName>
    <definedName name="Z_CFD4B24B_326F_455E_9EE4_C694EF0991A6_.wvu.FilterData" localSheetId="3" hidden="1">'Data Definitions'!$A$2:$L$216</definedName>
    <definedName name="Z_CFD4B24B_326F_455E_9EE4_C694EF0991A6_.wvu.FilterData" localSheetId="2" hidden="1">'Market Messages'!$A$10:$M$3100</definedName>
    <definedName name="Z_CFD4B24B_326F_455E_9EE4_C694EF0991A6_.wvu.FilterData" localSheetId="7" hidden="1">'Message Descriptions'!$A$1:$C$92</definedName>
    <definedName name="Z_CFD4B24B_326F_455E_9EE4_C694EF0991A6_.wvu.FilterData" localSheetId="8" hidden="1">'MM per MM Guide'!$A$3:$L$100</definedName>
    <definedName name="Z_CFD4B24B_326F_455E_9EE4_C694EF0991A6_.wvu.PrintArea" localSheetId="5" hidden="1">'Data Codes '!$A$817:$D$970</definedName>
    <definedName name="Z_CFD4B24B_326F_455E_9EE4_C694EF0991A6_.wvu.PrintTitles" localSheetId="5" hidden="1">'Data Codes '!$3:$3</definedName>
    <definedName name="Z_CFD4B24B_326F_455E_9EE4_C694EF0991A6_.wvu.PrintTitles" localSheetId="8" hidden="1">'MM per MM Guide'!$2:$3</definedName>
    <definedName name="Z_CFD4B24B_326F_455E_9EE4_C694EF0991A6_.wvu.Rows" localSheetId="2" hidden="1">'Market Messages'!$11:$16,'Market Messages'!$18:$126,'Market Messages'!$128:$138,'Market Messages'!$140:$150,'Market Messages'!$152:$181,'Market Messages'!$183:$213,'Market Messages'!$215:$298,'Market Messages'!$300:$321,'Market Messages'!$323:$335,'Market Messages'!$337:$424,'Market Messages'!$426:$504,'Market Messages'!$506:$540,'Market Messages'!$542:$561,'Market Messages'!$563:$654,'Market Messages'!$656:$743,'Market Messages'!$745:$769,'Market Messages'!$771:$861,'Market Messages'!$863:$953,'Market Messages'!$955:$984,'Market Messages'!$986:$1075,'Market Messages'!$1077:$1090,'Market Messages'!$1092:$1097,'Market Messages'!$1099:$1104,'Market Messages'!$1106:$1123,'Market Messages'!$1125:$1129,'Market Messages'!$1131:$1132,'Market Messages'!$1134:$1137,'Market Messages'!$1139:$1142,'Market Messages'!$1144:$1173,'Market Messages'!$1175:$1198,'Market Messages'!$1200:$1229,'Market Messages'!$1231:$1259,'Market Messages'!$1262:$1266,'Market Messages'!$1268:$1273,'Market Messages'!$1275:$1287,'Market Messages'!$1289:$1350,'Market Messages'!$1352:$1363,'Market Messages'!$1365:$1367,'Market Messages'!$1369:$1372,'Market Messages'!$1374:$1376,'Market Messages'!$1378:$1381,'Market Messages'!$1383:$1386,'Market Messages'!$1388:$1391,'Market Messages'!$1392:$1395,'Market Messages'!$1397:$1406,'Market Messages'!$1408:$1413,'Market Messages'!$1415:$1462,'Market Messages'!$1464:$1482,'Market Messages'!$1484:$1502,'Market Messages'!$1504:$1519,'Market Messages'!$1521:$1535,'Market Messages'!$1537:$1549,'Market Messages'!$1551:$1576,'Market Messages'!$1578:$1601,'Market Messages'!$1603:$1623,'Market Messages'!$1625:$1651,'Market Messages'!$1653:$1673,'Market Messages'!$1675:$1703,'Market Messages'!$1705:$1726,'Market Messages'!$1728:$1752,'Market Messages'!$1754:$1773,'Market Messages'!$1775:$1799,'Market Messages'!$1801:$1826,'Market Messages'!$1828:$1833,'Market Messages'!$1835:$1856,'Market Messages'!$1858:$1877,'Market Messages'!$1879:$1886,'Market Messages'!$1889:$1913,'Market Messages'!$1915:$1936,'Market Messages'!$1938:$1940,'Market Messages'!$1942:$1969,'Market Messages'!$1971:$1987,'Market Messages'!$1989:$2048,'Market Messages'!$2050:$2106,'Market Messages'!$2108:$2122,'Market Messages'!$2124:$2141,'Market Messages'!$2143:$2150,'Market Messages'!$2152:$2156,'Market Messages'!$2158:$2161,'Market Messages'!$2163:$2179,'Market Messages'!$2181:$2187,'Market Messages'!$2189:$2205,'Market Messages'!$2207:$2218,'Market Messages'!$2220:$2230,'Market Messages'!$2232:$2237,'Market Messages'!$2239:$2243,'Market Messages'!$2245:$2252,'Market Messages'!$2254:$2283,'Market Messages'!$2285:$2314,'Market Messages'!$2316:$2336,'Market Messages'!$2338:$2359,'Market Messages'!$2361:$2361</definedName>
    <definedName name="Z_F0ADC036_509F_4B65_ABB7_BB20C5F9332B_.wvu.Cols" localSheetId="5" hidden="1">'Data Codes '!$F:$IT</definedName>
    <definedName name="Z_F0ADC036_509F_4B65_ABB7_BB20C5F9332B_.wvu.Cols" localSheetId="6" hidden="1">'Data Items per  MM '!$H:$H</definedName>
    <definedName name="Z_F0ADC036_509F_4B65_ABB7_BB20C5F9332B_.wvu.Cols" localSheetId="2" hidden="1">'Market Messages'!$A:$A</definedName>
    <definedName name="Z_F0ADC036_509F_4B65_ABB7_BB20C5F9332B_.wvu.FilterData" localSheetId="9" hidden="1">'- Lookups'!$L$5:$AF$133</definedName>
    <definedName name="Z_F0ADC036_509F_4B65_ABB7_BB20C5F9332B_.wvu.FilterData" localSheetId="5" hidden="1">'Data Codes '!$A$3:$E$1893</definedName>
    <definedName name="Z_F0ADC036_509F_4B65_ABB7_BB20C5F9332B_.wvu.FilterData" localSheetId="3" hidden="1">'Data Definitions'!$A$2:$L$216</definedName>
    <definedName name="Z_F0ADC036_509F_4B65_ABB7_BB20C5F9332B_.wvu.FilterData" localSheetId="2" hidden="1">'Market Messages'!$A$10:$M$3100</definedName>
    <definedName name="Z_F0ADC036_509F_4B65_ABB7_BB20C5F9332B_.wvu.FilterData" localSheetId="7" hidden="1">'Message Descriptions'!$A$1:$C$92</definedName>
    <definedName name="Z_F0ADC036_509F_4B65_ABB7_BB20C5F9332B_.wvu.FilterData" localSheetId="8" hidden="1">'MM per MM Guide'!$A$3:$L$100</definedName>
    <definedName name="Z_F0ADC036_509F_4B65_ABB7_BB20C5F9332B_.wvu.PrintArea" localSheetId="5" hidden="1">'Data Codes '!$A$817:$D$970</definedName>
    <definedName name="Z_F0ADC036_509F_4B65_ABB7_BB20C5F9332B_.wvu.PrintTitles" localSheetId="5" hidden="1">'Data Codes '!$3:$3</definedName>
    <definedName name="Z_F0ADC036_509F_4B65_ABB7_BB20C5F9332B_.wvu.PrintTitles" localSheetId="8" hidden="1">'MM per MM Guide'!$2:$3</definedName>
    <definedName name="Z_F0ADC036_509F_4B65_ABB7_BB20C5F9332B_.wvu.Rows" localSheetId="2" hidden="1">'Market Messages'!$11:$16,'Market Messages'!$18:$126,'Market Messages'!$128:$138,'Market Messages'!$140:$150,'Market Messages'!$152:$181,'Market Messages'!$183:$213,'Market Messages'!$215:$298,'Market Messages'!$300:$321,'Market Messages'!$323:$335,'Market Messages'!$337:$424,'Market Messages'!$426:$504,'Market Messages'!$506:$540,'Market Messages'!$542:$561,'Market Messages'!$563:$654,'Market Messages'!$656:$743,'Market Messages'!$745:$769,'Market Messages'!$771:$861,'Market Messages'!$863:$953,'Market Messages'!$955:$984,'Market Messages'!$986:$1075,'Market Messages'!$1077:$1090,'Market Messages'!$1092:$1097,'Market Messages'!$1099:$1104,'Market Messages'!$1106:$1123,'Market Messages'!$1125:$1129,'Market Messages'!$1131:$1132,'Market Messages'!$1134:$1137,'Market Messages'!$1139:$1142,'Market Messages'!$1144:$1173,'Market Messages'!$1175:$1198,'Market Messages'!$1200:$1229,'Market Messages'!$1231:$1259,'Market Messages'!$1262:$1266,'Market Messages'!$1268:$1273,'Market Messages'!$1275:$1287,'Market Messages'!$1289:$1350,'Market Messages'!$1352:$1363,'Market Messages'!$1365:$1367,'Market Messages'!$1369:$1372,'Market Messages'!$1374:$1376,'Market Messages'!$1378:$1381,'Market Messages'!$1383:$1386,'Market Messages'!$1388:$1391,'Market Messages'!$1392:$1395,'Market Messages'!$1397:$1406,'Market Messages'!$1408:$1413,'Market Messages'!$1415:$1462,'Market Messages'!$1464:$1482,'Market Messages'!$1484:$1502,'Market Messages'!$1504:$1519,'Market Messages'!$1521:$1535,'Market Messages'!$1537:$1549,'Market Messages'!$1551:$1576,'Market Messages'!$1578:$1601,'Market Messages'!$1603:$1623,'Market Messages'!$1625:$1651,'Market Messages'!$1653:$1673,'Market Messages'!$1675:$1703,'Market Messages'!$1705:$1726,'Market Messages'!$1728:$1752,'Market Messages'!$1754:$1773,'Market Messages'!$1775:$1799,'Market Messages'!$1801:$1826,'Market Messages'!$1828:$1833,'Market Messages'!$1835:$1856,'Market Messages'!$1858:$1877,'Market Messages'!$1879:$1886,'Market Messages'!$1889:$1913,'Market Messages'!$1915:$1936,'Market Messages'!$1938:$1940,'Market Messages'!$1942:$1969,'Market Messages'!$1971:$1987,'Market Messages'!$1989:$2048,'Market Messages'!$2050:$2106,'Market Messages'!$2108:$2122,'Market Messages'!$2124:$2141,'Market Messages'!$2143:$2150,'Market Messages'!$2152:$2156,'Market Messages'!$2158:$2161,'Market Messages'!$2163:$2179,'Market Messages'!$2181:$2187,'Market Messages'!$2189:$2205,'Market Messages'!$2207:$2218,'Market Messages'!$2220:$2230,'Market Messages'!$2232:$2237,'Market Messages'!$2239:$2243,'Market Messages'!$2245:$2252,'Market Messages'!$2254:$2283,'Market Messages'!$2285:$2314,'Market Messages'!$2316:$2336,'Market Messages'!$2338:$2359,'Market Messages'!$2361:$2361</definedName>
  </definedNames>
  <calcPr calcId="191029"/>
  <customWorkbookViews>
    <customWorkbookView name="Roper. Colette (Business Service Centre) - Personal View" guid="{F0ADC036-509F-4B65-ABB7-BB20C5F9332B}" mergeInterval="0" personalView="1" maximized="1" xWindow="-4" yWindow="-4" windowWidth="1288" windowHeight="992" tabRatio="826" activeSheetId="5"/>
    <customWorkbookView name="Complete" guid="{9D3E0081-5F12-43AE-BF47-15F1B09827A7}" maximized="1" windowWidth="1408" windowHeight="1011" tabRatio="725" activeSheetId="2"/>
    <customWorkbookView name="Schema Changes" guid="{B10EE734-757C-468F-84A1-D1F59B8B98D0}" maximized="1" windowWidth="1538" windowHeight="913" tabRatio="725" activeSheetId="2"/>
    <customWorkbookView name="Murphy. Joe (Business Service Centre) - Personal View" guid="{CFD4B24B-326F-455E-9EE4-C694EF0991A6}" mergeInterval="0" personalView="1" maximized="1" xWindow="-4" yWindow="-4" windowWidth="1032" windowHeight="736" tabRatio="826" activeSheetId="2"/>
  </customWorkbookViews>
  <pivotCaches>
    <pivotCache cacheId="0" r:id="rId12"/>
    <pivotCache cacheId="1" r:id="rId13"/>
    <pivotCache cacheId="2"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6" i="8" l="1"/>
  <c r="B95" i="8"/>
  <c r="B94" i="8"/>
  <c r="B93" i="8"/>
  <c r="M1396" i="3"/>
  <c r="M1397" i="3"/>
  <c r="M1398" i="3"/>
  <c r="L1397" i="3"/>
  <c r="K1397" i="3"/>
  <c r="J1397" i="3"/>
  <c r="G1397" i="3"/>
  <c r="I1396" i="3"/>
  <c r="I1397" i="3"/>
  <c r="I1398" i="3"/>
  <c r="H1396" i="3"/>
  <c r="H1397" i="3"/>
  <c r="H1398" i="3"/>
  <c r="M908" i="3"/>
  <c r="L908" i="3"/>
  <c r="K908" i="3"/>
  <c r="J908" i="3"/>
  <c r="I908" i="3"/>
  <c r="H908" i="3"/>
  <c r="G908" i="3"/>
  <c r="I909" i="3"/>
  <c r="M1888" i="3"/>
  <c r="L1888" i="3"/>
  <c r="K1888" i="3"/>
  <c r="J1888" i="3"/>
  <c r="I1888" i="3"/>
  <c r="H1888" i="3"/>
  <c r="G1888" i="3"/>
  <c r="M1432" i="3"/>
  <c r="L1432" i="3"/>
  <c r="K1432" i="3"/>
  <c r="J1432" i="3"/>
  <c r="I1432" i="3"/>
  <c r="H1432" i="3"/>
  <c r="G1432" i="3"/>
  <c r="M1431" i="3"/>
  <c r="L1431" i="3"/>
  <c r="K1431" i="3"/>
  <c r="J1431" i="3"/>
  <c r="I1431" i="3"/>
  <c r="H1431" i="3"/>
  <c r="G1431" i="3"/>
  <c r="L1435" i="3"/>
  <c r="K1435" i="3"/>
  <c r="J1435" i="3"/>
  <c r="I1435" i="3"/>
  <c r="H1435" i="3"/>
  <c r="G1435" i="3"/>
  <c r="J1434" i="3"/>
  <c r="I1434" i="3"/>
  <c r="H1434" i="3"/>
  <c r="G1434" i="3"/>
  <c r="I1433" i="3"/>
  <c r="H1433" i="3"/>
  <c r="G1433" i="3"/>
  <c r="R3" i="10"/>
  <c r="S3" i="10" s="1"/>
  <c r="T3" i="10" s="1"/>
  <c r="U3" i="10" s="1"/>
  <c r="V3" i="10" s="1"/>
  <c r="W3" i="10" s="1"/>
  <c r="X3" i="10" s="1"/>
  <c r="Y3" i="10" s="1"/>
  <c r="Z3" i="10" s="1"/>
  <c r="AA3" i="10" s="1"/>
  <c r="AB3" i="10" s="1"/>
  <c r="AC3" i="10" s="1"/>
  <c r="AD3" i="10" s="1"/>
  <c r="AE3" i="10" s="1"/>
  <c r="Q4" i="10"/>
  <c r="R4" i="10"/>
  <c r="S4" i="10"/>
  <c r="T4" i="10"/>
  <c r="U4" i="10"/>
  <c r="V4" i="10"/>
  <c r="W4" i="10"/>
  <c r="X4" i="10"/>
  <c r="Y4" i="10"/>
  <c r="Z4" i="10"/>
  <c r="AA4" i="10"/>
  <c r="AB4" i="10"/>
  <c r="AC4" i="10"/>
  <c r="AD4" i="10"/>
  <c r="AE4" i="10"/>
  <c r="M6" i="10"/>
  <c r="O6" i="10"/>
  <c r="AI6" i="10"/>
  <c r="P6" i="10" s="1"/>
  <c r="AJ6" i="10"/>
  <c r="AK6" i="10"/>
  <c r="AL6" i="10"/>
  <c r="AM6" i="10"/>
  <c r="AN6" i="10"/>
  <c r="AO6" i="10"/>
  <c r="AP6" i="10"/>
  <c r="AQ6" i="10"/>
  <c r="AR6" i="10"/>
  <c r="AS6" i="10"/>
  <c r="AT6" i="10"/>
  <c r="AU6" i="10"/>
  <c r="AV6" i="10"/>
  <c r="AW6" i="10"/>
  <c r="AX6" i="10"/>
  <c r="AY6" i="10"/>
  <c r="AZ6" i="10"/>
  <c r="AI7" i="10"/>
  <c r="BA7" i="10"/>
  <c r="AJ7" i="10"/>
  <c r="AK7" i="10"/>
  <c r="AL7" i="10"/>
  <c r="AM7" i="10"/>
  <c r="AN7" i="10"/>
  <c r="AO7" i="10"/>
  <c r="AP7" i="10"/>
  <c r="AQ7" i="10"/>
  <c r="AR7" i="10"/>
  <c r="AS7" i="10"/>
  <c r="AT7" i="10"/>
  <c r="AU7" i="10"/>
  <c r="AV7" i="10"/>
  <c r="AW7" i="10"/>
  <c r="AX7" i="10"/>
  <c r="AY7" i="10"/>
  <c r="M7" i="10"/>
  <c r="AZ7" i="10"/>
  <c r="O8" i="10"/>
  <c r="AI8" i="10"/>
  <c r="BA8" i="10"/>
  <c r="AJ8" i="10"/>
  <c r="AK8" i="10"/>
  <c r="AL8" i="10"/>
  <c r="AM8" i="10"/>
  <c r="AN8" i="10"/>
  <c r="AO8" i="10"/>
  <c r="AP8" i="10"/>
  <c r="AQ8" i="10"/>
  <c r="AR8" i="10"/>
  <c r="AS8" i="10"/>
  <c r="AT8" i="10"/>
  <c r="AU8" i="10"/>
  <c r="AV8" i="10"/>
  <c r="AW8" i="10"/>
  <c r="AX8" i="10"/>
  <c r="AY8" i="10"/>
  <c r="M8" i="10"/>
  <c r="AZ8" i="10"/>
  <c r="K9" i="10"/>
  <c r="O9" i="10"/>
  <c r="AI9" i="10"/>
  <c r="BA9" i="10" s="1"/>
  <c r="AJ9" i="10"/>
  <c r="AK9" i="10"/>
  <c r="AL9" i="10"/>
  <c r="AM9" i="10"/>
  <c r="AN9" i="10"/>
  <c r="AO9" i="10"/>
  <c r="AP9" i="10"/>
  <c r="AQ9" i="10"/>
  <c r="AR9" i="10"/>
  <c r="AS9" i="10"/>
  <c r="AT9" i="10"/>
  <c r="AU9" i="10"/>
  <c r="AV9" i="10"/>
  <c r="AW9" i="10"/>
  <c r="AX9" i="10"/>
  <c r="AY9" i="10"/>
  <c r="M9" i="10"/>
  <c r="AZ9" i="10"/>
  <c r="J10" i="10"/>
  <c r="K10" i="10"/>
  <c r="O10" i="10"/>
  <c r="A2045" i="3" s="1"/>
  <c r="AI10" i="10"/>
  <c r="BA10" i="10" s="1"/>
  <c r="AJ10" i="10"/>
  <c r="AK10" i="10"/>
  <c r="AL10" i="10"/>
  <c r="AM10" i="10"/>
  <c r="AN10" i="10"/>
  <c r="AO10" i="10"/>
  <c r="AP10" i="10"/>
  <c r="AQ10" i="10"/>
  <c r="AR10" i="10"/>
  <c r="AS10" i="10"/>
  <c r="AT10" i="10"/>
  <c r="AU10" i="10"/>
  <c r="AV10" i="10"/>
  <c r="AW10" i="10"/>
  <c r="AX10" i="10"/>
  <c r="AY10" i="10"/>
  <c r="M10" i="10"/>
  <c r="AZ10" i="10"/>
  <c r="I11" i="10"/>
  <c r="O11" i="10"/>
  <c r="AI11" i="10"/>
  <c r="AJ11" i="10"/>
  <c r="AK11" i="10"/>
  <c r="AL11" i="10"/>
  <c r="AM11" i="10"/>
  <c r="AN11" i="10"/>
  <c r="AO11" i="10"/>
  <c r="AP11" i="10"/>
  <c r="AQ11" i="10"/>
  <c r="AR11" i="10"/>
  <c r="AS11" i="10"/>
  <c r="AT11" i="10"/>
  <c r="AU11" i="10"/>
  <c r="AV11" i="10"/>
  <c r="AW11" i="10"/>
  <c r="AX11" i="10"/>
  <c r="AY11" i="10"/>
  <c r="M11" i="10"/>
  <c r="AZ11" i="10"/>
  <c r="O12" i="10"/>
  <c r="A933" i="3" s="1"/>
  <c r="AI12" i="10"/>
  <c r="BA12" i="10" s="1"/>
  <c r="AJ12" i="10"/>
  <c r="AK12" i="10"/>
  <c r="AL12" i="10"/>
  <c r="P12" i="10" s="1"/>
  <c r="A1614" i="3" s="1"/>
  <c r="AM12" i="10"/>
  <c r="AN12" i="10"/>
  <c r="AO12" i="10"/>
  <c r="AP12" i="10"/>
  <c r="AQ12" i="10"/>
  <c r="AR12" i="10"/>
  <c r="AS12" i="10"/>
  <c r="AT12" i="10"/>
  <c r="AU12" i="10"/>
  <c r="AV12" i="10"/>
  <c r="AW12" i="10"/>
  <c r="AX12" i="10"/>
  <c r="AY12" i="10"/>
  <c r="M12" i="10"/>
  <c r="AZ12" i="10"/>
  <c r="O13" i="10"/>
  <c r="AI13" i="10"/>
  <c r="AJ13" i="10"/>
  <c r="AK13" i="10"/>
  <c r="AL13" i="10"/>
  <c r="AM13" i="10"/>
  <c r="AN13" i="10"/>
  <c r="AO13" i="10"/>
  <c r="AP13" i="10"/>
  <c r="AQ13" i="10"/>
  <c r="AR13" i="10"/>
  <c r="AS13" i="10"/>
  <c r="AT13" i="10"/>
  <c r="AU13" i="10"/>
  <c r="AV13" i="10"/>
  <c r="AW13" i="10"/>
  <c r="AX13" i="10"/>
  <c r="AY13" i="10"/>
  <c r="M13" i="10"/>
  <c r="AZ13" i="10"/>
  <c r="BA13" i="10"/>
  <c r="O14" i="10"/>
  <c r="AI14" i="10"/>
  <c r="AJ14" i="10"/>
  <c r="AK14" i="10"/>
  <c r="AL14" i="10"/>
  <c r="AM14" i="10"/>
  <c r="AN14" i="10"/>
  <c r="AO14" i="10"/>
  <c r="AP14" i="10"/>
  <c r="AQ14" i="10"/>
  <c r="AR14" i="10"/>
  <c r="AS14" i="10"/>
  <c r="AT14" i="10"/>
  <c r="AU14" i="10"/>
  <c r="AV14" i="10"/>
  <c r="AW14" i="10"/>
  <c r="AX14" i="10"/>
  <c r="AY14" i="10"/>
  <c r="M14" i="10"/>
  <c r="AZ14" i="10"/>
  <c r="O15" i="10"/>
  <c r="AI15" i="10"/>
  <c r="AJ15" i="10"/>
  <c r="AK15" i="10"/>
  <c r="AL15" i="10"/>
  <c r="AM15" i="10"/>
  <c r="AN15" i="10"/>
  <c r="AO15" i="10"/>
  <c r="AP15" i="10"/>
  <c r="AQ15" i="10"/>
  <c r="AR15" i="10"/>
  <c r="AS15" i="10"/>
  <c r="AT15" i="10"/>
  <c r="AU15" i="10"/>
  <c r="AV15" i="10"/>
  <c r="AW15" i="10"/>
  <c r="AX15" i="10"/>
  <c r="AY15" i="10"/>
  <c r="M15" i="10"/>
  <c r="AZ15" i="10"/>
  <c r="O16" i="10"/>
  <c r="AI16" i="10"/>
  <c r="BA16" i="10" s="1"/>
  <c r="AJ16" i="10"/>
  <c r="AK16" i="10"/>
  <c r="AL16" i="10"/>
  <c r="AM16" i="10"/>
  <c r="AN16" i="10"/>
  <c r="AO16" i="10"/>
  <c r="AP16" i="10"/>
  <c r="AQ16" i="10"/>
  <c r="AR16" i="10"/>
  <c r="AS16" i="10"/>
  <c r="AT16" i="10"/>
  <c r="AU16" i="10"/>
  <c r="AV16" i="10"/>
  <c r="AW16" i="10"/>
  <c r="AX16" i="10"/>
  <c r="AY16" i="10"/>
  <c r="M16" i="10"/>
  <c r="AZ16" i="10"/>
  <c r="O17" i="10"/>
  <c r="AI17" i="10"/>
  <c r="AJ17" i="10"/>
  <c r="AK17" i="10"/>
  <c r="AL17" i="10"/>
  <c r="AM17" i="10"/>
  <c r="AN17" i="10"/>
  <c r="AO17" i="10"/>
  <c r="AP17" i="10"/>
  <c r="AQ17" i="10"/>
  <c r="AR17" i="10"/>
  <c r="AS17" i="10"/>
  <c r="AT17" i="10"/>
  <c r="AU17" i="10"/>
  <c r="AV17" i="10"/>
  <c r="AW17" i="10"/>
  <c r="AX17" i="10"/>
  <c r="AY17" i="10"/>
  <c r="M17" i="10"/>
  <c r="AZ17" i="10"/>
  <c r="O18" i="10"/>
  <c r="AI18" i="10"/>
  <c r="BA18" i="10" s="1"/>
  <c r="AJ18" i="10"/>
  <c r="AK18" i="10"/>
  <c r="AL18" i="10"/>
  <c r="AM18" i="10"/>
  <c r="AN18" i="10"/>
  <c r="AO18" i="10"/>
  <c r="AP18" i="10"/>
  <c r="AQ18" i="10"/>
  <c r="AR18" i="10"/>
  <c r="AS18" i="10"/>
  <c r="AT18" i="10"/>
  <c r="AU18" i="10"/>
  <c r="AV18" i="10"/>
  <c r="AW18" i="10"/>
  <c r="AX18" i="10"/>
  <c r="AY18" i="10"/>
  <c r="M18" i="10"/>
  <c r="AZ18" i="10"/>
  <c r="O19" i="10"/>
  <c r="AI19" i="10"/>
  <c r="BA19" i="10" s="1"/>
  <c r="AJ19" i="10"/>
  <c r="AK19" i="10"/>
  <c r="AL19" i="10"/>
  <c r="AM19" i="10"/>
  <c r="AN19" i="10"/>
  <c r="AO19" i="10"/>
  <c r="AP19" i="10"/>
  <c r="AQ19" i="10"/>
  <c r="AR19" i="10"/>
  <c r="AS19" i="10"/>
  <c r="AT19" i="10"/>
  <c r="AU19" i="10"/>
  <c r="AV19" i="10"/>
  <c r="AW19" i="10"/>
  <c r="AX19" i="10"/>
  <c r="AY19" i="10"/>
  <c r="M19" i="10"/>
  <c r="AZ19" i="10"/>
  <c r="O20" i="10"/>
  <c r="AI20" i="10"/>
  <c r="AJ20" i="10"/>
  <c r="AK20" i="10"/>
  <c r="AL20" i="10"/>
  <c r="AM20" i="10"/>
  <c r="AN20" i="10"/>
  <c r="AO20" i="10"/>
  <c r="AP20" i="10"/>
  <c r="AQ20" i="10"/>
  <c r="AR20" i="10"/>
  <c r="AS20" i="10"/>
  <c r="AT20" i="10"/>
  <c r="AU20" i="10"/>
  <c r="AV20" i="10"/>
  <c r="AW20" i="10"/>
  <c r="AX20" i="10"/>
  <c r="AY20" i="10"/>
  <c r="M20" i="10"/>
  <c r="AZ20" i="10"/>
  <c r="O21" i="10"/>
  <c r="AI21" i="10"/>
  <c r="AJ21" i="10"/>
  <c r="AK21" i="10"/>
  <c r="AL21" i="10"/>
  <c r="AM21" i="10"/>
  <c r="AN21" i="10"/>
  <c r="AO21" i="10"/>
  <c r="AP21" i="10"/>
  <c r="AQ21" i="10"/>
  <c r="AR21" i="10"/>
  <c r="AS21" i="10"/>
  <c r="AT21" i="10"/>
  <c r="AU21" i="10"/>
  <c r="AV21" i="10"/>
  <c r="AW21" i="10"/>
  <c r="AX21" i="10"/>
  <c r="AY21" i="10"/>
  <c r="M21" i="10"/>
  <c r="AZ21" i="10"/>
  <c r="O22" i="10"/>
  <c r="AI22" i="10"/>
  <c r="BA22" i="10" s="1"/>
  <c r="AJ22" i="10"/>
  <c r="AK22" i="10"/>
  <c r="AL22" i="10"/>
  <c r="AM22" i="10"/>
  <c r="AN22" i="10"/>
  <c r="AO22" i="10"/>
  <c r="AP22" i="10"/>
  <c r="AQ22" i="10"/>
  <c r="AR22" i="10"/>
  <c r="AS22" i="10"/>
  <c r="AT22" i="10"/>
  <c r="AU22" i="10"/>
  <c r="AV22" i="10"/>
  <c r="AW22" i="10"/>
  <c r="AX22" i="10"/>
  <c r="AY22" i="10"/>
  <c r="M22" i="10"/>
  <c r="AZ22" i="10"/>
  <c r="O23" i="10"/>
  <c r="AI23" i="10"/>
  <c r="AJ23" i="10"/>
  <c r="AK23" i="10"/>
  <c r="AL23" i="10"/>
  <c r="AM23" i="10"/>
  <c r="AN23" i="10"/>
  <c r="AO23" i="10"/>
  <c r="AP23" i="10"/>
  <c r="AQ23" i="10"/>
  <c r="AR23" i="10"/>
  <c r="AS23" i="10"/>
  <c r="AT23" i="10"/>
  <c r="AU23" i="10"/>
  <c r="AV23" i="10"/>
  <c r="AW23" i="10"/>
  <c r="AX23" i="10"/>
  <c r="AY23" i="10"/>
  <c r="M23" i="10"/>
  <c r="AZ23" i="10"/>
  <c r="O24" i="10"/>
  <c r="AI24" i="10"/>
  <c r="AJ24" i="10"/>
  <c r="AK24" i="10"/>
  <c r="AL24" i="10"/>
  <c r="AM24" i="10"/>
  <c r="AN24" i="10"/>
  <c r="AO24" i="10"/>
  <c r="AP24" i="10"/>
  <c r="AQ24" i="10"/>
  <c r="AR24" i="10"/>
  <c r="AS24" i="10"/>
  <c r="AT24" i="10"/>
  <c r="AU24" i="10"/>
  <c r="AV24" i="10"/>
  <c r="AW24" i="10"/>
  <c r="AX24" i="10"/>
  <c r="AY24" i="10"/>
  <c r="M24" i="10"/>
  <c r="AZ24" i="10"/>
  <c r="K25" i="10"/>
  <c r="O25" i="10"/>
  <c r="AI25" i="10"/>
  <c r="AJ25" i="10"/>
  <c r="AK25" i="10"/>
  <c r="AL25" i="10"/>
  <c r="AM25" i="10"/>
  <c r="AN25" i="10"/>
  <c r="AO25" i="10"/>
  <c r="AP25" i="10"/>
  <c r="AQ25" i="10"/>
  <c r="AR25" i="10"/>
  <c r="AS25" i="10"/>
  <c r="AT25" i="10"/>
  <c r="AU25" i="10"/>
  <c r="AV25" i="10"/>
  <c r="AW25" i="10"/>
  <c r="AX25" i="10"/>
  <c r="AY25" i="10"/>
  <c r="M25" i="10"/>
  <c r="AZ25" i="10"/>
  <c r="O26" i="10"/>
  <c r="AI26" i="10"/>
  <c r="AJ26" i="10"/>
  <c r="AK26" i="10"/>
  <c r="AL26" i="10"/>
  <c r="AM26" i="10"/>
  <c r="AN26" i="10"/>
  <c r="AO26" i="10"/>
  <c r="AP26" i="10"/>
  <c r="AQ26" i="10"/>
  <c r="AR26" i="10"/>
  <c r="AS26" i="10"/>
  <c r="AT26" i="10"/>
  <c r="AU26" i="10"/>
  <c r="AV26" i="10"/>
  <c r="AW26" i="10"/>
  <c r="AX26" i="10"/>
  <c r="AY26" i="10"/>
  <c r="M26" i="10"/>
  <c r="AZ26" i="10"/>
  <c r="O27" i="10"/>
  <c r="AI27" i="10"/>
  <c r="AJ27" i="10"/>
  <c r="AK27" i="10"/>
  <c r="AL27" i="10"/>
  <c r="AM27" i="10"/>
  <c r="AN27" i="10"/>
  <c r="AO27" i="10"/>
  <c r="AP27" i="10"/>
  <c r="AQ27" i="10"/>
  <c r="AR27" i="10"/>
  <c r="AS27" i="10"/>
  <c r="AT27" i="10"/>
  <c r="AU27" i="10"/>
  <c r="AV27" i="10"/>
  <c r="AW27" i="10"/>
  <c r="AX27" i="10"/>
  <c r="AY27" i="10"/>
  <c r="M27" i="10"/>
  <c r="AZ27" i="10"/>
  <c r="O28" i="10"/>
  <c r="AI28" i="10"/>
  <c r="BA28" i="10" s="1"/>
  <c r="AJ28" i="10"/>
  <c r="AK28" i="10"/>
  <c r="AL28" i="10"/>
  <c r="AM28" i="10"/>
  <c r="AN28" i="10"/>
  <c r="AO28" i="10"/>
  <c r="AP28" i="10"/>
  <c r="AQ28" i="10"/>
  <c r="AR28" i="10"/>
  <c r="AS28" i="10"/>
  <c r="AT28" i="10"/>
  <c r="AU28" i="10"/>
  <c r="AV28" i="10"/>
  <c r="AW28" i="10"/>
  <c r="AX28" i="10"/>
  <c r="AY28" i="10"/>
  <c r="M28" i="10"/>
  <c r="AZ28" i="10"/>
  <c r="O29" i="10"/>
  <c r="AI29" i="10"/>
  <c r="BA29" i="10" s="1"/>
  <c r="AJ29" i="10"/>
  <c r="AK29" i="10"/>
  <c r="AL29" i="10"/>
  <c r="AM29" i="10"/>
  <c r="AN29" i="10"/>
  <c r="AO29" i="10"/>
  <c r="AP29" i="10"/>
  <c r="AQ29" i="10"/>
  <c r="AR29" i="10"/>
  <c r="AS29" i="10"/>
  <c r="AT29" i="10"/>
  <c r="AU29" i="10"/>
  <c r="AV29" i="10"/>
  <c r="AW29" i="10"/>
  <c r="AX29" i="10"/>
  <c r="AY29" i="10"/>
  <c r="M29" i="10"/>
  <c r="AZ29" i="10"/>
  <c r="O30" i="10"/>
  <c r="L30" i="10" s="1"/>
  <c r="AI30" i="10"/>
  <c r="P30" i="10" s="1"/>
  <c r="AJ30" i="10"/>
  <c r="AK30" i="10"/>
  <c r="AL30" i="10"/>
  <c r="AM30" i="10"/>
  <c r="AN30" i="10"/>
  <c r="AO30" i="10"/>
  <c r="AP30" i="10"/>
  <c r="AQ30" i="10"/>
  <c r="AR30" i="10"/>
  <c r="AS30" i="10"/>
  <c r="AT30" i="10"/>
  <c r="AU30" i="10"/>
  <c r="AV30" i="10"/>
  <c r="AW30" i="10"/>
  <c r="AX30" i="10"/>
  <c r="AY30" i="10"/>
  <c r="M30" i="10"/>
  <c r="AZ30" i="10"/>
  <c r="O31" i="10"/>
  <c r="AI31" i="10"/>
  <c r="BA31" i="10"/>
  <c r="AJ31" i="10"/>
  <c r="AK31" i="10"/>
  <c r="AL31" i="10"/>
  <c r="AM31" i="10"/>
  <c r="AN31" i="10"/>
  <c r="AO31" i="10"/>
  <c r="AP31" i="10"/>
  <c r="AQ31" i="10"/>
  <c r="AR31" i="10"/>
  <c r="AS31" i="10"/>
  <c r="AT31" i="10"/>
  <c r="AU31" i="10"/>
  <c r="AV31" i="10"/>
  <c r="AW31" i="10"/>
  <c r="AX31" i="10"/>
  <c r="AY31" i="10"/>
  <c r="M31" i="10"/>
  <c r="AZ31" i="10"/>
  <c r="O32" i="10"/>
  <c r="AI32" i="10"/>
  <c r="AJ32" i="10"/>
  <c r="P32" i="10" s="1"/>
  <c r="A1947" i="3" s="1"/>
  <c r="AK32" i="10"/>
  <c r="AL32" i="10"/>
  <c r="AM32" i="10"/>
  <c r="AN32" i="10"/>
  <c r="AO32" i="10"/>
  <c r="AP32" i="10"/>
  <c r="AQ32" i="10"/>
  <c r="AR32" i="10"/>
  <c r="AS32" i="10"/>
  <c r="AT32" i="10"/>
  <c r="AU32" i="10"/>
  <c r="AV32" i="10"/>
  <c r="AW32" i="10"/>
  <c r="AX32" i="10"/>
  <c r="AY32" i="10"/>
  <c r="M32" i="10"/>
  <c r="AZ32" i="10"/>
  <c r="O33" i="10"/>
  <c r="AI33" i="10"/>
  <c r="AJ33" i="10"/>
  <c r="AK33" i="10"/>
  <c r="AL33" i="10"/>
  <c r="AM33" i="10"/>
  <c r="AN33" i="10"/>
  <c r="AO33" i="10"/>
  <c r="AP33" i="10"/>
  <c r="AQ33" i="10"/>
  <c r="AR33" i="10"/>
  <c r="AS33" i="10"/>
  <c r="AT33" i="10"/>
  <c r="AU33" i="10"/>
  <c r="AV33" i="10"/>
  <c r="AW33" i="10"/>
  <c r="AX33" i="10"/>
  <c r="AY33" i="10"/>
  <c r="M33" i="10"/>
  <c r="AZ33" i="10"/>
  <c r="O34" i="10"/>
  <c r="AI34" i="10"/>
  <c r="BA34" i="10"/>
  <c r="AJ34" i="10"/>
  <c r="AK34" i="10"/>
  <c r="AL34" i="10"/>
  <c r="AM34" i="10"/>
  <c r="AN34" i="10"/>
  <c r="AO34" i="10"/>
  <c r="AP34" i="10"/>
  <c r="AQ34" i="10"/>
  <c r="AR34" i="10"/>
  <c r="AS34" i="10"/>
  <c r="AT34" i="10"/>
  <c r="AU34" i="10"/>
  <c r="AV34" i="10"/>
  <c r="AW34" i="10"/>
  <c r="AX34" i="10"/>
  <c r="AY34" i="10"/>
  <c r="M34" i="10"/>
  <c r="AZ34" i="10"/>
  <c r="O35" i="10"/>
  <c r="AI35" i="10"/>
  <c r="BA35" i="10"/>
  <c r="AJ35" i="10"/>
  <c r="AK35" i="10"/>
  <c r="AL35" i="10"/>
  <c r="AM35" i="10"/>
  <c r="AN35" i="10"/>
  <c r="AO35" i="10"/>
  <c r="AP35" i="10"/>
  <c r="AQ35" i="10"/>
  <c r="AR35" i="10"/>
  <c r="AS35" i="10"/>
  <c r="AT35" i="10"/>
  <c r="AU35" i="10"/>
  <c r="AV35" i="10"/>
  <c r="AW35" i="10"/>
  <c r="AX35" i="10"/>
  <c r="AY35" i="10"/>
  <c r="M35" i="10"/>
  <c r="AZ35" i="10"/>
  <c r="O36" i="10"/>
  <c r="AI36" i="10"/>
  <c r="BA36" i="10"/>
  <c r="AJ36" i="10"/>
  <c r="AK36" i="10"/>
  <c r="AL36" i="10"/>
  <c r="AM36" i="10"/>
  <c r="AN36" i="10"/>
  <c r="AO36" i="10"/>
  <c r="AP36" i="10"/>
  <c r="AQ36" i="10"/>
  <c r="AR36" i="10"/>
  <c r="AS36" i="10"/>
  <c r="AT36" i="10"/>
  <c r="AU36" i="10"/>
  <c r="AV36" i="10"/>
  <c r="AW36" i="10"/>
  <c r="AX36" i="10"/>
  <c r="AY36" i="10"/>
  <c r="M36" i="10"/>
  <c r="AZ36" i="10"/>
  <c r="O37" i="10"/>
  <c r="AI37" i="10"/>
  <c r="AJ37" i="10"/>
  <c r="AK37" i="10"/>
  <c r="AL37" i="10"/>
  <c r="AM37" i="10"/>
  <c r="AN37" i="10"/>
  <c r="AO37" i="10"/>
  <c r="AP37" i="10"/>
  <c r="AQ37" i="10"/>
  <c r="AR37" i="10"/>
  <c r="AS37" i="10"/>
  <c r="AT37" i="10"/>
  <c r="AU37" i="10"/>
  <c r="AV37" i="10"/>
  <c r="AW37" i="10"/>
  <c r="AX37" i="10"/>
  <c r="AY37" i="10"/>
  <c r="M37" i="10"/>
  <c r="AZ37" i="10"/>
  <c r="O38" i="10"/>
  <c r="AI38" i="10"/>
  <c r="AJ38" i="10"/>
  <c r="AK38" i="10"/>
  <c r="AL38" i="10"/>
  <c r="AM38" i="10"/>
  <c r="AN38" i="10"/>
  <c r="AO38" i="10"/>
  <c r="AP38" i="10"/>
  <c r="AQ38" i="10"/>
  <c r="AR38" i="10"/>
  <c r="AS38" i="10"/>
  <c r="AT38" i="10"/>
  <c r="AU38" i="10"/>
  <c r="AV38" i="10"/>
  <c r="AW38" i="10"/>
  <c r="AX38" i="10"/>
  <c r="AY38" i="10"/>
  <c r="M38" i="10"/>
  <c r="AZ38" i="10"/>
  <c r="O39" i="10"/>
  <c r="AI39" i="10"/>
  <c r="AJ39" i="10"/>
  <c r="AK39" i="10"/>
  <c r="AL39" i="10"/>
  <c r="AM39" i="10"/>
  <c r="AN39" i="10"/>
  <c r="AO39" i="10"/>
  <c r="AP39" i="10"/>
  <c r="AQ39" i="10"/>
  <c r="AR39" i="10"/>
  <c r="AS39" i="10"/>
  <c r="AT39" i="10"/>
  <c r="AU39" i="10"/>
  <c r="AV39" i="10"/>
  <c r="AW39" i="10"/>
  <c r="AX39" i="10"/>
  <c r="AY39" i="10"/>
  <c r="M39" i="10"/>
  <c r="AZ39" i="10"/>
  <c r="O40" i="10"/>
  <c r="AI40" i="10"/>
  <c r="BA40" i="10"/>
  <c r="AJ40" i="10"/>
  <c r="AK40" i="10"/>
  <c r="AL40" i="10"/>
  <c r="AM40" i="10"/>
  <c r="AN40" i="10"/>
  <c r="AO40" i="10"/>
  <c r="AP40" i="10"/>
  <c r="AQ40" i="10"/>
  <c r="AR40" i="10"/>
  <c r="AS40" i="10"/>
  <c r="AT40" i="10"/>
  <c r="AU40" i="10"/>
  <c r="AV40" i="10"/>
  <c r="AW40" i="10"/>
  <c r="AX40" i="10"/>
  <c r="AY40" i="10"/>
  <c r="M40" i="10"/>
  <c r="AZ40" i="10"/>
  <c r="O41" i="10"/>
  <c r="AI41" i="10"/>
  <c r="BA41" i="10"/>
  <c r="AJ41" i="10"/>
  <c r="AK41" i="10"/>
  <c r="AL41" i="10"/>
  <c r="AM41" i="10"/>
  <c r="AN41" i="10"/>
  <c r="AO41" i="10"/>
  <c r="AP41" i="10"/>
  <c r="AQ41" i="10"/>
  <c r="AR41" i="10"/>
  <c r="AS41" i="10"/>
  <c r="AT41" i="10"/>
  <c r="AU41" i="10"/>
  <c r="AV41" i="10"/>
  <c r="AW41" i="10"/>
  <c r="AX41" i="10"/>
  <c r="AY41" i="10"/>
  <c r="M41" i="10"/>
  <c r="AZ41" i="10"/>
  <c r="O42" i="10"/>
  <c r="AI42" i="10"/>
  <c r="P42" i="10" s="1"/>
  <c r="AJ42" i="10"/>
  <c r="AK42" i="10"/>
  <c r="AL42" i="10"/>
  <c r="AM42" i="10"/>
  <c r="AN42" i="10"/>
  <c r="AO42" i="10"/>
  <c r="AP42" i="10"/>
  <c r="AQ42" i="10"/>
  <c r="AR42" i="10"/>
  <c r="AS42" i="10"/>
  <c r="AT42" i="10"/>
  <c r="AU42" i="10"/>
  <c r="AV42" i="10"/>
  <c r="AW42" i="10"/>
  <c r="AX42" i="10"/>
  <c r="AY42" i="10"/>
  <c r="M42" i="10"/>
  <c r="AZ42" i="10"/>
  <c r="BA42" i="10"/>
  <c r="O43" i="10"/>
  <c r="AI43" i="10"/>
  <c r="P43" i="10" s="1"/>
  <c r="AJ43" i="10"/>
  <c r="AK43" i="10"/>
  <c r="AL43" i="10"/>
  <c r="AM43" i="10"/>
  <c r="AN43" i="10"/>
  <c r="AO43" i="10"/>
  <c r="AP43" i="10"/>
  <c r="AQ43" i="10"/>
  <c r="AR43" i="10"/>
  <c r="AS43" i="10"/>
  <c r="AT43" i="10"/>
  <c r="AU43" i="10"/>
  <c r="AV43" i="10"/>
  <c r="AW43" i="10"/>
  <c r="AX43" i="10"/>
  <c r="AY43" i="10"/>
  <c r="M43" i="10"/>
  <c r="AZ43" i="10"/>
  <c r="O44" i="10"/>
  <c r="AI44" i="10"/>
  <c r="AJ44" i="10"/>
  <c r="AK44" i="10"/>
  <c r="AL44" i="10"/>
  <c r="AM44" i="10"/>
  <c r="AN44" i="10"/>
  <c r="AO44" i="10"/>
  <c r="AP44" i="10"/>
  <c r="AQ44" i="10"/>
  <c r="AR44" i="10"/>
  <c r="AS44" i="10"/>
  <c r="AT44" i="10"/>
  <c r="AU44" i="10"/>
  <c r="AV44" i="10"/>
  <c r="AW44" i="10"/>
  <c r="AX44" i="10"/>
  <c r="AY44" i="10"/>
  <c r="M44" i="10"/>
  <c r="AZ44" i="10"/>
  <c r="O45" i="10"/>
  <c r="AI45" i="10"/>
  <c r="AJ45" i="10"/>
  <c r="AK45" i="10"/>
  <c r="AL45" i="10"/>
  <c r="AM45" i="10"/>
  <c r="AN45" i="10"/>
  <c r="AO45" i="10"/>
  <c r="AP45" i="10"/>
  <c r="AQ45" i="10"/>
  <c r="AR45" i="10"/>
  <c r="AS45" i="10"/>
  <c r="AT45" i="10"/>
  <c r="AU45" i="10"/>
  <c r="AV45" i="10"/>
  <c r="AW45" i="10"/>
  <c r="AX45" i="10"/>
  <c r="AY45" i="10"/>
  <c r="M45" i="10"/>
  <c r="AZ45" i="10"/>
  <c r="O46" i="10"/>
  <c r="AI46" i="10"/>
  <c r="BA46" i="10" s="1"/>
  <c r="AJ46" i="10"/>
  <c r="AK46" i="10"/>
  <c r="AL46" i="10"/>
  <c r="AM46" i="10"/>
  <c r="AN46" i="10"/>
  <c r="AO46" i="10"/>
  <c r="AP46" i="10"/>
  <c r="AQ46" i="10"/>
  <c r="AR46" i="10"/>
  <c r="AS46" i="10"/>
  <c r="AT46" i="10"/>
  <c r="AU46" i="10"/>
  <c r="AV46" i="10"/>
  <c r="AW46" i="10"/>
  <c r="AX46" i="10"/>
  <c r="AY46" i="10"/>
  <c r="M46" i="10"/>
  <c r="AZ46" i="10"/>
  <c r="O47" i="10"/>
  <c r="AI47" i="10"/>
  <c r="BA47" i="10" s="1"/>
  <c r="AJ47" i="10"/>
  <c r="AK47" i="10"/>
  <c r="AL47" i="10"/>
  <c r="AM47" i="10"/>
  <c r="AN47" i="10"/>
  <c r="AO47" i="10"/>
  <c r="AP47" i="10"/>
  <c r="AQ47" i="10"/>
  <c r="AR47" i="10"/>
  <c r="AS47" i="10"/>
  <c r="AT47" i="10"/>
  <c r="AU47" i="10"/>
  <c r="AV47" i="10"/>
  <c r="AW47" i="10"/>
  <c r="AX47" i="10"/>
  <c r="AY47" i="10"/>
  <c r="M47" i="10"/>
  <c r="AZ47" i="10"/>
  <c r="O48" i="10"/>
  <c r="AI48" i="10"/>
  <c r="P48" i="10" s="1"/>
  <c r="AJ48" i="10"/>
  <c r="AK48" i="10"/>
  <c r="AL48" i="10"/>
  <c r="AM48" i="10"/>
  <c r="AN48" i="10"/>
  <c r="AO48" i="10"/>
  <c r="AP48" i="10"/>
  <c r="AQ48" i="10"/>
  <c r="AR48" i="10"/>
  <c r="AS48" i="10"/>
  <c r="AT48" i="10"/>
  <c r="AU48" i="10"/>
  <c r="AV48" i="10"/>
  <c r="AW48" i="10"/>
  <c r="AX48" i="10"/>
  <c r="AY48" i="10"/>
  <c r="M48" i="10"/>
  <c r="AZ48" i="10"/>
  <c r="O49" i="10"/>
  <c r="AI49" i="10"/>
  <c r="AJ49" i="10"/>
  <c r="AK49" i="10"/>
  <c r="AL49" i="10"/>
  <c r="AM49" i="10"/>
  <c r="AN49" i="10"/>
  <c r="AO49" i="10"/>
  <c r="AP49" i="10"/>
  <c r="AQ49" i="10"/>
  <c r="AR49" i="10"/>
  <c r="AS49" i="10"/>
  <c r="AT49" i="10"/>
  <c r="AU49" i="10"/>
  <c r="AV49" i="10"/>
  <c r="AW49" i="10"/>
  <c r="AX49" i="10"/>
  <c r="AY49" i="10"/>
  <c r="M49" i="10"/>
  <c r="AZ49" i="10"/>
  <c r="O50" i="10"/>
  <c r="AI50" i="10"/>
  <c r="AJ50" i="10"/>
  <c r="AK50" i="10"/>
  <c r="AL50" i="10"/>
  <c r="AM50" i="10"/>
  <c r="AN50" i="10"/>
  <c r="AO50" i="10"/>
  <c r="AP50" i="10"/>
  <c r="AQ50" i="10"/>
  <c r="AR50" i="10"/>
  <c r="AS50" i="10"/>
  <c r="AT50" i="10"/>
  <c r="AU50" i="10"/>
  <c r="AV50" i="10"/>
  <c r="AW50" i="10"/>
  <c r="AX50" i="10"/>
  <c r="AY50" i="10"/>
  <c r="M50" i="10"/>
  <c r="AZ50" i="10"/>
  <c r="O51" i="10"/>
  <c r="AI51" i="10"/>
  <c r="AJ51" i="10"/>
  <c r="AK51" i="10"/>
  <c r="AL51" i="10"/>
  <c r="AM51" i="10"/>
  <c r="AN51" i="10"/>
  <c r="AO51" i="10"/>
  <c r="AP51" i="10"/>
  <c r="AQ51" i="10"/>
  <c r="AR51" i="10"/>
  <c r="AS51" i="10"/>
  <c r="AT51" i="10"/>
  <c r="AU51" i="10"/>
  <c r="AV51" i="10"/>
  <c r="AW51" i="10"/>
  <c r="AX51" i="10"/>
  <c r="AY51" i="10"/>
  <c r="M51" i="10"/>
  <c r="AZ51" i="10"/>
  <c r="O52" i="10"/>
  <c r="AI52" i="10"/>
  <c r="BA52" i="10" s="1"/>
  <c r="AJ52" i="10"/>
  <c r="AK52" i="10"/>
  <c r="AL52" i="10"/>
  <c r="AM52" i="10"/>
  <c r="AN52" i="10"/>
  <c r="AO52" i="10"/>
  <c r="AP52" i="10"/>
  <c r="AQ52" i="10"/>
  <c r="AR52" i="10"/>
  <c r="AS52" i="10"/>
  <c r="AT52" i="10"/>
  <c r="AU52" i="10"/>
  <c r="AV52" i="10"/>
  <c r="AW52" i="10"/>
  <c r="AX52" i="10"/>
  <c r="AY52" i="10"/>
  <c r="M52" i="10"/>
  <c r="AZ52" i="10"/>
  <c r="O53" i="10"/>
  <c r="AI53" i="10"/>
  <c r="BA53" i="10" s="1"/>
  <c r="AJ53" i="10"/>
  <c r="AK53" i="10"/>
  <c r="AL53" i="10"/>
  <c r="AM53" i="10"/>
  <c r="AN53" i="10"/>
  <c r="AO53" i="10"/>
  <c r="AP53" i="10"/>
  <c r="AQ53" i="10"/>
  <c r="AR53" i="10"/>
  <c r="AS53" i="10"/>
  <c r="AT53" i="10"/>
  <c r="AU53" i="10"/>
  <c r="AV53" i="10"/>
  <c r="AW53" i="10"/>
  <c r="AX53" i="10"/>
  <c r="AY53" i="10"/>
  <c r="M53" i="10"/>
  <c r="AZ53" i="10"/>
  <c r="O54" i="10"/>
  <c r="AI54" i="10"/>
  <c r="BA54" i="10" s="1"/>
  <c r="AJ54" i="10"/>
  <c r="AK54" i="10"/>
  <c r="AL54" i="10"/>
  <c r="AM54" i="10"/>
  <c r="AN54" i="10"/>
  <c r="AO54" i="10"/>
  <c r="AP54" i="10"/>
  <c r="AQ54" i="10"/>
  <c r="AR54" i="10"/>
  <c r="AS54" i="10"/>
  <c r="AT54" i="10"/>
  <c r="AU54" i="10"/>
  <c r="AV54" i="10"/>
  <c r="AW54" i="10"/>
  <c r="AX54" i="10"/>
  <c r="AY54" i="10"/>
  <c r="M54" i="10"/>
  <c r="AZ54" i="10"/>
  <c r="O55" i="10"/>
  <c r="AI55" i="10"/>
  <c r="BA55" i="10"/>
  <c r="AJ55" i="10"/>
  <c r="AK55" i="10"/>
  <c r="AL55" i="10"/>
  <c r="AM55" i="10"/>
  <c r="AN55" i="10"/>
  <c r="AO55" i="10"/>
  <c r="AP55" i="10"/>
  <c r="AQ55" i="10"/>
  <c r="AR55" i="10"/>
  <c r="AS55" i="10"/>
  <c r="AT55" i="10"/>
  <c r="AU55" i="10"/>
  <c r="AV55" i="10"/>
  <c r="AW55" i="10"/>
  <c r="AX55" i="10"/>
  <c r="AY55" i="10"/>
  <c r="M55" i="10"/>
  <c r="AZ55" i="10"/>
  <c r="O56" i="10"/>
  <c r="AI56" i="10"/>
  <c r="BA56" i="10"/>
  <c r="AJ56" i="10"/>
  <c r="AK56" i="10"/>
  <c r="AL56" i="10"/>
  <c r="AM56" i="10"/>
  <c r="AN56" i="10"/>
  <c r="AO56" i="10"/>
  <c r="AP56" i="10"/>
  <c r="AQ56" i="10"/>
  <c r="AR56" i="10"/>
  <c r="AS56" i="10"/>
  <c r="AT56" i="10"/>
  <c r="AU56" i="10"/>
  <c r="AV56" i="10"/>
  <c r="AW56" i="10"/>
  <c r="AX56" i="10"/>
  <c r="AY56" i="10"/>
  <c r="M56" i="10"/>
  <c r="AZ56" i="10"/>
  <c r="O57" i="10"/>
  <c r="AI57" i="10"/>
  <c r="AJ57" i="10"/>
  <c r="AK57" i="10"/>
  <c r="AL57" i="10"/>
  <c r="AM57" i="10"/>
  <c r="AN57" i="10"/>
  <c r="AO57" i="10"/>
  <c r="AP57" i="10"/>
  <c r="AQ57" i="10"/>
  <c r="AR57" i="10"/>
  <c r="AS57" i="10"/>
  <c r="AT57" i="10"/>
  <c r="AU57" i="10"/>
  <c r="AV57" i="10"/>
  <c r="AW57" i="10"/>
  <c r="AX57" i="10"/>
  <c r="AY57" i="10"/>
  <c r="M57" i="10"/>
  <c r="AZ57" i="10"/>
  <c r="O58" i="10"/>
  <c r="AI58" i="10"/>
  <c r="BA58" i="10" s="1"/>
  <c r="AJ58" i="10"/>
  <c r="AK58" i="10"/>
  <c r="AL58" i="10"/>
  <c r="AM58" i="10"/>
  <c r="AN58" i="10"/>
  <c r="AO58" i="10"/>
  <c r="AP58" i="10"/>
  <c r="AQ58" i="10"/>
  <c r="AR58" i="10"/>
  <c r="AS58" i="10"/>
  <c r="AT58" i="10"/>
  <c r="AU58" i="10"/>
  <c r="AV58" i="10"/>
  <c r="AW58" i="10"/>
  <c r="AX58" i="10"/>
  <c r="AY58" i="10"/>
  <c r="M58" i="10"/>
  <c r="AZ58" i="10"/>
  <c r="O59" i="10"/>
  <c r="AI59" i="10"/>
  <c r="BA59" i="10" s="1"/>
  <c r="AJ59" i="10"/>
  <c r="AK59" i="10"/>
  <c r="AL59" i="10"/>
  <c r="AM59" i="10"/>
  <c r="AN59" i="10"/>
  <c r="AO59" i="10"/>
  <c r="AP59" i="10"/>
  <c r="AQ59" i="10"/>
  <c r="AR59" i="10"/>
  <c r="AS59" i="10"/>
  <c r="AT59" i="10"/>
  <c r="AU59" i="10"/>
  <c r="AV59" i="10"/>
  <c r="AW59" i="10"/>
  <c r="AX59" i="10"/>
  <c r="AY59" i="10"/>
  <c r="M59" i="10"/>
  <c r="AZ59" i="10"/>
  <c r="O60" i="10"/>
  <c r="AI60" i="10"/>
  <c r="BA60" i="10" s="1"/>
  <c r="AJ60" i="10"/>
  <c r="AK60" i="10"/>
  <c r="AL60" i="10"/>
  <c r="AM60" i="10"/>
  <c r="AN60" i="10"/>
  <c r="AO60" i="10"/>
  <c r="AP60" i="10"/>
  <c r="AQ60" i="10"/>
  <c r="AR60" i="10"/>
  <c r="AS60" i="10"/>
  <c r="AT60" i="10"/>
  <c r="AU60" i="10"/>
  <c r="AV60" i="10"/>
  <c r="AW60" i="10"/>
  <c r="AX60" i="10"/>
  <c r="AY60" i="10"/>
  <c r="M60" i="10"/>
  <c r="AZ60" i="10"/>
  <c r="O61" i="10"/>
  <c r="AI61" i="10"/>
  <c r="AJ61" i="10"/>
  <c r="AK61" i="10"/>
  <c r="AL61" i="10"/>
  <c r="AM61" i="10"/>
  <c r="AN61" i="10"/>
  <c r="AO61" i="10"/>
  <c r="AP61" i="10"/>
  <c r="AQ61" i="10"/>
  <c r="AR61" i="10"/>
  <c r="AS61" i="10"/>
  <c r="AT61" i="10"/>
  <c r="AU61" i="10"/>
  <c r="AV61" i="10"/>
  <c r="AW61" i="10"/>
  <c r="AX61" i="10"/>
  <c r="AY61" i="10"/>
  <c r="M61" i="10"/>
  <c r="AZ61" i="10"/>
  <c r="O62" i="10"/>
  <c r="AI62" i="10"/>
  <c r="AJ62" i="10"/>
  <c r="AK62" i="10"/>
  <c r="AL62" i="10"/>
  <c r="AM62" i="10"/>
  <c r="AN62" i="10"/>
  <c r="AO62" i="10"/>
  <c r="AP62" i="10"/>
  <c r="AQ62" i="10"/>
  <c r="AR62" i="10"/>
  <c r="AS62" i="10"/>
  <c r="AT62" i="10"/>
  <c r="AU62" i="10"/>
  <c r="AV62" i="10"/>
  <c r="AW62" i="10"/>
  <c r="AX62" i="10"/>
  <c r="AY62" i="10"/>
  <c r="M62" i="10"/>
  <c r="AZ62" i="10"/>
  <c r="O63" i="10"/>
  <c r="AI63" i="10"/>
  <c r="AJ63" i="10"/>
  <c r="AK63" i="10"/>
  <c r="AL63" i="10"/>
  <c r="AM63" i="10"/>
  <c r="AN63" i="10"/>
  <c r="AO63" i="10"/>
  <c r="AP63" i="10"/>
  <c r="AQ63" i="10"/>
  <c r="AR63" i="10"/>
  <c r="AS63" i="10"/>
  <c r="AT63" i="10"/>
  <c r="AU63" i="10"/>
  <c r="AV63" i="10"/>
  <c r="AW63" i="10"/>
  <c r="AX63" i="10"/>
  <c r="AY63" i="10"/>
  <c r="M63" i="10"/>
  <c r="AZ63" i="10"/>
  <c r="O64" i="10"/>
  <c r="AI64" i="10"/>
  <c r="AJ64" i="10"/>
  <c r="AK64" i="10"/>
  <c r="AL64" i="10"/>
  <c r="AM64" i="10"/>
  <c r="AN64" i="10"/>
  <c r="AO64" i="10"/>
  <c r="AP64" i="10"/>
  <c r="AQ64" i="10"/>
  <c r="AR64" i="10"/>
  <c r="AS64" i="10"/>
  <c r="AT64" i="10"/>
  <c r="AU64" i="10"/>
  <c r="AV64" i="10"/>
  <c r="AW64" i="10"/>
  <c r="AX64" i="10"/>
  <c r="AY64" i="10"/>
  <c r="M64" i="10"/>
  <c r="AZ64" i="10"/>
  <c r="BA64" i="10"/>
  <c r="O65" i="10"/>
  <c r="AI65" i="10"/>
  <c r="BA65" i="10"/>
  <c r="AJ65" i="10"/>
  <c r="AK65" i="10"/>
  <c r="AL65" i="10"/>
  <c r="AM65" i="10"/>
  <c r="AN65" i="10"/>
  <c r="AO65" i="10"/>
  <c r="AP65" i="10"/>
  <c r="AQ65" i="10"/>
  <c r="AR65" i="10"/>
  <c r="AS65" i="10"/>
  <c r="AT65" i="10"/>
  <c r="AU65" i="10"/>
  <c r="AV65" i="10"/>
  <c r="AW65" i="10"/>
  <c r="AX65" i="10"/>
  <c r="AY65" i="10"/>
  <c r="M65" i="10"/>
  <c r="AZ65" i="10"/>
  <c r="O66" i="10"/>
  <c r="AI66" i="10"/>
  <c r="BA66" i="10"/>
  <c r="AJ66" i="10"/>
  <c r="P66" i="10" s="1"/>
  <c r="AK66" i="10"/>
  <c r="AL66" i="10"/>
  <c r="AM66" i="10"/>
  <c r="AN66" i="10"/>
  <c r="AO66" i="10"/>
  <c r="AP66" i="10"/>
  <c r="AQ66" i="10"/>
  <c r="AR66" i="10"/>
  <c r="AS66" i="10"/>
  <c r="AT66" i="10"/>
  <c r="AU66" i="10"/>
  <c r="AV66" i="10"/>
  <c r="AW66" i="10"/>
  <c r="AX66" i="10"/>
  <c r="AY66" i="10"/>
  <c r="M66" i="10"/>
  <c r="AZ66" i="10"/>
  <c r="O67" i="10"/>
  <c r="AI67" i="10"/>
  <c r="P67" i="10" s="1"/>
  <c r="AJ67" i="10"/>
  <c r="AK67" i="10"/>
  <c r="AL67" i="10"/>
  <c r="AM67" i="10"/>
  <c r="AN67" i="10"/>
  <c r="AO67" i="10"/>
  <c r="AP67" i="10"/>
  <c r="AQ67" i="10"/>
  <c r="AR67" i="10"/>
  <c r="AS67" i="10"/>
  <c r="AT67" i="10"/>
  <c r="AU67" i="10"/>
  <c r="AV67" i="10"/>
  <c r="AW67" i="10"/>
  <c r="AX67" i="10"/>
  <c r="AY67" i="10"/>
  <c r="M67" i="10"/>
  <c r="AZ67" i="10"/>
  <c r="O68" i="10"/>
  <c r="AI68" i="10"/>
  <c r="AJ68" i="10"/>
  <c r="AK68" i="10"/>
  <c r="AL68" i="10"/>
  <c r="AM68" i="10"/>
  <c r="AN68" i="10"/>
  <c r="AO68" i="10"/>
  <c r="AP68" i="10"/>
  <c r="AQ68" i="10"/>
  <c r="AR68" i="10"/>
  <c r="AS68" i="10"/>
  <c r="AT68" i="10"/>
  <c r="AU68" i="10"/>
  <c r="AV68" i="10"/>
  <c r="AW68" i="10"/>
  <c r="AX68" i="10"/>
  <c r="AY68" i="10"/>
  <c r="M68" i="10"/>
  <c r="AZ68" i="10"/>
  <c r="O69" i="10"/>
  <c r="AI69" i="10"/>
  <c r="AJ69" i="10"/>
  <c r="AK69" i="10"/>
  <c r="AL69" i="10"/>
  <c r="AM69" i="10"/>
  <c r="AN69" i="10"/>
  <c r="AO69" i="10"/>
  <c r="AP69" i="10"/>
  <c r="AQ69" i="10"/>
  <c r="AR69" i="10"/>
  <c r="AS69" i="10"/>
  <c r="AT69" i="10"/>
  <c r="AU69" i="10"/>
  <c r="AV69" i="10"/>
  <c r="AW69" i="10"/>
  <c r="AX69" i="10"/>
  <c r="AY69" i="10"/>
  <c r="M69" i="10"/>
  <c r="AZ69" i="10"/>
  <c r="O70" i="10"/>
  <c r="AI70" i="10"/>
  <c r="BA70" i="10" s="1"/>
  <c r="AJ70" i="10"/>
  <c r="AK70" i="10"/>
  <c r="AL70" i="10"/>
  <c r="AM70" i="10"/>
  <c r="AN70" i="10"/>
  <c r="AO70" i="10"/>
  <c r="AP70" i="10"/>
  <c r="AQ70" i="10"/>
  <c r="AR70" i="10"/>
  <c r="AS70" i="10"/>
  <c r="AT70" i="10"/>
  <c r="AU70" i="10"/>
  <c r="AV70" i="10"/>
  <c r="AW70" i="10"/>
  <c r="AX70" i="10"/>
  <c r="AY70" i="10"/>
  <c r="M70" i="10"/>
  <c r="AZ70" i="10"/>
  <c r="O71" i="10"/>
  <c r="AI71" i="10"/>
  <c r="BA71" i="10" s="1"/>
  <c r="AJ71" i="10"/>
  <c r="AK71" i="10"/>
  <c r="AL71" i="10"/>
  <c r="AM71" i="10"/>
  <c r="AN71" i="10"/>
  <c r="AO71" i="10"/>
  <c r="AP71" i="10"/>
  <c r="AQ71" i="10"/>
  <c r="AR71" i="10"/>
  <c r="AS71" i="10"/>
  <c r="AT71" i="10"/>
  <c r="AU71" i="10"/>
  <c r="AV71" i="10"/>
  <c r="AW71" i="10"/>
  <c r="AX71" i="10"/>
  <c r="AY71" i="10"/>
  <c r="M71" i="10"/>
  <c r="AZ71" i="10"/>
  <c r="O72" i="10"/>
  <c r="AI72" i="10"/>
  <c r="P72" i="10" s="1"/>
  <c r="AJ72" i="10"/>
  <c r="AK72" i="10"/>
  <c r="AL72" i="10"/>
  <c r="AM72" i="10"/>
  <c r="AN72" i="10"/>
  <c r="AO72" i="10"/>
  <c r="AP72" i="10"/>
  <c r="AQ72" i="10"/>
  <c r="AR72" i="10"/>
  <c r="AS72" i="10"/>
  <c r="AT72" i="10"/>
  <c r="AU72" i="10"/>
  <c r="AV72" i="10"/>
  <c r="AW72" i="10"/>
  <c r="AX72" i="10"/>
  <c r="AY72" i="10"/>
  <c r="M72" i="10"/>
  <c r="AZ72" i="10"/>
  <c r="BA72" i="10"/>
  <c r="O73" i="10"/>
  <c r="AI73" i="10"/>
  <c r="AJ73" i="10"/>
  <c r="AK73" i="10"/>
  <c r="AL73" i="10"/>
  <c r="AM73" i="10"/>
  <c r="AN73" i="10"/>
  <c r="AO73" i="10"/>
  <c r="AP73" i="10"/>
  <c r="AQ73" i="10"/>
  <c r="AR73" i="10"/>
  <c r="AS73" i="10"/>
  <c r="AT73" i="10"/>
  <c r="AU73" i="10"/>
  <c r="AV73" i="10"/>
  <c r="AW73" i="10"/>
  <c r="AX73" i="10"/>
  <c r="AY73" i="10"/>
  <c r="M73" i="10"/>
  <c r="AZ73" i="10"/>
  <c r="O74" i="10"/>
  <c r="AI74" i="10"/>
  <c r="AJ74" i="10"/>
  <c r="AK74" i="10"/>
  <c r="AL74" i="10"/>
  <c r="AM74" i="10"/>
  <c r="AN74" i="10"/>
  <c r="AO74" i="10"/>
  <c r="AP74" i="10"/>
  <c r="AQ74" i="10"/>
  <c r="AR74" i="10"/>
  <c r="AS74" i="10"/>
  <c r="AT74" i="10"/>
  <c r="AU74" i="10"/>
  <c r="AV74" i="10"/>
  <c r="AW74" i="10"/>
  <c r="AX74" i="10"/>
  <c r="AY74" i="10"/>
  <c r="M74" i="10"/>
  <c r="AZ74" i="10"/>
  <c r="O75" i="10"/>
  <c r="AI75" i="10"/>
  <c r="AJ75" i="10"/>
  <c r="AK75" i="10"/>
  <c r="AL75" i="10"/>
  <c r="AM75" i="10"/>
  <c r="AN75" i="10"/>
  <c r="AO75" i="10"/>
  <c r="AP75" i="10"/>
  <c r="AQ75" i="10"/>
  <c r="AR75" i="10"/>
  <c r="AS75" i="10"/>
  <c r="AT75" i="10"/>
  <c r="AU75" i="10"/>
  <c r="AV75" i="10"/>
  <c r="AW75" i="10"/>
  <c r="AX75" i="10"/>
  <c r="AY75" i="10"/>
  <c r="M75" i="10"/>
  <c r="AZ75" i="10"/>
  <c r="O76" i="10"/>
  <c r="AI76" i="10"/>
  <c r="BA76" i="10" s="1"/>
  <c r="AJ76" i="10"/>
  <c r="AK76" i="10"/>
  <c r="AL76" i="10"/>
  <c r="AM76" i="10"/>
  <c r="AN76" i="10"/>
  <c r="AO76" i="10"/>
  <c r="AP76" i="10"/>
  <c r="AQ76" i="10"/>
  <c r="AR76" i="10"/>
  <c r="AS76" i="10"/>
  <c r="AT76" i="10"/>
  <c r="AU76" i="10"/>
  <c r="AV76" i="10"/>
  <c r="AW76" i="10"/>
  <c r="AX76" i="10"/>
  <c r="AY76" i="10"/>
  <c r="M76" i="10"/>
  <c r="AZ76" i="10"/>
  <c r="O77" i="10"/>
  <c r="AI77" i="10"/>
  <c r="BA77" i="10" s="1"/>
  <c r="AJ77" i="10"/>
  <c r="AK77" i="10"/>
  <c r="AL77" i="10"/>
  <c r="AM77" i="10"/>
  <c r="AN77" i="10"/>
  <c r="AO77" i="10"/>
  <c r="AP77" i="10"/>
  <c r="AQ77" i="10"/>
  <c r="AR77" i="10"/>
  <c r="AS77" i="10"/>
  <c r="AT77" i="10"/>
  <c r="AU77" i="10"/>
  <c r="AV77" i="10"/>
  <c r="AW77" i="10"/>
  <c r="AX77" i="10"/>
  <c r="AY77" i="10"/>
  <c r="M77" i="10"/>
  <c r="AZ77" i="10"/>
  <c r="O78" i="10"/>
  <c r="AI78" i="10"/>
  <c r="P78" i="10" s="1"/>
  <c r="AJ78" i="10"/>
  <c r="AK78" i="10"/>
  <c r="AL78" i="10"/>
  <c r="AM78" i="10"/>
  <c r="AN78" i="10"/>
  <c r="AO78" i="10"/>
  <c r="AP78" i="10"/>
  <c r="AQ78" i="10"/>
  <c r="AR78" i="10"/>
  <c r="AS78" i="10"/>
  <c r="AT78" i="10"/>
  <c r="AU78" i="10"/>
  <c r="AV78" i="10"/>
  <c r="AW78" i="10"/>
  <c r="AX78" i="10"/>
  <c r="AY78" i="10"/>
  <c r="M78" i="10"/>
  <c r="AZ78" i="10"/>
  <c r="O79" i="10"/>
  <c r="AI79" i="10"/>
  <c r="BA79" i="10" s="1"/>
  <c r="AJ79" i="10"/>
  <c r="AK79" i="10"/>
  <c r="AL79" i="10"/>
  <c r="AM79" i="10"/>
  <c r="AN79" i="10"/>
  <c r="AO79" i="10"/>
  <c r="AP79" i="10"/>
  <c r="AQ79" i="10"/>
  <c r="AR79" i="10"/>
  <c r="AS79" i="10"/>
  <c r="AT79" i="10"/>
  <c r="AU79" i="10"/>
  <c r="AV79" i="10"/>
  <c r="AW79" i="10"/>
  <c r="AX79" i="10"/>
  <c r="AY79" i="10"/>
  <c r="M79" i="10"/>
  <c r="AZ79" i="10"/>
  <c r="O80" i="10"/>
  <c r="AI80" i="10"/>
  <c r="P80" i="10" s="1"/>
  <c r="A1379" i="3" s="1"/>
  <c r="AJ80" i="10"/>
  <c r="AK80" i="10"/>
  <c r="AL80" i="10"/>
  <c r="AM80" i="10"/>
  <c r="AN80" i="10"/>
  <c r="AO80" i="10"/>
  <c r="AP80" i="10"/>
  <c r="AQ80" i="10"/>
  <c r="AR80" i="10"/>
  <c r="AS80" i="10"/>
  <c r="AT80" i="10"/>
  <c r="AU80" i="10"/>
  <c r="AV80" i="10"/>
  <c r="AW80" i="10"/>
  <c r="AX80" i="10"/>
  <c r="AY80" i="10"/>
  <c r="M80" i="10"/>
  <c r="AZ80" i="10"/>
  <c r="O81" i="10"/>
  <c r="AI81" i="10"/>
  <c r="AJ81" i="10"/>
  <c r="AK81" i="10"/>
  <c r="AL81" i="10"/>
  <c r="AM81" i="10"/>
  <c r="AN81" i="10"/>
  <c r="AO81" i="10"/>
  <c r="AP81" i="10"/>
  <c r="AQ81" i="10"/>
  <c r="AR81" i="10"/>
  <c r="AS81" i="10"/>
  <c r="AT81" i="10"/>
  <c r="AU81" i="10"/>
  <c r="AV81" i="10"/>
  <c r="AW81" i="10"/>
  <c r="AX81" i="10"/>
  <c r="AY81" i="10"/>
  <c r="M81" i="10"/>
  <c r="AZ81" i="10"/>
  <c r="O82" i="10"/>
  <c r="AI82" i="10"/>
  <c r="BA82" i="10" s="1"/>
  <c r="AJ82" i="10"/>
  <c r="AK82" i="10"/>
  <c r="AL82" i="10"/>
  <c r="AM82" i="10"/>
  <c r="AN82" i="10"/>
  <c r="AO82" i="10"/>
  <c r="AP82" i="10"/>
  <c r="AQ82" i="10"/>
  <c r="AR82" i="10"/>
  <c r="AS82" i="10"/>
  <c r="AT82" i="10"/>
  <c r="AU82" i="10"/>
  <c r="AV82" i="10"/>
  <c r="AW82" i="10"/>
  <c r="AX82" i="10"/>
  <c r="AY82" i="10"/>
  <c r="M82" i="10"/>
  <c r="AZ82" i="10"/>
  <c r="O83" i="10"/>
  <c r="AI83" i="10"/>
  <c r="BA83" i="10" s="1"/>
  <c r="AJ83" i="10"/>
  <c r="AK83" i="10"/>
  <c r="AL83" i="10"/>
  <c r="AM83" i="10"/>
  <c r="AN83" i="10"/>
  <c r="AO83" i="10"/>
  <c r="AP83" i="10"/>
  <c r="AQ83" i="10"/>
  <c r="AR83" i="10"/>
  <c r="AS83" i="10"/>
  <c r="AT83" i="10"/>
  <c r="AU83" i="10"/>
  <c r="AV83" i="10"/>
  <c r="AW83" i="10"/>
  <c r="AX83" i="10"/>
  <c r="AY83" i="10"/>
  <c r="M83" i="10"/>
  <c r="AZ83" i="10"/>
  <c r="O84" i="10"/>
  <c r="AI84" i="10"/>
  <c r="BA84" i="10" s="1"/>
  <c r="AJ84" i="10"/>
  <c r="AK84" i="10"/>
  <c r="AL84" i="10"/>
  <c r="AM84" i="10"/>
  <c r="AN84" i="10"/>
  <c r="AO84" i="10"/>
  <c r="AP84" i="10"/>
  <c r="AQ84" i="10"/>
  <c r="AR84" i="10"/>
  <c r="AS84" i="10"/>
  <c r="AT84" i="10"/>
  <c r="AU84" i="10"/>
  <c r="AV84" i="10"/>
  <c r="AW84" i="10"/>
  <c r="AX84" i="10"/>
  <c r="AY84" i="10"/>
  <c r="M84" i="10"/>
  <c r="AZ84" i="10"/>
  <c r="O85" i="10"/>
  <c r="AI85" i="10"/>
  <c r="AJ85" i="10"/>
  <c r="AK85" i="10"/>
  <c r="AL85" i="10"/>
  <c r="AM85" i="10"/>
  <c r="AN85" i="10"/>
  <c r="AO85" i="10"/>
  <c r="AP85" i="10"/>
  <c r="AQ85" i="10"/>
  <c r="AR85" i="10"/>
  <c r="AS85" i="10"/>
  <c r="AT85" i="10"/>
  <c r="AU85" i="10"/>
  <c r="AV85" i="10"/>
  <c r="AW85" i="10"/>
  <c r="AX85" i="10"/>
  <c r="AY85" i="10"/>
  <c r="M85" i="10"/>
  <c r="AZ85" i="10"/>
  <c r="O86" i="10"/>
  <c r="AI86" i="10"/>
  <c r="AJ86" i="10"/>
  <c r="AK86" i="10"/>
  <c r="AL86" i="10"/>
  <c r="AM86" i="10"/>
  <c r="AN86" i="10"/>
  <c r="AO86" i="10"/>
  <c r="AP86" i="10"/>
  <c r="AQ86" i="10"/>
  <c r="AR86" i="10"/>
  <c r="AS86" i="10"/>
  <c r="AT86" i="10"/>
  <c r="AU86" i="10"/>
  <c r="AV86" i="10"/>
  <c r="AW86" i="10"/>
  <c r="AX86" i="10"/>
  <c r="AY86" i="10"/>
  <c r="M86" i="10"/>
  <c r="AZ86" i="10"/>
  <c r="O87" i="10"/>
  <c r="AI87" i="10"/>
  <c r="AJ87" i="10"/>
  <c r="AK87" i="10"/>
  <c r="AL87" i="10"/>
  <c r="AM87" i="10"/>
  <c r="AN87" i="10"/>
  <c r="AO87" i="10"/>
  <c r="AP87" i="10"/>
  <c r="AQ87" i="10"/>
  <c r="AR87" i="10"/>
  <c r="AS87" i="10"/>
  <c r="AT87" i="10"/>
  <c r="AU87" i="10"/>
  <c r="AV87" i="10"/>
  <c r="AW87" i="10"/>
  <c r="AX87" i="10"/>
  <c r="AY87" i="10"/>
  <c r="M87" i="10"/>
  <c r="AZ87" i="10"/>
  <c r="O88" i="10"/>
  <c r="AI88" i="10"/>
  <c r="BA88" i="10"/>
  <c r="AJ88" i="10"/>
  <c r="AK88" i="10"/>
  <c r="AL88" i="10"/>
  <c r="AM88" i="10"/>
  <c r="AN88" i="10"/>
  <c r="AO88" i="10"/>
  <c r="AP88" i="10"/>
  <c r="AQ88" i="10"/>
  <c r="AR88" i="10"/>
  <c r="AS88" i="10"/>
  <c r="AT88" i="10"/>
  <c r="AU88" i="10"/>
  <c r="AV88" i="10"/>
  <c r="AW88" i="10"/>
  <c r="AX88" i="10"/>
  <c r="AY88" i="10"/>
  <c r="M88" i="10"/>
  <c r="AZ88" i="10"/>
  <c r="O89" i="10"/>
  <c r="AI89" i="10"/>
  <c r="BA89" i="10" s="1"/>
  <c r="AJ89" i="10"/>
  <c r="AK89" i="10"/>
  <c r="AL89" i="10"/>
  <c r="AM89" i="10"/>
  <c r="AN89" i="10"/>
  <c r="AO89" i="10"/>
  <c r="AP89" i="10"/>
  <c r="AQ89" i="10"/>
  <c r="AR89" i="10"/>
  <c r="AS89" i="10"/>
  <c r="AT89" i="10"/>
  <c r="AU89" i="10"/>
  <c r="AV89" i="10"/>
  <c r="AW89" i="10"/>
  <c r="AX89" i="10"/>
  <c r="AY89" i="10"/>
  <c r="M89" i="10"/>
  <c r="AZ89" i="10"/>
  <c r="O90" i="10"/>
  <c r="AI90" i="10"/>
  <c r="AJ90" i="10"/>
  <c r="P90" i="10" s="1"/>
  <c r="AK90" i="10"/>
  <c r="AL90" i="10"/>
  <c r="AM90" i="10"/>
  <c r="AN90" i="10"/>
  <c r="AO90" i="10"/>
  <c r="AP90" i="10"/>
  <c r="AQ90" i="10"/>
  <c r="AR90" i="10"/>
  <c r="AS90" i="10"/>
  <c r="AT90" i="10"/>
  <c r="AU90" i="10"/>
  <c r="AV90" i="10"/>
  <c r="AW90" i="10"/>
  <c r="AX90" i="10"/>
  <c r="AY90" i="10"/>
  <c r="M90" i="10"/>
  <c r="AZ90" i="10"/>
  <c r="BA90" i="10"/>
  <c r="O91" i="10"/>
  <c r="AI91" i="10"/>
  <c r="BA91" i="10" s="1"/>
  <c r="AJ91" i="10"/>
  <c r="AK91" i="10"/>
  <c r="AL91" i="10"/>
  <c r="AM91" i="10"/>
  <c r="AN91" i="10"/>
  <c r="AO91" i="10"/>
  <c r="AP91" i="10"/>
  <c r="AQ91" i="10"/>
  <c r="AR91" i="10"/>
  <c r="AS91" i="10"/>
  <c r="AT91" i="10"/>
  <c r="AU91" i="10"/>
  <c r="AV91" i="10"/>
  <c r="AW91" i="10"/>
  <c r="AX91" i="10"/>
  <c r="AY91" i="10"/>
  <c r="M91" i="10"/>
  <c r="AZ91" i="10"/>
  <c r="O92" i="10"/>
  <c r="AI92" i="10"/>
  <c r="AJ92" i="10"/>
  <c r="AK92" i="10"/>
  <c r="AL92" i="10"/>
  <c r="AM92" i="10"/>
  <c r="AN92" i="10"/>
  <c r="AO92" i="10"/>
  <c r="AP92" i="10"/>
  <c r="AQ92" i="10"/>
  <c r="AR92" i="10"/>
  <c r="AS92" i="10"/>
  <c r="AT92" i="10"/>
  <c r="AU92" i="10"/>
  <c r="AV92" i="10"/>
  <c r="AW92" i="10"/>
  <c r="AX92" i="10"/>
  <c r="AY92" i="10"/>
  <c r="M92" i="10"/>
  <c r="AZ92" i="10"/>
  <c r="O93" i="10"/>
  <c r="AI93" i="10"/>
  <c r="AJ93" i="10"/>
  <c r="AK93" i="10"/>
  <c r="AL93" i="10"/>
  <c r="AM93" i="10"/>
  <c r="AN93" i="10"/>
  <c r="AO93" i="10"/>
  <c r="AP93" i="10"/>
  <c r="AQ93" i="10"/>
  <c r="AR93" i="10"/>
  <c r="AS93" i="10"/>
  <c r="AT93" i="10"/>
  <c r="AU93" i="10"/>
  <c r="AV93" i="10"/>
  <c r="AW93" i="10"/>
  <c r="AX93" i="10"/>
  <c r="AY93" i="10"/>
  <c r="M93" i="10"/>
  <c r="AZ93" i="10"/>
  <c r="O94" i="10"/>
  <c r="AI94" i="10"/>
  <c r="BA94" i="10" s="1"/>
  <c r="AJ94" i="10"/>
  <c r="AK94" i="10"/>
  <c r="AL94" i="10"/>
  <c r="AM94" i="10"/>
  <c r="AN94" i="10"/>
  <c r="AO94" i="10"/>
  <c r="AP94" i="10"/>
  <c r="AQ94" i="10"/>
  <c r="AR94" i="10"/>
  <c r="AS94" i="10"/>
  <c r="AT94" i="10"/>
  <c r="AU94" i="10"/>
  <c r="AV94" i="10"/>
  <c r="AW94" i="10"/>
  <c r="AX94" i="10"/>
  <c r="AY94" i="10"/>
  <c r="M94" i="10"/>
  <c r="AZ94" i="10"/>
  <c r="O95" i="10"/>
  <c r="AI95" i="10"/>
  <c r="BA95" i="10" s="1"/>
  <c r="AJ95" i="10"/>
  <c r="AK95" i="10"/>
  <c r="AL95" i="10"/>
  <c r="AM95" i="10"/>
  <c r="AN95" i="10"/>
  <c r="AO95" i="10"/>
  <c r="AP95" i="10"/>
  <c r="AQ95" i="10"/>
  <c r="AR95" i="10"/>
  <c r="AS95" i="10"/>
  <c r="AT95" i="10"/>
  <c r="AU95" i="10"/>
  <c r="AV95" i="10"/>
  <c r="AW95" i="10"/>
  <c r="AX95" i="10"/>
  <c r="AY95" i="10"/>
  <c r="M95" i="10"/>
  <c r="AZ95" i="10"/>
  <c r="O96" i="10"/>
  <c r="AI96" i="10"/>
  <c r="AJ96" i="10"/>
  <c r="P96" i="10" s="1"/>
  <c r="A1547" i="3" s="1"/>
  <c r="AK96" i="10"/>
  <c r="AL96" i="10"/>
  <c r="AM96" i="10"/>
  <c r="AN96" i="10"/>
  <c r="AO96" i="10"/>
  <c r="AP96" i="10"/>
  <c r="AQ96" i="10"/>
  <c r="AR96" i="10"/>
  <c r="AS96" i="10"/>
  <c r="AT96" i="10"/>
  <c r="AU96" i="10"/>
  <c r="AV96" i="10"/>
  <c r="AW96" i="10"/>
  <c r="AX96" i="10"/>
  <c r="AY96" i="10"/>
  <c r="M96" i="10"/>
  <c r="AZ96" i="10"/>
  <c r="BA96" i="10"/>
  <c r="O97" i="10"/>
  <c r="AI97" i="10"/>
  <c r="AJ97" i="10"/>
  <c r="AK97" i="10"/>
  <c r="AL97" i="10"/>
  <c r="AM97" i="10"/>
  <c r="AN97" i="10"/>
  <c r="AO97" i="10"/>
  <c r="AP97" i="10"/>
  <c r="AQ97" i="10"/>
  <c r="AR97" i="10"/>
  <c r="AS97" i="10"/>
  <c r="AT97" i="10"/>
  <c r="AU97" i="10"/>
  <c r="AV97" i="10"/>
  <c r="AW97" i="10"/>
  <c r="AX97" i="10"/>
  <c r="AY97" i="10"/>
  <c r="M97" i="10"/>
  <c r="AZ97" i="10"/>
  <c r="O98" i="10"/>
  <c r="AI98" i="10"/>
  <c r="AJ98" i="10"/>
  <c r="AK98" i="10"/>
  <c r="AL98" i="10"/>
  <c r="AM98" i="10"/>
  <c r="AN98" i="10"/>
  <c r="AO98" i="10"/>
  <c r="AP98" i="10"/>
  <c r="AQ98" i="10"/>
  <c r="AR98" i="10"/>
  <c r="AS98" i="10"/>
  <c r="AT98" i="10"/>
  <c r="AU98" i="10"/>
  <c r="AV98" i="10"/>
  <c r="AW98" i="10"/>
  <c r="AX98" i="10"/>
  <c r="AY98" i="10"/>
  <c r="M98" i="10"/>
  <c r="AZ98" i="10"/>
  <c r="O99" i="10"/>
  <c r="AI99" i="10"/>
  <c r="AJ99" i="10"/>
  <c r="AK99" i="10"/>
  <c r="AL99" i="10"/>
  <c r="AM99" i="10"/>
  <c r="AN99" i="10"/>
  <c r="AO99" i="10"/>
  <c r="AP99" i="10"/>
  <c r="AQ99" i="10"/>
  <c r="AR99" i="10"/>
  <c r="AS99" i="10"/>
  <c r="AT99" i="10"/>
  <c r="AU99" i="10"/>
  <c r="AV99" i="10"/>
  <c r="AW99" i="10"/>
  <c r="AX99" i="10"/>
  <c r="AY99" i="10"/>
  <c r="M99" i="10"/>
  <c r="AZ99" i="10"/>
  <c r="O100" i="10"/>
  <c r="AI100" i="10"/>
  <c r="AJ100" i="10"/>
  <c r="AK100" i="10"/>
  <c r="AL100" i="10"/>
  <c r="AM100" i="10"/>
  <c r="AN100" i="10"/>
  <c r="AO100" i="10"/>
  <c r="AP100" i="10"/>
  <c r="AQ100" i="10"/>
  <c r="AR100" i="10"/>
  <c r="AS100" i="10"/>
  <c r="AT100" i="10"/>
  <c r="AU100" i="10"/>
  <c r="AV100" i="10"/>
  <c r="AW100" i="10"/>
  <c r="AX100" i="10"/>
  <c r="AY100" i="10"/>
  <c r="M100" i="10"/>
  <c r="AZ100" i="10"/>
  <c r="BA100" i="10"/>
  <c r="AI101" i="10"/>
  <c r="BA101" i="10" s="1"/>
  <c r="AJ101" i="10"/>
  <c r="AK101" i="10"/>
  <c r="AL101" i="10"/>
  <c r="AM101" i="10"/>
  <c r="AN101" i="10"/>
  <c r="AO101" i="10"/>
  <c r="AP101" i="10"/>
  <c r="AQ101" i="10"/>
  <c r="AR101" i="10"/>
  <c r="AS101" i="10"/>
  <c r="AT101" i="10"/>
  <c r="AU101" i="10"/>
  <c r="AV101" i="10"/>
  <c r="AW101" i="10"/>
  <c r="AX101" i="10"/>
  <c r="AY101" i="10"/>
  <c r="AZ101" i="10"/>
  <c r="AI102" i="10"/>
  <c r="BA102" i="10"/>
  <c r="AJ102" i="10"/>
  <c r="AK102" i="10"/>
  <c r="AL102" i="10"/>
  <c r="AM102" i="10"/>
  <c r="AN102" i="10"/>
  <c r="AO102" i="10"/>
  <c r="AP102" i="10"/>
  <c r="AQ102" i="10"/>
  <c r="AR102" i="10"/>
  <c r="AS102" i="10"/>
  <c r="AT102" i="10"/>
  <c r="AU102" i="10"/>
  <c r="AV102" i="10"/>
  <c r="AW102" i="10"/>
  <c r="AX102" i="10"/>
  <c r="AY102" i="10"/>
  <c r="AZ102" i="10"/>
  <c r="AI103" i="10"/>
  <c r="BA103" i="10"/>
  <c r="AJ103" i="10"/>
  <c r="AK103" i="10"/>
  <c r="AL103" i="10"/>
  <c r="AM103" i="10"/>
  <c r="AN103" i="10"/>
  <c r="AO103" i="10"/>
  <c r="AP103" i="10"/>
  <c r="AQ103" i="10"/>
  <c r="AR103" i="10"/>
  <c r="AS103" i="10"/>
  <c r="AT103" i="10"/>
  <c r="AU103" i="10"/>
  <c r="AV103" i="10"/>
  <c r="AW103" i="10"/>
  <c r="AX103" i="10"/>
  <c r="AY103" i="10"/>
  <c r="AZ103" i="10"/>
  <c r="AI104" i="10"/>
  <c r="BA104" i="10"/>
  <c r="AJ104" i="10"/>
  <c r="AK104" i="10"/>
  <c r="AL104" i="10"/>
  <c r="AM104" i="10"/>
  <c r="AN104" i="10"/>
  <c r="AO104" i="10"/>
  <c r="AP104" i="10"/>
  <c r="AQ104" i="10"/>
  <c r="AR104" i="10"/>
  <c r="AS104" i="10"/>
  <c r="AT104" i="10"/>
  <c r="AU104" i="10"/>
  <c r="AV104" i="10"/>
  <c r="AW104" i="10"/>
  <c r="AX104" i="10"/>
  <c r="AY104" i="10"/>
  <c r="AZ104" i="10"/>
  <c r="AI105" i="10"/>
  <c r="BA105" i="10" s="1"/>
  <c r="AJ105" i="10"/>
  <c r="AK105" i="10"/>
  <c r="AL105" i="10"/>
  <c r="AM105" i="10"/>
  <c r="AN105" i="10"/>
  <c r="AO105" i="10"/>
  <c r="AP105" i="10"/>
  <c r="AQ105" i="10"/>
  <c r="AR105" i="10"/>
  <c r="AS105" i="10"/>
  <c r="AT105" i="10"/>
  <c r="AU105" i="10"/>
  <c r="AV105" i="10"/>
  <c r="AW105" i="10"/>
  <c r="AX105" i="10"/>
  <c r="AY105" i="10"/>
  <c r="AZ105" i="10"/>
  <c r="AI106" i="10"/>
  <c r="BA106" i="10" s="1"/>
  <c r="AJ106" i="10"/>
  <c r="AK106" i="10"/>
  <c r="AL106" i="10"/>
  <c r="AM106" i="10"/>
  <c r="AN106" i="10"/>
  <c r="AO106" i="10"/>
  <c r="AP106" i="10"/>
  <c r="AQ106" i="10"/>
  <c r="AR106" i="10"/>
  <c r="AS106" i="10"/>
  <c r="AT106" i="10"/>
  <c r="AU106" i="10"/>
  <c r="AV106" i="10"/>
  <c r="AW106" i="10"/>
  <c r="AX106" i="10"/>
  <c r="AY106" i="10"/>
  <c r="AZ106" i="10"/>
  <c r="AI107" i="10"/>
  <c r="BA107" i="10" s="1"/>
  <c r="AJ107" i="10"/>
  <c r="AK107" i="10"/>
  <c r="AL107" i="10"/>
  <c r="AM107" i="10"/>
  <c r="AN107" i="10"/>
  <c r="AO107" i="10"/>
  <c r="AP107" i="10"/>
  <c r="AQ107" i="10"/>
  <c r="AR107" i="10"/>
  <c r="AS107" i="10"/>
  <c r="AT107" i="10"/>
  <c r="AU107" i="10"/>
  <c r="AV107" i="10"/>
  <c r="AW107" i="10"/>
  <c r="AX107" i="10"/>
  <c r="AY107" i="10"/>
  <c r="AZ107" i="10"/>
  <c r="AI108" i="10"/>
  <c r="BA108" i="10" s="1"/>
  <c r="AJ108" i="10"/>
  <c r="AK108" i="10"/>
  <c r="AL108" i="10"/>
  <c r="AM108" i="10"/>
  <c r="AN108" i="10"/>
  <c r="AO108" i="10"/>
  <c r="AP108" i="10"/>
  <c r="AQ108" i="10"/>
  <c r="AR108" i="10"/>
  <c r="AS108" i="10"/>
  <c r="AT108" i="10"/>
  <c r="AU108" i="10"/>
  <c r="AV108" i="10"/>
  <c r="AW108" i="10"/>
  <c r="AX108" i="10"/>
  <c r="AY108" i="10"/>
  <c r="AZ108" i="10"/>
  <c r="AI109" i="10"/>
  <c r="BA109" i="10"/>
  <c r="AJ109" i="10"/>
  <c r="AK109" i="10"/>
  <c r="AL109" i="10"/>
  <c r="AM109" i="10"/>
  <c r="AN109" i="10"/>
  <c r="AO109" i="10"/>
  <c r="AP109" i="10"/>
  <c r="AQ109" i="10"/>
  <c r="AR109" i="10"/>
  <c r="AS109" i="10"/>
  <c r="AT109" i="10"/>
  <c r="AU109" i="10"/>
  <c r="AV109" i="10"/>
  <c r="AW109" i="10"/>
  <c r="AX109" i="10"/>
  <c r="AY109" i="10"/>
  <c r="AZ109" i="10"/>
  <c r="AI110" i="10"/>
  <c r="BA110" i="10"/>
  <c r="AJ110" i="10"/>
  <c r="AK110" i="10"/>
  <c r="AL110" i="10"/>
  <c r="AM110" i="10"/>
  <c r="AN110" i="10"/>
  <c r="AO110" i="10"/>
  <c r="AP110" i="10"/>
  <c r="AQ110" i="10"/>
  <c r="AR110" i="10"/>
  <c r="AS110" i="10"/>
  <c r="AT110" i="10"/>
  <c r="AU110" i="10"/>
  <c r="AV110" i="10"/>
  <c r="AW110" i="10"/>
  <c r="AX110" i="10"/>
  <c r="AY110" i="10"/>
  <c r="AZ110" i="10"/>
  <c r="AI111" i="10"/>
  <c r="BA111" i="10"/>
  <c r="AJ111" i="10"/>
  <c r="AK111" i="10"/>
  <c r="AL111" i="10"/>
  <c r="AM111" i="10"/>
  <c r="AN111" i="10"/>
  <c r="AO111" i="10"/>
  <c r="AP111" i="10"/>
  <c r="AQ111" i="10"/>
  <c r="AR111" i="10"/>
  <c r="AS111" i="10"/>
  <c r="AT111" i="10"/>
  <c r="AU111" i="10"/>
  <c r="AV111" i="10"/>
  <c r="AW111" i="10"/>
  <c r="AX111" i="10"/>
  <c r="AY111" i="10"/>
  <c r="AZ111" i="10"/>
  <c r="AI112" i="10"/>
  <c r="BA112" i="10" s="1"/>
  <c r="AJ112" i="10"/>
  <c r="AK112" i="10"/>
  <c r="AL112" i="10"/>
  <c r="AM112" i="10"/>
  <c r="AN112" i="10"/>
  <c r="AO112" i="10"/>
  <c r="AP112" i="10"/>
  <c r="AQ112" i="10"/>
  <c r="AR112" i="10"/>
  <c r="AS112" i="10"/>
  <c r="AT112" i="10"/>
  <c r="AU112" i="10"/>
  <c r="AV112" i="10"/>
  <c r="AW112" i="10"/>
  <c r="AX112" i="10"/>
  <c r="AY112" i="10"/>
  <c r="AZ112" i="10"/>
  <c r="AI113" i="10"/>
  <c r="BA113" i="10" s="1"/>
  <c r="AJ113" i="10"/>
  <c r="AK113" i="10"/>
  <c r="AL113" i="10"/>
  <c r="AM113" i="10"/>
  <c r="AN113" i="10"/>
  <c r="AO113" i="10"/>
  <c r="AP113" i="10"/>
  <c r="AQ113" i="10"/>
  <c r="AR113" i="10"/>
  <c r="AS113" i="10"/>
  <c r="AT113" i="10"/>
  <c r="AU113" i="10"/>
  <c r="AV113" i="10"/>
  <c r="AW113" i="10"/>
  <c r="AX113" i="10"/>
  <c r="AY113" i="10"/>
  <c r="AZ113" i="10"/>
  <c r="AI114" i="10"/>
  <c r="BA114" i="10" s="1"/>
  <c r="AJ114" i="10"/>
  <c r="AK114" i="10"/>
  <c r="AL114" i="10"/>
  <c r="AM114" i="10"/>
  <c r="AN114" i="10"/>
  <c r="AO114" i="10"/>
  <c r="AP114" i="10"/>
  <c r="AQ114" i="10"/>
  <c r="AR114" i="10"/>
  <c r="AS114" i="10"/>
  <c r="AT114" i="10"/>
  <c r="AU114" i="10"/>
  <c r="AV114" i="10"/>
  <c r="AW114" i="10"/>
  <c r="AX114" i="10"/>
  <c r="AY114" i="10"/>
  <c r="AZ114" i="10"/>
  <c r="AI115" i="10"/>
  <c r="BA115" i="10" s="1"/>
  <c r="AJ115" i="10"/>
  <c r="AK115" i="10"/>
  <c r="AL115" i="10"/>
  <c r="AM115" i="10"/>
  <c r="AN115" i="10"/>
  <c r="AO115" i="10"/>
  <c r="AP115" i="10"/>
  <c r="AQ115" i="10"/>
  <c r="AR115" i="10"/>
  <c r="AS115" i="10"/>
  <c r="AT115" i="10"/>
  <c r="AU115" i="10"/>
  <c r="AV115" i="10"/>
  <c r="AW115" i="10"/>
  <c r="AX115" i="10"/>
  <c r="AY115" i="10"/>
  <c r="AZ115" i="10"/>
  <c r="AI116" i="10"/>
  <c r="BA116" i="10" s="1"/>
  <c r="AJ116" i="10"/>
  <c r="AK116" i="10"/>
  <c r="AL116" i="10"/>
  <c r="AM116" i="10"/>
  <c r="AN116" i="10"/>
  <c r="AO116" i="10"/>
  <c r="AP116" i="10"/>
  <c r="AQ116" i="10"/>
  <c r="AR116" i="10"/>
  <c r="AS116" i="10"/>
  <c r="AT116" i="10"/>
  <c r="AU116" i="10"/>
  <c r="AV116" i="10"/>
  <c r="AW116" i="10"/>
  <c r="AX116" i="10"/>
  <c r="AY116" i="10"/>
  <c r="AZ116" i="10"/>
  <c r="AI117" i="10"/>
  <c r="BA117" i="10"/>
  <c r="AJ117" i="10"/>
  <c r="AK117" i="10"/>
  <c r="AL117" i="10"/>
  <c r="AM117" i="10"/>
  <c r="AN117" i="10"/>
  <c r="AO117" i="10"/>
  <c r="AP117" i="10"/>
  <c r="AQ117" i="10"/>
  <c r="AR117" i="10"/>
  <c r="AS117" i="10"/>
  <c r="AT117" i="10"/>
  <c r="AU117" i="10"/>
  <c r="AV117" i="10"/>
  <c r="AW117" i="10"/>
  <c r="AX117" i="10"/>
  <c r="AY117" i="10"/>
  <c r="AZ117" i="10"/>
  <c r="AI118" i="10"/>
  <c r="BA118" i="10"/>
  <c r="AJ118" i="10"/>
  <c r="AK118" i="10"/>
  <c r="AL118" i="10"/>
  <c r="AM118" i="10"/>
  <c r="AN118" i="10"/>
  <c r="AO118" i="10"/>
  <c r="AP118" i="10"/>
  <c r="AQ118" i="10"/>
  <c r="AR118" i="10"/>
  <c r="AS118" i="10"/>
  <c r="AT118" i="10"/>
  <c r="AU118" i="10"/>
  <c r="AV118" i="10"/>
  <c r="AW118" i="10"/>
  <c r="AX118" i="10"/>
  <c r="AY118" i="10"/>
  <c r="AZ118" i="10"/>
  <c r="AI119" i="10"/>
  <c r="BA119" i="10" s="1"/>
  <c r="AJ119" i="10"/>
  <c r="AK119" i="10"/>
  <c r="AL119" i="10"/>
  <c r="AM119" i="10"/>
  <c r="AN119" i="10"/>
  <c r="AO119" i="10"/>
  <c r="AP119" i="10"/>
  <c r="AQ119" i="10"/>
  <c r="AR119" i="10"/>
  <c r="AS119" i="10"/>
  <c r="AT119" i="10"/>
  <c r="AU119" i="10"/>
  <c r="AV119" i="10"/>
  <c r="AW119" i="10"/>
  <c r="AX119" i="10"/>
  <c r="AY119" i="10"/>
  <c r="AZ119" i="10"/>
  <c r="AI120" i="10"/>
  <c r="BA120" i="10" s="1"/>
  <c r="AJ120" i="10"/>
  <c r="AK120" i="10"/>
  <c r="AL120" i="10"/>
  <c r="AM120" i="10"/>
  <c r="AN120" i="10"/>
  <c r="AO120" i="10"/>
  <c r="AP120" i="10"/>
  <c r="AQ120" i="10"/>
  <c r="AR120" i="10"/>
  <c r="AS120" i="10"/>
  <c r="AT120" i="10"/>
  <c r="AU120" i="10"/>
  <c r="AV120" i="10"/>
  <c r="AW120" i="10"/>
  <c r="AX120" i="10"/>
  <c r="AY120" i="10"/>
  <c r="AZ120" i="10"/>
  <c r="AI121" i="10"/>
  <c r="BA121" i="10" s="1"/>
  <c r="AJ121" i="10"/>
  <c r="AK121" i="10"/>
  <c r="AL121" i="10"/>
  <c r="AM121" i="10"/>
  <c r="AN121" i="10"/>
  <c r="AO121" i="10"/>
  <c r="AP121" i="10"/>
  <c r="AQ121" i="10"/>
  <c r="AR121" i="10"/>
  <c r="AS121" i="10"/>
  <c r="AT121" i="10"/>
  <c r="AU121" i="10"/>
  <c r="AV121" i="10"/>
  <c r="AW121" i="10"/>
  <c r="AX121" i="10"/>
  <c r="AY121" i="10"/>
  <c r="AZ121" i="10"/>
  <c r="AI122" i="10"/>
  <c r="BA122" i="10" s="1"/>
  <c r="AJ122" i="10"/>
  <c r="AK122" i="10"/>
  <c r="AL122" i="10"/>
  <c r="AM122" i="10"/>
  <c r="AN122" i="10"/>
  <c r="AO122" i="10"/>
  <c r="AP122" i="10"/>
  <c r="AQ122" i="10"/>
  <c r="AR122" i="10"/>
  <c r="AS122" i="10"/>
  <c r="AT122" i="10"/>
  <c r="AU122" i="10"/>
  <c r="AV122" i="10"/>
  <c r="AW122" i="10"/>
  <c r="AX122" i="10"/>
  <c r="AY122" i="10"/>
  <c r="AZ122" i="10"/>
  <c r="AI123" i="10"/>
  <c r="BA123" i="10"/>
  <c r="AJ123" i="10"/>
  <c r="AK123" i="10"/>
  <c r="AL123" i="10"/>
  <c r="AM123" i="10"/>
  <c r="AN123" i="10"/>
  <c r="AO123" i="10"/>
  <c r="AP123" i="10"/>
  <c r="AQ123" i="10"/>
  <c r="AR123" i="10"/>
  <c r="AS123" i="10"/>
  <c r="AT123" i="10"/>
  <c r="AU123" i="10"/>
  <c r="AV123" i="10"/>
  <c r="AW123" i="10"/>
  <c r="AX123" i="10"/>
  <c r="AY123" i="10"/>
  <c r="AZ123" i="10"/>
  <c r="AI124" i="10"/>
  <c r="AJ124" i="10"/>
  <c r="AK124" i="10"/>
  <c r="AL124" i="10"/>
  <c r="AM124" i="10"/>
  <c r="AN124" i="10"/>
  <c r="AO124" i="10"/>
  <c r="AP124" i="10"/>
  <c r="AQ124" i="10"/>
  <c r="AR124" i="10"/>
  <c r="AS124" i="10"/>
  <c r="AT124" i="10"/>
  <c r="AU124" i="10"/>
  <c r="AV124" i="10"/>
  <c r="AW124" i="10"/>
  <c r="AX124" i="10"/>
  <c r="AY124" i="10"/>
  <c r="AZ124" i="10"/>
  <c r="BA124" i="10"/>
  <c r="AI125" i="10"/>
  <c r="BA125" i="10"/>
  <c r="AJ125" i="10"/>
  <c r="AK125" i="10"/>
  <c r="AL125" i="10"/>
  <c r="AM125" i="10"/>
  <c r="AN125" i="10"/>
  <c r="AO125" i="10"/>
  <c r="AP125" i="10"/>
  <c r="AQ125" i="10"/>
  <c r="AR125" i="10"/>
  <c r="AS125" i="10"/>
  <c r="AT125" i="10"/>
  <c r="AU125" i="10"/>
  <c r="AV125" i="10"/>
  <c r="AW125" i="10"/>
  <c r="AX125" i="10"/>
  <c r="AY125" i="10"/>
  <c r="AZ125" i="10"/>
  <c r="AI126" i="10"/>
  <c r="BA126" i="10" s="1"/>
  <c r="AJ126" i="10"/>
  <c r="AK126" i="10"/>
  <c r="AL126" i="10"/>
  <c r="AM126" i="10"/>
  <c r="AN126" i="10"/>
  <c r="AO126" i="10"/>
  <c r="AP126" i="10"/>
  <c r="AQ126" i="10"/>
  <c r="AR126" i="10"/>
  <c r="AS126" i="10"/>
  <c r="AT126" i="10"/>
  <c r="AU126" i="10"/>
  <c r="AV126" i="10"/>
  <c r="AW126" i="10"/>
  <c r="AX126" i="10"/>
  <c r="AY126" i="10"/>
  <c r="AZ126" i="10"/>
  <c r="AI127" i="10"/>
  <c r="BA127" i="10" s="1"/>
  <c r="AJ127" i="10"/>
  <c r="AK127" i="10"/>
  <c r="AL127" i="10"/>
  <c r="AM127" i="10"/>
  <c r="AN127" i="10"/>
  <c r="AO127" i="10"/>
  <c r="AP127" i="10"/>
  <c r="AQ127" i="10"/>
  <c r="AR127" i="10"/>
  <c r="AS127" i="10"/>
  <c r="AT127" i="10"/>
  <c r="AU127" i="10"/>
  <c r="AV127" i="10"/>
  <c r="AW127" i="10"/>
  <c r="AX127" i="10"/>
  <c r="AY127" i="10"/>
  <c r="AZ127" i="10"/>
  <c r="AI128" i="10"/>
  <c r="BA128" i="10" s="1"/>
  <c r="AJ128" i="10"/>
  <c r="AK128" i="10"/>
  <c r="AL128" i="10"/>
  <c r="AM128" i="10"/>
  <c r="AN128" i="10"/>
  <c r="AO128" i="10"/>
  <c r="AP128" i="10"/>
  <c r="AQ128" i="10"/>
  <c r="AR128" i="10"/>
  <c r="AS128" i="10"/>
  <c r="AT128" i="10"/>
  <c r="AU128" i="10"/>
  <c r="AV128" i="10"/>
  <c r="AW128" i="10"/>
  <c r="AX128" i="10"/>
  <c r="AY128" i="10"/>
  <c r="AZ128" i="10"/>
  <c r="AI129" i="10"/>
  <c r="BA129" i="10" s="1"/>
  <c r="AJ129" i="10"/>
  <c r="AK129" i="10"/>
  <c r="AL129" i="10"/>
  <c r="AM129" i="10"/>
  <c r="AN129" i="10"/>
  <c r="AO129" i="10"/>
  <c r="AP129" i="10"/>
  <c r="AQ129" i="10"/>
  <c r="AR129" i="10"/>
  <c r="AS129" i="10"/>
  <c r="AT129" i="10"/>
  <c r="AU129" i="10"/>
  <c r="AV129" i="10"/>
  <c r="AW129" i="10"/>
  <c r="AX129" i="10"/>
  <c r="AY129" i="10"/>
  <c r="AZ129" i="10"/>
  <c r="AI130" i="10"/>
  <c r="BA130" i="10" s="1"/>
  <c r="AJ130" i="10"/>
  <c r="AK130" i="10"/>
  <c r="AL130" i="10"/>
  <c r="AM130" i="10"/>
  <c r="AN130" i="10"/>
  <c r="AO130" i="10"/>
  <c r="AP130" i="10"/>
  <c r="AQ130" i="10"/>
  <c r="AR130" i="10"/>
  <c r="AS130" i="10"/>
  <c r="AT130" i="10"/>
  <c r="AU130" i="10"/>
  <c r="AV130" i="10"/>
  <c r="AW130" i="10"/>
  <c r="AX130" i="10"/>
  <c r="AY130" i="10"/>
  <c r="AZ130" i="10"/>
  <c r="AI131" i="10"/>
  <c r="BA131" i="10"/>
  <c r="AJ131" i="10"/>
  <c r="AK131" i="10"/>
  <c r="AL131" i="10"/>
  <c r="AM131" i="10"/>
  <c r="AN131" i="10"/>
  <c r="AO131" i="10"/>
  <c r="AP131" i="10"/>
  <c r="AQ131" i="10"/>
  <c r="AR131" i="10"/>
  <c r="AS131" i="10"/>
  <c r="AT131" i="10"/>
  <c r="AU131" i="10"/>
  <c r="AV131" i="10"/>
  <c r="AW131" i="10"/>
  <c r="AX131" i="10"/>
  <c r="AY131" i="10"/>
  <c r="AZ131" i="10"/>
  <c r="AI132" i="10"/>
  <c r="AJ132" i="10"/>
  <c r="AK132" i="10"/>
  <c r="AL132" i="10"/>
  <c r="AM132" i="10"/>
  <c r="AN132" i="10"/>
  <c r="AO132" i="10"/>
  <c r="AP132" i="10"/>
  <c r="AQ132" i="10"/>
  <c r="AR132" i="10"/>
  <c r="AS132" i="10"/>
  <c r="AT132" i="10"/>
  <c r="AU132" i="10"/>
  <c r="AV132" i="10"/>
  <c r="AW132" i="10"/>
  <c r="AX132" i="10"/>
  <c r="AY132" i="10"/>
  <c r="AZ132" i="10"/>
  <c r="BA132" i="10"/>
  <c r="AI133" i="10"/>
  <c r="BA133" i="10" s="1"/>
  <c r="AJ133" i="10"/>
  <c r="AK133" i="10"/>
  <c r="AL133" i="10"/>
  <c r="AM133" i="10"/>
  <c r="AN133" i="10"/>
  <c r="AO133" i="10"/>
  <c r="AP133" i="10"/>
  <c r="AQ133" i="10"/>
  <c r="AR133" i="10"/>
  <c r="AS133" i="10"/>
  <c r="AT133" i="10"/>
  <c r="AU133" i="10"/>
  <c r="AV133" i="10"/>
  <c r="AW133" i="10"/>
  <c r="AX133" i="10"/>
  <c r="AY133" i="10"/>
  <c r="AZ133" i="10"/>
  <c r="AI134" i="10"/>
  <c r="BA134" i="10" s="1"/>
  <c r="AJ134" i="10"/>
  <c r="AK134" i="10"/>
  <c r="AL134" i="10"/>
  <c r="AM134" i="10"/>
  <c r="AN134" i="10"/>
  <c r="AO134" i="10"/>
  <c r="AP134" i="10"/>
  <c r="AQ134" i="10"/>
  <c r="AR134" i="10"/>
  <c r="AS134" i="10"/>
  <c r="AT134" i="10"/>
  <c r="AU134" i="10"/>
  <c r="AV134" i="10"/>
  <c r="AW134" i="10"/>
  <c r="AX134" i="10"/>
  <c r="AY134" i="10"/>
  <c r="AZ134" i="10"/>
  <c r="AI135" i="10"/>
  <c r="BA135" i="10" s="1"/>
  <c r="AJ135" i="10"/>
  <c r="AK135" i="10"/>
  <c r="AL135" i="10"/>
  <c r="AM135" i="10"/>
  <c r="AN135" i="10"/>
  <c r="AO135" i="10"/>
  <c r="AP135" i="10"/>
  <c r="AQ135" i="10"/>
  <c r="AR135" i="10"/>
  <c r="AS135" i="10"/>
  <c r="AT135" i="10"/>
  <c r="AU135" i="10"/>
  <c r="AV135" i="10"/>
  <c r="AW135" i="10"/>
  <c r="AX135" i="10"/>
  <c r="AY135" i="10"/>
  <c r="AZ135" i="10"/>
  <c r="AI136" i="10"/>
  <c r="BA136" i="10" s="1"/>
  <c r="AJ136" i="10"/>
  <c r="AK136" i="10"/>
  <c r="AL136" i="10"/>
  <c r="AM136" i="10"/>
  <c r="AN136" i="10"/>
  <c r="AO136" i="10"/>
  <c r="AP136" i="10"/>
  <c r="AQ136" i="10"/>
  <c r="AR136" i="10"/>
  <c r="AS136" i="10"/>
  <c r="AT136" i="10"/>
  <c r="AU136" i="10"/>
  <c r="AV136" i="10"/>
  <c r="AW136" i="10"/>
  <c r="AX136" i="10"/>
  <c r="AY136" i="10"/>
  <c r="AZ136" i="10"/>
  <c r="AI137" i="10"/>
  <c r="BA137" i="10" s="1"/>
  <c r="AJ137" i="10"/>
  <c r="AK137" i="10"/>
  <c r="AL137" i="10"/>
  <c r="AM137" i="10"/>
  <c r="AN137" i="10"/>
  <c r="AO137" i="10"/>
  <c r="AP137" i="10"/>
  <c r="AQ137" i="10"/>
  <c r="AR137" i="10"/>
  <c r="AS137" i="10"/>
  <c r="AT137" i="10"/>
  <c r="AU137" i="10"/>
  <c r="AV137" i="10"/>
  <c r="AW137" i="10"/>
  <c r="AX137" i="10"/>
  <c r="AY137" i="10"/>
  <c r="AZ137" i="10"/>
  <c r="AI138" i="10"/>
  <c r="AJ138" i="10"/>
  <c r="AK138" i="10"/>
  <c r="AL138" i="10"/>
  <c r="AM138" i="10"/>
  <c r="AN138" i="10"/>
  <c r="AO138" i="10"/>
  <c r="AP138" i="10"/>
  <c r="AQ138" i="10"/>
  <c r="AR138" i="10"/>
  <c r="AS138" i="10"/>
  <c r="AT138" i="10"/>
  <c r="AU138" i="10"/>
  <c r="AV138" i="10"/>
  <c r="AW138" i="10"/>
  <c r="AX138" i="10"/>
  <c r="AY138" i="10"/>
  <c r="AZ138" i="10"/>
  <c r="BA138" i="10"/>
  <c r="AI139" i="10"/>
  <c r="BA139" i="10"/>
  <c r="AJ139" i="10"/>
  <c r="AK139" i="10"/>
  <c r="AL139" i="10"/>
  <c r="AM139" i="10"/>
  <c r="AN139" i="10"/>
  <c r="AO139" i="10"/>
  <c r="AP139" i="10"/>
  <c r="AQ139" i="10"/>
  <c r="AR139" i="10"/>
  <c r="AS139" i="10"/>
  <c r="AT139" i="10"/>
  <c r="AU139" i="10"/>
  <c r="AV139" i="10"/>
  <c r="AW139" i="10"/>
  <c r="AX139" i="10"/>
  <c r="AY139" i="10"/>
  <c r="AZ139" i="10"/>
  <c r="AI140" i="10"/>
  <c r="BA140" i="10" s="1"/>
  <c r="AJ140" i="10"/>
  <c r="AK140" i="10"/>
  <c r="AL140" i="10"/>
  <c r="AM140" i="10"/>
  <c r="AN140" i="10"/>
  <c r="AO140" i="10"/>
  <c r="AP140" i="10"/>
  <c r="AQ140" i="10"/>
  <c r="AR140" i="10"/>
  <c r="AS140" i="10"/>
  <c r="AT140" i="10"/>
  <c r="AU140" i="10"/>
  <c r="AV140" i="10"/>
  <c r="AW140" i="10"/>
  <c r="AX140" i="10"/>
  <c r="AY140" i="10"/>
  <c r="AZ140" i="10"/>
  <c r="AI141" i="10"/>
  <c r="BA141" i="10" s="1"/>
  <c r="AJ141" i="10"/>
  <c r="AK141" i="10"/>
  <c r="AL141" i="10"/>
  <c r="AM141" i="10"/>
  <c r="AN141" i="10"/>
  <c r="AO141" i="10"/>
  <c r="AP141" i="10"/>
  <c r="AQ141" i="10"/>
  <c r="AR141" i="10"/>
  <c r="AS141" i="10"/>
  <c r="AT141" i="10"/>
  <c r="AU141" i="10"/>
  <c r="AV141" i="10"/>
  <c r="AW141" i="10"/>
  <c r="AX141" i="10"/>
  <c r="AY141" i="10"/>
  <c r="AZ141" i="10"/>
  <c r="AI142" i="10"/>
  <c r="BA142" i="10" s="1"/>
  <c r="AJ142" i="10"/>
  <c r="AK142" i="10"/>
  <c r="AL142" i="10"/>
  <c r="AM142" i="10"/>
  <c r="AN142" i="10"/>
  <c r="AO142" i="10"/>
  <c r="AP142" i="10"/>
  <c r="AQ142" i="10"/>
  <c r="AR142" i="10"/>
  <c r="AS142" i="10"/>
  <c r="AT142" i="10"/>
  <c r="AU142" i="10"/>
  <c r="AV142" i="10"/>
  <c r="AW142" i="10"/>
  <c r="AX142" i="10"/>
  <c r="AY142" i="10"/>
  <c r="AZ142" i="10"/>
  <c r="AI143" i="10"/>
  <c r="BA143" i="10" s="1"/>
  <c r="AJ143" i="10"/>
  <c r="AK143" i="10"/>
  <c r="AL143" i="10"/>
  <c r="AM143" i="10"/>
  <c r="AN143" i="10"/>
  <c r="AO143" i="10"/>
  <c r="AP143" i="10"/>
  <c r="AQ143" i="10"/>
  <c r="AR143" i="10"/>
  <c r="AS143" i="10"/>
  <c r="AT143" i="10"/>
  <c r="AU143" i="10"/>
  <c r="AV143" i="10"/>
  <c r="AW143" i="10"/>
  <c r="AX143" i="10"/>
  <c r="AY143" i="10"/>
  <c r="AZ143" i="10"/>
  <c r="AI144" i="10"/>
  <c r="BA144" i="10"/>
  <c r="AJ144" i="10"/>
  <c r="AK144" i="10"/>
  <c r="AL144" i="10"/>
  <c r="AM144" i="10"/>
  <c r="AN144" i="10"/>
  <c r="AO144" i="10"/>
  <c r="AP144" i="10"/>
  <c r="AQ144" i="10"/>
  <c r="AR144" i="10"/>
  <c r="AS144" i="10"/>
  <c r="AT144" i="10"/>
  <c r="AU144" i="10"/>
  <c r="AV144" i="10"/>
  <c r="AW144" i="10"/>
  <c r="AX144" i="10"/>
  <c r="AY144" i="10"/>
  <c r="AZ144" i="10"/>
  <c r="AI145" i="10"/>
  <c r="AJ145" i="10"/>
  <c r="AK145" i="10"/>
  <c r="AL145" i="10"/>
  <c r="AM145" i="10"/>
  <c r="AN145" i="10"/>
  <c r="AO145" i="10"/>
  <c r="AP145" i="10"/>
  <c r="AQ145" i="10"/>
  <c r="AR145" i="10"/>
  <c r="AS145" i="10"/>
  <c r="AT145" i="10"/>
  <c r="AU145" i="10"/>
  <c r="AV145" i="10"/>
  <c r="AW145" i="10"/>
  <c r="AX145" i="10"/>
  <c r="AY145" i="10"/>
  <c r="AZ145" i="10"/>
  <c r="BA145" i="10"/>
  <c r="AI146" i="10"/>
  <c r="AJ146" i="10"/>
  <c r="AK146" i="10"/>
  <c r="AL146" i="10"/>
  <c r="AM146" i="10"/>
  <c r="AN146" i="10"/>
  <c r="AO146" i="10"/>
  <c r="AP146" i="10"/>
  <c r="AQ146" i="10"/>
  <c r="AR146" i="10"/>
  <c r="AS146" i="10"/>
  <c r="AT146" i="10"/>
  <c r="AU146" i="10"/>
  <c r="AV146" i="10"/>
  <c r="AW146" i="10"/>
  <c r="AX146" i="10"/>
  <c r="AY146" i="10"/>
  <c r="AZ146" i="10"/>
  <c r="BA146" i="10"/>
  <c r="AI147" i="10"/>
  <c r="BA147" i="10" s="1"/>
  <c r="AJ147" i="10"/>
  <c r="AK147" i="10"/>
  <c r="AL147" i="10"/>
  <c r="AM147" i="10"/>
  <c r="AN147" i="10"/>
  <c r="AO147" i="10"/>
  <c r="AP147" i="10"/>
  <c r="AQ147" i="10"/>
  <c r="AR147" i="10"/>
  <c r="AS147" i="10"/>
  <c r="AT147" i="10"/>
  <c r="AU147" i="10"/>
  <c r="AV147" i="10"/>
  <c r="AW147" i="10"/>
  <c r="AX147" i="10"/>
  <c r="AY147" i="10"/>
  <c r="AZ147" i="10"/>
  <c r="AI148" i="10"/>
  <c r="BA148" i="10" s="1"/>
  <c r="AJ148" i="10"/>
  <c r="AK148" i="10"/>
  <c r="AL148" i="10"/>
  <c r="AM148" i="10"/>
  <c r="AN148" i="10"/>
  <c r="AO148" i="10"/>
  <c r="AP148" i="10"/>
  <c r="AQ148" i="10"/>
  <c r="AR148" i="10"/>
  <c r="AS148" i="10"/>
  <c r="AT148" i="10"/>
  <c r="AU148" i="10"/>
  <c r="AV148" i="10"/>
  <c r="AW148" i="10"/>
  <c r="AX148" i="10"/>
  <c r="AY148" i="10"/>
  <c r="AZ148" i="10"/>
  <c r="AI149" i="10"/>
  <c r="BA149" i="10" s="1"/>
  <c r="AJ149" i="10"/>
  <c r="AK149" i="10"/>
  <c r="AL149" i="10"/>
  <c r="AM149" i="10"/>
  <c r="AN149" i="10"/>
  <c r="AO149" i="10"/>
  <c r="AP149" i="10"/>
  <c r="AQ149" i="10"/>
  <c r="AR149" i="10"/>
  <c r="AS149" i="10"/>
  <c r="AT149" i="10"/>
  <c r="AU149" i="10"/>
  <c r="AV149" i="10"/>
  <c r="AW149" i="10"/>
  <c r="AX149" i="10"/>
  <c r="AY149" i="10"/>
  <c r="AZ149" i="10"/>
  <c r="AI150" i="10"/>
  <c r="BA150" i="10" s="1"/>
  <c r="AJ150" i="10"/>
  <c r="AK150" i="10"/>
  <c r="AL150" i="10"/>
  <c r="AM150" i="10"/>
  <c r="AN150" i="10"/>
  <c r="AO150" i="10"/>
  <c r="AP150" i="10"/>
  <c r="AQ150" i="10"/>
  <c r="AR150" i="10"/>
  <c r="AS150" i="10"/>
  <c r="AT150" i="10"/>
  <c r="AU150" i="10"/>
  <c r="AV150" i="10"/>
  <c r="AW150" i="10"/>
  <c r="AX150" i="10"/>
  <c r="AY150" i="10"/>
  <c r="AZ150" i="10"/>
  <c r="AI151" i="10"/>
  <c r="BA151" i="10" s="1"/>
  <c r="AJ151" i="10"/>
  <c r="AK151" i="10"/>
  <c r="AL151" i="10"/>
  <c r="AM151" i="10"/>
  <c r="AN151" i="10"/>
  <c r="AO151" i="10"/>
  <c r="AP151" i="10"/>
  <c r="AQ151" i="10"/>
  <c r="AR151" i="10"/>
  <c r="AS151" i="10"/>
  <c r="AT151" i="10"/>
  <c r="AU151" i="10"/>
  <c r="AV151" i="10"/>
  <c r="AW151" i="10"/>
  <c r="AX151" i="10"/>
  <c r="AY151" i="10"/>
  <c r="AZ151" i="10"/>
  <c r="AI152" i="10"/>
  <c r="BA152" i="10"/>
  <c r="AJ152" i="10"/>
  <c r="AK152" i="10"/>
  <c r="AL152" i="10"/>
  <c r="AM152" i="10"/>
  <c r="AN152" i="10"/>
  <c r="AO152" i="10"/>
  <c r="AP152" i="10"/>
  <c r="AQ152" i="10"/>
  <c r="AR152" i="10"/>
  <c r="AS152" i="10"/>
  <c r="AT152" i="10"/>
  <c r="AU152" i="10"/>
  <c r="AV152" i="10"/>
  <c r="AW152" i="10"/>
  <c r="AX152" i="10"/>
  <c r="AY152" i="10"/>
  <c r="AZ152" i="10"/>
  <c r="AI153" i="10"/>
  <c r="AJ153" i="10"/>
  <c r="AK153" i="10"/>
  <c r="AL153" i="10"/>
  <c r="AM153" i="10"/>
  <c r="AN153" i="10"/>
  <c r="AO153" i="10"/>
  <c r="AP153" i="10"/>
  <c r="AQ153" i="10"/>
  <c r="AR153" i="10"/>
  <c r="AS153" i="10"/>
  <c r="AT153" i="10"/>
  <c r="AU153" i="10"/>
  <c r="AV153" i="10"/>
  <c r="AW153" i="10"/>
  <c r="AX153" i="10"/>
  <c r="AY153" i="10"/>
  <c r="AZ153" i="10"/>
  <c r="BA153" i="10"/>
  <c r="AI154" i="10"/>
  <c r="BA154" i="10" s="1"/>
  <c r="AJ154" i="10"/>
  <c r="AK154" i="10"/>
  <c r="AL154" i="10"/>
  <c r="AM154" i="10"/>
  <c r="AN154" i="10"/>
  <c r="AO154" i="10"/>
  <c r="AP154" i="10"/>
  <c r="AQ154" i="10"/>
  <c r="AR154" i="10"/>
  <c r="AS154" i="10"/>
  <c r="AT154" i="10"/>
  <c r="AU154" i="10"/>
  <c r="AV154" i="10"/>
  <c r="AW154" i="10"/>
  <c r="AX154" i="10"/>
  <c r="AY154" i="10"/>
  <c r="AZ154" i="10"/>
  <c r="AI155" i="10"/>
  <c r="BA155" i="10" s="1"/>
  <c r="AJ155" i="10"/>
  <c r="AK155" i="10"/>
  <c r="AL155" i="10"/>
  <c r="AM155" i="10"/>
  <c r="AN155" i="10"/>
  <c r="AO155" i="10"/>
  <c r="AP155" i="10"/>
  <c r="AQ155" i="10"/>
  <c r="AR155" i="10"/>
  <c r="AS155" i="10"/>
  <c r="AT155" i="10"/>
  <c r="AU155" i="10"/>
  <c r="AV155" i="10"/>
  <c r="AW155" i="10"/>
  <c r="AX155" i="10"/>
  <c r="AY155" i="10"/>
  <c r="AZ155" i="10"/>
  <c r="AI156" i="10"/>
  <c r="BA156" i="10" s="1"/>
  <c r="AJ156" i="10"/>
  <c r="AK156" i="10"/>
  <c r="AL156" i="10"/>
  <c r="AM156" i="10"/>
  <c r="AN156" i="10"/>
  <c r="AO156" i="10"/>
  <c r="AP156" i="10"/>
  <c r="AQ156" i="10"/>
  <c r="AR156" i="10"/>
  <c r="AS156" i="10"/>
  <c r="AT156" i="10"/>
  <c r="AU156" i="10"/>
  <c r="AV156" i="10"/>
  <c r="AW156" i="10"/>
  <c r="AX156" i="10"/>
  <c r="AY156" i="10"/>
  <c r="AZ156" i="10"/>
  <c r="AI157" i="10"/>
  <c r="BA157" i="10" s="1"/>
  <c r="AJ157" i="10"/>
  <c r="AK157" i="10"/>
  <c r="AL157" i="10"/>
  <c r="AM157" i="10"/>
  <c r="AN157" i="10"/>
  <c r="AO157" i="10"/>
  <c r="AP157" i="10"/>
  <c r="AQ157" i="10"/>
  <c r="AR157" i="10"/>
  <c r="AS157" i="10"/>
  <c r="AT157" i="10"/>
  <c r="AU157" i="10"/>
  <c r="AV157" i="10"/>
  <c r="AW157" i="10"/>
  <c r="AX157" i="10"/>
  <c r="AY157" i="10"/>
  <c r="AZ157" i="10"/>
  <c r="AI158" i="10"/>
  <c r="BA158" i="10"/>
  <c r="AJ158" i="10"/>
  <c r="AK158" i="10"/>
  <c r="AL158" i="10"/>
  <c r="AM158" i="10"/>
  <c r="AN158" i="10"/>
  <c r="AO158" i="10"/>
  <c r="AP158" i="10"/>
  <c r="AQ158" i="10"/>
  <c r="AR158" i="10"/>
  <c r="AS158" i="10"/>
  <c r="AT158" i="10"/>
  <c r="AU158" i="10"/>
  <c r="AV158" i="10"/>
  <c r="AW158" i="10"/>
  <c r="AX158" i="10"/>
  <c r="AY158" i="10"/>
  <c r="AZ158" i="10"/>
  <c r="AI159" i="10"/>
  <c r="AJ159" i="10"/>
  <c r="AK159" i="10"/>
  <c r="AL159" i="10"/>
  <c r="AM159" i="10"/>
  <c r="AN159" i="10"/>
  <c r="AO159" i="10"/>
  <c r="AP159" i="10"/>
  <c r="AQ159" i="10"/>
  <c r="AR159" i="10"/>
  <c r="AS159" i="10"/>
  <c r="AT159" i="10"/>
  <c r="AU159" i="10"/>
  <c r="AV159" i="10"/>
  <c r="AW159" i="10"/>
  <c r="AX159" i="10"/>
  <c r="AY159" i="10"/>
  <c r="AZ159" i="10"/>
  <c r="BA159" i="10"/>
  <c r="AI160" i="10"/>
  <c r="BA160" i="10"/>
  <c r="AJ160" i="10"/>
  <c r="AK160" i="10"/>
  <c r="AL160" i="10"/>
  <c r="AM160" i="10"/>
  <c r="AN160" i="10"/>
  <c r="AO160" i="10"/>
  <c r="AP160" i="10"/>
  <c r="AQ160" i="10"/>
  <c r="AR160" i="10"/>
  <c r="AS160" i="10"/>
  <c r="AT160" i="10"/>
  <c r="AU160" i="10"/>
  <c r="AV160" i="10"/>
  <c r="AW160" i="10"/>
  <c r="AX160" i="10"/>
  <c r="AY160" i="10"/>
  <c r="AZ160" i="10"/>
  <c r="AI161" i="10"/>
  <c r="BA161" i="10" s="1"/>
  <c r="AJ161" i="10"/>
  <c r="AK161" i="10"/>
  <c r="AL161" i="10"/>
  <c r="AM161" i="10"/>
  <c r="AN161" i="10"/>
  <c r="AO161" i="10"/>
  <c r="AP161" i="10"/>
  <c r="AQ161" i="10"/>
  <c r="AR161" i="10"/>
  <c r="AS161" i="10"/>
  <c r="AT161" i="10"/>
  <c r="AU161" i="10"/>
  <c r="AV161" i="10"/>
  <c r="AW161" i="10"/>
  <c r="AX161" i="10"/>
  <c r="AY161" i="10"/>
  <c r="AZ161" i="10"/>
  <c r="AI162" i="10"/>
  <c r="BA162" i="10" s="1"/>
  <c r="AJ162" i="10"/>
  <c r="AK162" i="10"/>
  <c r="AL162" i="10"/>
  <c r="AM162" i="10"/>
  <c r="AN162" i="10"/>
  <c r="AO162" i="10"/>
  <c r="AP162" i="10"/>
  <c r="AQ162" i="10"/>
  <c r="AR162" i="10"/>
  <c r="AS162" i="10"/>
  <c r="AT162" i="10"/>
  <c r="AU162" i="10"/>
  <c r="AV162" i="10"/>
  <c r="AW162" i="10"/>
  <c r="AX162" i="10"/>
  <c r="AY162" i="10"/>
  <c r="AZ162" i="10"/>
  <c r="AI163" i="10"/>
  <c r="BA163" i="10" s="1"/>
  <c r="AJ163" i="10"/>
  <c r="AK163" i="10"/>
  <c r="AL163" i="10"/>
  <c r="AM163" i="10"/>
  <c r="AN163" i="10"/>
  <c r="AO163" i="10"/>
  <c r="AP163" i="10"/>
  <c r="AQ163" i="10"/>
  <c r="AR163" i="10"/>
  <c r="AS163" i="10"/>
  <c r="AT163" i="10"/>
  <c r="AU163" i="10"/>
  <c r="AV163" i="10"/>
  <c r="AW163" i="10"/>
  <c r="AX163" i="10"/>
  <c r="AY163" i="10"/>
  <c r="AZ163" i="10"/>
  <c r="AI164" i="10"/>
  <c r="BA164" i="10" s="1"/>
  <c r="AJ164" i="10"/>
  <c r="AK164" i="10"/>
  <c r="AL164" i="10"/>
  <c r="AM164" i="10"/>
  <c r="AN164" i="10"/>
  <c r="AO164" i="10"/>
  <c r="AP164" i="10"/>
  <c r="AQ164" i="10"/>
  <c r="AR164" i="10"/>
  <c r="AS164" i="10"/>
  <c r="AT164" i="10"/>
  <c r="AU164" i="10"/>
  <c r="AV164" i="10"/>
  <c r="AW164" i="10"/>
  <c r="AX164" i="10"/>
  <c r="AY164" i="10"/>
  <c r="AZ164" i="10"/>
  <c r="AI165" i="10"/>
  <c r="BA165" i="10"/>
  <c r="AJ165" i="10"/>
  <c r="AK165" i="10"/>
  <c r="AL165" i="10"/>
  <c r="AM165" i="10"/>
  <c r="AN165" i="10"/>
  <c r="AO165" i="10"/>
  <c r="AP165" i="10"/>
  <c r="AQ165" i="10"/>
  <c r="AR165" i="10"/>
  <c r="AS165" i="10"/>
  <c r="AT165" i="10"/>
  <c r="AU165" i="10"/>
  <c r="AV165" i="10"/>
  <c r="AW165" i="10"/>
  <c r="AX165" i="10"/>
  <c r="AY165" i="10"/>
  <c r="AZ165" i="10"/>
  <c r="AI166" i="10"/>
  <c r="BA166" i="10"/>
  <c r="AJ166" i="10"/>
  <c r="AK166" i="10"/>
  <c r="AL166" i="10"/>
  <c r="AM166" i="10"/>
  <c r="AN166" i="10"/>
  <c r="AO166" i="10"/>
  <c r="AP166" i="10"/>
  <c r="AQ166" i="10"/>
  <c r="AR166" i="10"/>
  <c r="AS166" i="10"/>
  <c r="AT166" i="10"/>
  <c r="AU166" i="10"/>
  <c r="AV166" i="10"/>
  <c r="AW166" i="10"/>
  <c r="AX166" i="10"/>
  <c r="AY166" i="10"/>
  <c r="AZ166" i="10"/>
  <c r="AI167" i="10"/>
  <c r="BA167" i="10"/>
  <c r="AJ167" i="10"/>
  <c r="AK167" i="10"/>
  <c r="AL167" i="10"/>
  <c r="AM167" i="10"/>
  <c r="AN167" i="10"/>
  <c r="AO167" i="10"/>
  <c r="AP167" i="10"/>
  <c r="AQ167" i="10"/>
  <c r="AR167" i="10"/>
  <c r="AS167" i="10"/>
  <c r="AT167" i="10"/>
  <c r="AU167" i="10"/>
  <c r="AV167" i="10"/>
  <c r="AW167" i="10"/>
  <c r="AX167" i="10"/>
  <c r="AY167" i="10"/>
  <c r="AZ167" i="10"/>
  <c r="AI168" i="10"/>
  <c r="BA168" i="10" s="1"/>
  <c r="AJ168" i="10"/>
  <c r="AK168" i="10"/>
  <c r="AL168" i="10"/>
  <c r="AM168" i="10"/>
  <c r="AN168" i="10"/>
  <c r="AO168" i="10"/>
  <c r="AP168" i="10"/>
  <c r="AQ168" i="10"/>
  <c r="AR168" i="10"/>
  <c r="AS168" i="10"/>
  <c r="AT168" i="10"/>
  <c r="AU168" i="10"/>
  <c r="AV168" i="10"/>
  <c r="AW168" i="10"/>
  <c r="AX168" i="10"/>
  <c r="AY168" i="10"/>
  <c r="AZ168" i="10"/>
  <c r="AI169" i="10"/>
  <c r="BA169" i="10" s="1"/>
  <c r="AJ169" i="10"/>
  <c r="AK169" i="10"/>
  <c r="AL169" i="10"/>
  <c r="AM169" i="10"/>
  <c r="AN169" i="10"/>
  <c r="AO169" i="10"/>
  <c r="AP169" i="10"/>
  <c r="AQ169" i="10"/>
  <c r="AR169" i="10"/>
  <c r="AS169" i="10"/>
  <c r="AT169" i="10"/>
  <c r="AU169" i="10"/>
  <c r="AV169" i="10"/>
  <c r="AW169" i="10"/>
  <c r="AX169" i="10"/>
  <c r="AY169" i="10"/>
  <c r="AZ169" i="10"/>
  <c r="AI170" i="10"/>
  <c r="BA170" i="10" s="1"/>
  <c r="AJ170" i="10"/>
  <c r="AK170" i="10"/>
  <c r="AL170" i="10"/>
  <c r="AM170" i="10"/>
  <c r="AN170" i="10"/>
  <c r="AO170" i="10"/>
  <c r="AP170" i="10"/>
  <c r="AQ170" i="10"/>
  <c r="AR170" i="10"/>
  <c r="AS170" i="10"/>
  <c r="AT170" i="10"/>
  <c r="AU170" i="10"/>
  <c r="AV170" i="10"/>
  <c r="AW170" i="10"/>
  <c r="AX170" i="10"/>
  <c r="AY170" i="10"/>
  <c r="AZ170" i="10"/>
  <c r="AI171" i="10"/>
  <c r="BA171" i="10" s="1"/>
  <c r="AJ171" i="10"/>
  <c r="AK171" i="10"/>
  <c r="AL171" i="10"/>
  <c r="AM171" i="10"/>
  <c r="AN171" i="10"/>
  <c r="AO171" i="10"/>
  <c r="AP171" i="10"/>
  <c r="AQ171" i="10"/>
  <c r="AR171" i="10"/>
  <c r="AS171" i="10"/>
  <c r="AT171" i="10"/>
  <c r="AU171" i="10"/>
  <c r="AV171" i="10"/>
  <c r="AW171" i="10"/>
  <c r="AX171" i="10"/>
  <c r="AY171" i="10"/>
  <c r="AZ171" i="10"/>
  <c r="AI172" i="10"/>
  <c r="BA172" i="10" s="1"/>
  <c r="AJ172" i="10"/>
  <c r="AK172" i="10"/>
  <c r="AL172" i="10"/>
  <c r="AM172" i="10"/>
  <c r="AN172" i="10"/>
  <c r="AO172" i="10"/>
  <c r="AP172" i="10"/>
  <c r="AQ172" i="10"/>
  <c r="AR172" i="10"/>
  <c r="AS172" i="10"/>
  <c r="AT172" i="10"/>
  <c r="AU172" i="10"/>
  <c r="AV172" i="10"/>
  <c r="AW172" i="10"/>
  <c r="AX172" i="10"/>
  <c r="AY172" i="10"/>
  <c r="AZ172" i="10"/>
  <c r="AI173" i="10"/>
  <c r="BA173" i="10"/>
  <c r="AJ173" i="10"/>
  <c r="AK173" i="10"/>
  <c r="AL173" i="10"/>
  <c r="AM173" i="10"/>
  <c r="AN173" i="10"/>
  <c r="AO173" i="10"/>
  <c r="AP173" i="10"/>
  <c r="AQ173" i="10"/>
  <c r="AR173" i="10"/>
  <c r="AS173" i="10"/>
  <c r="AT173" i="10"/>
  <c r="AU173" i="10"/>
  <c r="AV173" i="10"/>
  <c r="AW173" i="10"/>
  <c r="AX173" i="10"/>
  <c r="AY173" i="10"/>
  <c r="AZ173" i="10"/>
  <c r="AI174" i="10"/>
  <c r="BA174" i="10"/>
  <c r="AJ174" i="10"/>
  <c r="AK174" i="10"/>
  <c r="AL174" i="10"/>
  <c r="AM174" i="10"/>
  <c r="AN174" i="10"/>
  <c r="AO174" i="10"/>
  <c r="AP174" i="10"/>
  <c r="AQ174" i="10"/>
  <c r="AR174" i="10"/>
  <c r="AS174" i="10"/>
  <c r="AT174" i="10"/>
  <c r="AU174" i="10"/>
  <c r="AV174" i="10"/>
  <c r="AW174" i="10"/>
  <c r="AX174" i="10"/>
  <c r="AY174" i="10"/>
  <c r="AZ174" i="10"/>
  <c r="AI175" i="10"/>
  <c r="BA175" i="10" s="1"/>
  <c r="AJ175" i="10"/>
  <c r="AK175" i="10"/>
  <c r="AL175" i="10"/>
  <c r="AM175" i="10"/>
  <c r="AN175" i="10"/>
  <c r="AO175" i="10"/>
  <c r="AP175" i="10"/>
  <c r="AQ175" i="10"/>
  <c r="AR175" i="10"/>
  <c r="AS175" i="10"/>
  <c r="AT175" i="10"/>
  <c r="AU175" i="10"/>
  <c r="AV175" i="10"/>
  <c r="AW175" i="10"/>
  <c r="AX175" i="10"/>
  <c r="AY175" i="10"/>
  <c r="AZ175" i="10"/>
  <c r="AI176" i="10"/>
  <c r="BA176" i="10" s="1"/>
  <c r="AJ176" i="10"/>
  <c r="AK176" i="10"/>
  <c r="AL176" i="10"/>
  <c r="AM176" i="10"/>
  <c r="AN176" i="10"/>
  <c r="AO176" i="10"/>
  <c r="AP176" i="10"/>
  <c r="AQ176" i="10"/>
  <c r="AR176" i="10"/>
  <c r="AS176" i="10"/>
  <c r="AT176" i="10"/>
  <c r="AU176" i="10"/>
  <c r="AV176" i="10"/>
  <c r="AW176" i="10"/>
  <c r="AX176" i="10"/>
  <c r="AY176" i="10"/>
  <c r="AZ176" i="10"/>
  <c r="AI177" i="10"/>
  <c r="BA177" i="10" s="1"/>
  <c r="AJ177" i="10"/>
  <c r="AK177" i="10"/>
  <c r="AL177" i="10"/>
  <c r="AM177" i="10"/>
  <c r="AN177" i="10"/>
  <c r="AO177" i="10"/>
  <c r="AP177" i="10"/>
  <c r="AQ177" i="10"/>
  <c r="AR177" i="10"/>
  <c r="AS177" i="10"/>
  <c r="AT177" i="10"/>
  <c r="AU177" i="10"/>
  <c r="AV177" i="10"/>
  <c r="AW177" i="10"/>
  <c r="AX177" i="10"/>
  <c r="AY177" i="10"/>
  <c r="AZ177" i="10"/>
  <c r="AI178" i="10"/>
  <c r="BA178" i="10" s="1"/>
  <c r="AJ178" i="10"/>
  <c r="AK178" i="10"/>
  <c r="AL178" i="10"/>
  <c r="AM178" i="10"/>
  <c r="AN178" i="10"/>
  <c r="AO178" i="10"/>
  <c r="AP178" i="10"/>
  <c r="AQ178" i="10"/>
  <c r="AR178" i="10"/>
  <c r="AS178" i="10"/>
  <c r="AT178" i="10"/>
  <c r="AU178" i="10"/>
  <c r="AV178" i="10"/>
  <c r="AW178" i="10"/>
  <c r="AX178" i="10"/>
  <c r="AY178" i="10"/>
  <c r="AZ178" i="10"/>
  <c r="AI179" i="10"/>
  <c r="BA179" i="10"/>
  <c r="AJ179" i="10"/>
  <c r="AK179" i="10"/>
  <c r="AL179" i="10"/>
  <c r="AM179" i="10"/>
  <c r="AN179" i="10"/>
  <c r="AO179" i="10"/>
  <c r="AP179" i="10"/>
  <c r="AQ179" i="10"/>
  <c r="AR179" i="10"/>
  <c r="AS179" i="10"/>
  <c r="AT179" i="10"/>
  <c r="AU179" i="10"/>
  <c r="AV179" i="10"/>
  <c r="AW179" i="10"/>
  <c r="AX179" i="10"/>
  <c r="AY179" i="10"/>
  <c r="AZ179" i="10"/>
  <c r="AI180" i="10"/>
  <c r="AJ180" i="10"/>
  <c r="AK180" i="10"/>
  <c r="AL180" i="10"/>
  <c r="AM180" i="10"/>
  <c r="AN180" i="10"/>
  <c r="AO180" i="10"/>
  <c r="AP180" i="10"/>
  <c r="AQ180" i="10"/>
  <c r="AR180" i="10"/>
  <c r="AS180" i="10"/>
  <c r="AT180" i="10"/>
  <c r="AU180" i="10"/>
  <c r="AV180" i="10"/>
  <c r="AW180" i="10"/>
  <c r="AX180" i="10"/>
  <c r="AY180" i="10"/>
  <c r="AZ180" i="10"/>
  <c r="BA180" i="10"/>
  <c r="AI181" i="10"/>
  <c r="BA181" i="10"/>
  <c r="AJ181" i="10"/>
  <c r="AK181" i="10"/>
  <c r="AL181" i="10"/>
  <c r="AM181" i="10"/>
  <c r="AN181" i="10"/>
  <c r="AO181" i="10"/>
  <c r="AP181" i="10"/>
  <c r="AQ181" i="10"/>
  <c r="AR181" i="10"/>
  <c r="AS181" i="10"/>
  <c r="AT181" i="10"/>
  <c r="AU181" i="10"/>
  <c r="AV181" i="10"/>
  <c r="AW181" i="10"/>
  <c r="AX181" i="10"/>
  <c r="AY181" i="10"/>
  <c r="AZ181" i="10"/>
  <c r="AI182" i="10"/>
  <c r="BA182" i="10" s="1"/>
  <c r="AJ182" i="10"/>
  <c r="AK182" i="10"/>
  <c r="AL182" i="10"/>
  <c r="AM182" i="10"/>
  <c r="AN182" i="10"/>
  <c r="AO182" i="10"/>
  <c r="AP182" i="10"/>
  <c r="AQ182" i="10"/>
  <c r="AR182" i="10"/>
  <c r="AS182" i="10"/>
  <c r="AT182" i="10"/>
  <c r="AU182" i="10"/>
  <c r="AV182" i="10"/>
  <c r="AW182" i="10"/>
  <c r="AX182" i="10"/>
  <c r="AY182" i="10"/>
  <c r="AZ182" i="10"/>
  <c r="AI183" i="10"/>
  <c r="BA183" i="10" s="1"/>
  <c r="AJ183" i="10"/>
  <c r="AK183" i="10"/>
  <c r="AL183" i="10"/>
  <c r="AM183" i="10"/>
  <c r="AN183" i="10"/>
  <c r="AO183" i="10"/>
  <c r="AP183" i="10"/>
  <c r="AQ183" i="10"/>
  <c r="AR183" i="10"/>
  <c r="AS183" i="10"/>
  <c r="AT183" i="10"/>
  <c r="AU183" i="10"/>
  <c r="AV183" i="10"/>
  <c r="AW183" i="10"/>
  <c r="AX183" i="10"/>
  <c r="AY183" i="10"/>
  <c r="AZ183" i="10"/>
  <c r="AI184" i="10"/>
  <c r="BA184" i="10" s="1"/>
  <c r="AJ184" i="10"/>
  <c r="AK184" i="10"/>
  <c r="AL184" i="10"/>
  <c r="AM184" i="10"/>
  <c r="AN184" i="10"/>
  <c r="AO184" i="10"/>
  <c r="AP184" i="10"/>
  <c r="AQ184" i="10"/>
  <c r="AR184" i="10"/>
  <c r="AS184" i="10"/>
  <c r="AT184" i="10"/>
  <c r="AU184" i="10"/>
  <c r="AV184" i="10"/>
  <c r="AW184" i="10"/>
  <c r="AX184" i="10"/>
  <c r="AY184" i="10"/>
  <c r="AZ184" i="10"/>
  <c r="AI185" i="10"/>
  <c r="BA185" i="10" s="1"/>
  <c r="AJ185" i="10"/>
  <c r="AK185" i="10"/>
  <c r="AL185" i="10"/>
  <c r="AM185" i="10"/>
  <c r="AN185" i="10"/>
  <c r="AO185" i="10"/>
  <c r="AP185" i="10"/>
  <c r="AQ185" i="10"/>
  <c r="AR185" i="10"/>
  <c r="AS185" i="10"/>
  <c r="AT185" i="10"/>
  <c r="AU185" i="10"/>
  <c r="AV185" i="10"/>
  <c r="AW185" i="10"/>
  <c r="AX185" i="10"/>
  <c r="AY185" i="10"/>
  <c r="AZ185" i="10"/>
  <c r="AI186" i="10"/>
  <c r="BA186" i="10" s="1"/>
  <c r="AJ186" i="10"/>
  <c r="AK186" i="10"/>
  <c r="AL186" i="10"/>
  <c r="AM186" i="10"/>
  <c r="AN186" i="10"/>
  <c r="AO186" i="10"/>
  <c r="AP186" i="10"/>
  <c r="AQ186" i="10"/>
  <c r="AR186" i="10"/>
  <c r="AS186" i="10"/>
  <c r="AT186" i="10"/>
  <c r="AU186" i="10"/>
  <c r="AV186" i="10"/>
  <c r="AW186" i="10"/>
  <c r="AX186" i="10"/>
  <c r="AY186" i="10"/>
  <c r="AZ186" i="10"/>
  <c r="AI187" i="10"/>
  <c r="BA187" i="10"/>
  <c r="AJ187" i="10"/>
  <c r="AK187" i="10"/>
  <c r="AL187" i="10"/>
  <c r="AM187" i="10"/>
  <c r="AN187" i="10"/>
  <c r="AO187" i="10"/>
  <c r="AP187" i="10"/>
  <c r="AQ187" i="10"/>
  <c r="AR187" i="10"/>
  <c r="AS187" i="10"/>
  <c r="AT187" i="10"/>
  <c r="AU187" i="10"/>
  <c r="AV187" i="10"/>
  <c r="AW187" i="10"/>
  <c r="AX187" i="10"/>
  <c r="AY187" i="10"/>
  <c r="AZ187" i="10"/>
  <c r="AI188" i="10"/>
  <c r="AJ188" i="10"/>
  <c r="AK188" i="10"/>
  <c r="AL188" i="10"/>
  <c r="AM188" i="10"/>
  <c r="AN188" i="10"/>
  <c r="AO188" i="10"/>
  <c r="AP188" i="10"/>
  <c r="AQ188" i="10"/>
  <c r="AR188" i="10"/>
  <c r="AS188" i="10"/>
  <c r="AT188" i="10"/>
  <c r="AU188" i="10"/>
  <c r="AV188" i="10"/>
  <c r="AW188" i="10"/>
  <c r="AX188" i="10"/>
  <c r="AY188" i="10"/>
  <c r="AZ188" i="10"/>
  <c r="BA188" i="10"/>
  <c r="AI189" i="10"/>
  <c r="BA189" i="10" s="1"/>
  <c r="AJ189" i="10"/>
  <c r="AK189" i="10"/>
  <c r="AL189" i="10"/>
  <c r="AM189" i="10"/>
  <c r="AN189" i="10"/>
  <c r="AO189" i="10"/>
  <c r="AP189" i="10"/>
  <c r="AQ189" i="10"/>
  <c r="AR189" i="10"/>
  <c r="AS189" i="10"/>
  <c r="AT189" i="10"/>
  <c r="AU189" i="10"/>
  <c r="AV189" i="10"/>
  <c r="AW189" i="10"/>
  <c r="AX189" i="10"/>
  <c r="AY189" i="10"/>
  <c r="AZ189" i="10"/>
  <c r="AI190" i="10"/>
  <c r="BA190" i="10" s="1"/>
  <c r="AJ190" i="10"/>
  <c r="AK190" i="10"/>
  <c r="AL190" i="10"/>
  <c r="AM190" i="10"/>
  <c r="AN190" i="10"/>
  <c r="AO190" i="10"/>
  <c r="AP190" i="10"/>
  <c r="AQ190" i="10"/>
  <c r="AR190" i="10"/>
  <c r="AS190" i="10"/>
  <c r="AT190" i="10"/>
  <c r="AU190" i="10"/>
  <c r="AV190" i="10"/>
  <c r="AW190" i="10"/>
  <c r="AX190" i="10"/>
  <c r="AY190" i="10"/>
  <c r="AZ190" i="10"/>
  <c r="AI191" i="10"/>
  <c r="BA191" i="10" s="1"/>
  <c r="AJ191" i="10"/>
  <c r="AK191" i="10"/>
  <c r="AL191" i="10"/>
  <c r="AM191" i="10"/>
  <c r="AN191" i="10"/>
  <c r="AO191" i="10"/>
  <c r="AP191" i="10"/>
  <c r="AQ191" i="10"/>
  <c r="AR191" i="10"/>
  <c r="AS191" i="10"/>
  <c r="AT191" i="10"/>
  <c r="AU191" i="10"/>
  <c r="AV191" i="10"/>
  <c r="AW191" i="10"/>
  <c r="AX191" i="10"/>
  <c r="AY191" i="10"/>
  <c r="AZ191" i="10"/>
  <c r="AI192" i="10"/>
  <c r="BA192" i="10" s="1"/>
  <c r="AJ192" i="10"/>
  <c r="AK192" i="10"/>
  <c r="AL192" i="10"/>
  <c r="AM192" i="10"/>
  <c r="AN192" i="10"/>
  <c r="AO192" i="10"/>
  <c r="AP192" i="10"/>
  <c r="AQ192" i="10"/>
  <c r="AR192" i="10"/>
  <c r="AS192" i="10"/>
  <c r="AT192" i="10"/>
  <c r="AU192" i="10"/>
  <c r="AV192" i="10"/>
  <c r="AW192" i="10"/>
  <c r="AX192" i="10"/>
  <c r="AY192" i="10"/>
  <c r="AZ192" i="10"/>
  <c r="AI193" i="10"/>
  <c r="BA193" i="10" s="1"/>
  <c r="AJ193" i="10"/>
  <c r="AK193" i="10"/>
  <c r="AL193" i="10"/>
  <c r="AM193" i="10"/>
  <c r="AN193" i="10"/>
  <c r="AO193" i="10"/>
  <c r="AP193" i="10"/>
  <c r="AQ193" i="10"/>
  <c r="AR193" i="10"/>
  <c r="AS193" i="10"/>
  <c r="AT193" i="10"/>
  <c r="AU193" i="10"/>
  <c r="AV193" i="10"/>
  <c r="AW193" i="10"/>
  <c r="AX193" i="10"/>
  <c r="AY193" i="10"/>
  <c r="AZ193" i="10"/>
  <c r="AI194" i="10"/>
  <c r="AJ194" i="10"/>
  <c r="AK194" i="10"/>
  <c r="AL194" i="10"/>
  <c r="AM194" i="10"/>
  <c r="AN194" i="10"/>
  <c r="AO194" i="10"/>
  <c r="AP194" i="10"/>
  <c r="AQ194" i="10"/>
  <c r="AR194" i="10"/>
  <c r="AS194" i="10"/>
  <c r="AT194" i="10"/>
  <c r="AU194" i="10"/>
  <c r="AV194" i="10"/>
  <c r="AW194" i="10"/>
  <c r="AX194" i="10"/>
  <c r="AY194" i="10"/>
  <c r="AZ194" i="10"/>
  <c r="BA194" i="10"/>
  <c r="AI195" i="10"/>
  <c r="BA195" i="10"/>
  <c r="AJ195" i="10"/>
  <c r="AK195" i="10"/>
  <c r="AL195" i="10"/>
  <c r="AM195" i="10"/>
  <c r="AN195" i="10"/>
  <c r="AO195" i="10"/>
  <c r="AP195" i="10"/>
  <c r="AQ195" i="10"/>
  <c r="AR195" i="10"/>
  <c r="AS195" i="10"/>
  <c r="AT195" i="10"/>
  <c r="AU195" i="10"/>
  <c r="AV195" i="10"/>
  <c r="AW195" i="10"/>
  <c r="AX195" i="10"/>
  <c r="AY195" i="10"/>
  <c r="AZ195" i="10"/>
  <c r="AI196" i="10"/>
  <c r="BA196" i="10" s="1"/>
  <c r="AJ196" i="10"/>
  <c r="AK196" i="10"/>
  <c r="AL196" i="10"/>
  <c r="AM196" i="10"/>
  <c r="AN196" i="10"/>
  <c r="AO196" i="10"/>
  <c r="AP196" i="10"/>
  <c r="AQ196" i="10"/>
  <c r="AR196" i="10"/>
  <c r="AS196" i="10"/>
  <c r="AT196" i="10"/>
  <c r="AU196" i="10"/>
  <c r="AV196" i="10"/>
  <c r="AW196" i="10"/>
  <c r="AX196" i="10"/>
  <c r="AY196" i="10"/>
  <c r="AZ196" i="10"/>
  <c r="AI197" i="10"/>
  <c r="BA197" i="10" s="1"/>
  <c r="AJ197" i="10"/>
  <c r="AK197" i="10"/>
  <c r="AL197" i="10"/>
  <c r="AM197" i="10"/>
  <c r="AN197" i="10"/>
  <c r="AO197" i="10"/>
  <c r="AP197" i="10"/>
  <c r="AQ197" i="10"/>
  <c r="AR197" i="10"/>
  <c r="AS197" i="10"/>
  <c r="AT197" i="10"/>
  <c r="AU197" i="10"/>
  <c r="AV197" i="10"/>
  <c r="AW197" i="10"/>
  <c r="AX197" i="10"/>
  <c r="AY197" i="10"/>
  <c r="AZ197" i="10"/>
  <c r="AI198" i="10"/>
  <c r="BA198" i="10" s="1"/>
  <c r="AJ198" i="10"/>
  <c r="AK198" i="10"/>
  <c r="AL198" i="10"/>
  <c r="AM198" i="10"/>
  <c r="AN198" i="10"/>
  <c r="AO198" i="10"/>
  <c r="AP198" i="10"/>
  <c r="AQ198" i="10"/>
  <c r="AR198" i="10"/>
  <c r="AS198" i="10"/>
  <c r="AT198" i="10"/>
  <c r="AU198" i="10"/>
  <c r="AV198" i="10"/>
  <c r="AW198" i="10"/>
  <c r="AX198" i="10"/>
  <c r="AY198" i="10"/>
  <c r="AZ198" i="10"/>
  <c r="AI199" i="10"/>
  <c r="BA199" i="10" s="1"/>
  <c r="AJ199" i="10"/>
  <c r="AK199" i="10"/>
  <c r="AL199" i="10"/>
  <c r="AM199" i="10"/>
  <c r="AN199" i="10"/>
  <c r="AO199" i="10"/>
  <c r="AP199" i="10"/>
  <c r="AQ199" i="10"/>
  <c r="AR199" i="10"/>
  <c r="AS199" i="10"/>
  <c r="AT199" i="10"/>
  <c r="AU199" i="10"/>
  <c r="AV199" i="10"/>
  <c r="AW199" i="10"/>
  <c r="AX199" i="10"/>
  <c r="AY199" i="10"/>
  <c r="AZ199" i="10"/>
  <c r="AI200" i="10"/>
  <c r="BA200" i="10"/>
  <c r="AJ200" i="10"/>
  <c r="AK200" i="10"/>
  <c r="AL200" i="10"/>
  <c r="AM200" i="10"/>
  <c r="AN200" i="10"/>
  <c r="AO200" i="10"/>
  <c r="AP200" i="10"/>
  <c r="AQ200" i="10"/>
  <c r="AR200" i="10"/>
  <c r="AS200" i="10"/>
  <c r="AT200" i="10"/>
  <c r="AU200" i="10"/>
  <c r="AV200" i="10"/>
  <c r="AW200" i="10"/>
  <c r="AX200" i="10"/>
  <c r="AY200" i="10"/>
  <c r="AZ200" i="10"/>
  <c r="AI201" i="10"/>
  <c r="AJ201" i="10"/>
  <c r="AK201" i="10"/>
  <c r="AL201" i="10"/>
  <c r="AM201" i="10"/>
  <c r="AN201" i="10"/>
  <c r="AO201" i="10"/>
  <c r="AP201" i="10"/>
  <c r="AQ201" i="10"/>
  <c r="AR201" i="10"/>
  <c r="AS201" i="10"/>
  <c r="AT201" i="10"/>
  <c r="AU201" i="10"/>
  <c r="AV201" i="10"/>
  <c r="AW201" i="10"/>
  <c r="AX201" i="10"/>
  <c r="AY201" i="10"/>
  <c r="AZ201" i="10"/>
  <c r="BA201" i="10"/>
  <c r="AI202" i="10"/>
  <c r="AJ202" i="10"/>
  <c r="AK202" i="10"/>
  <c r="AL202" i="10"/>
  <c r="AM202" i="10"/>
  <c r="AN202" i="10"/>
  <c r="AO202" i="10"/>
  <c r="AP202" i="10"/>
  <c r="AQ202" i="10"/>
  <c r="AR202" i="10"/>
  <c r="AS202" i="10"/>
  <c r="AT202" i="10"/>
  <c r="AU202" i="10"/>
  <c r="AV202" i="10"/>
  <c r="AW202" i="10"/>
  <c r="AX202" i="10"/>
  <c r="AY202" i="10"/>
  <c r="AZ202" i="10"/>
  <c r="BA202" i="10"/>
  <c r="AI203" i="10"/>
  <c r="BA203" i="10" s="1"/>
  <c r="AJ203" i="10"/>
  <c r="AK203" i="10"/>
  <c r="AL203" i="10"/>
  <c r="AM203" i="10"/>
  <c r="AN203" i="10"/>
  <c r="AO203" i="10"/>
  <c r="AP203" i="10"/>
  <c r="AQ203" i="10"/>
  <c r="AR203" i="10"/>
  <c r="AS203" i="10"/>
  <c r="AT203" i="10"/>
  <c r="AU203" i="10"/>
  <c r="AV203" i="10"/>
  <c r="AW203" i="10"/>
  <c r="AX203" i="10"/>
  <c r="AY203" i="10"/>
  <c r="AZ203" i="10"/>
  <c r="AI204" i="10"/>
  <c r="BA204" i="10" s="1"/>
  <c r="AJ204" i="10"/>
  <c r="AK204" i="10"/>
  <c r="AL204" i="10"/>
  <c r="AM204" i="10"/>
  <c r="AN204" i="10"/>
  <c r="AO204" i="10"/>
  <c r="AP204" i="10"/>
  <c r="AQ204" i="10"/>
  <c r="AR204" i="10"/>
  <c r="AS204" i="10"/>
  <c r="AT204" i="10"/>
  <c r="AU204" i="10"/>
  <c r="AV204" i="10"/>
  <c r="AW204" i="10"/>
  <c r="AX204" i="10"/>
  <c r="AY204" i="10"/>
  <c r="AZ204" i="10"/>
  <c r="AI205" i="10"/>
  <c r="BA205" i="10" s="1"/>
  <c r="AJ205" i="10"/>
  <c r="AK205" i="10"/>
  <c r="AL205" i="10"/>
  <c r="AM205" i="10"/>
  <c r="AN205" i="10"/>
  <c r="AO205" i="10"/>
  <c r="AP205" i="10"/>
  <c r="AQ205" i="10"/>
  <c r="AR205" i="10"/>
  <c r="AS205" i="10"/>
  <c r="AT205" i="10"/>
  <c r="AU205" i="10"/>
  <c r="AV205" i="10"/>
  <c r="AW205" i="10"/>
  <c r="AX205" i="10"/>
  <c r="AY205" i="10"/>
  <c r="AZ205" i="10"/>
  <c r="AI206" i="10"/>
  <c r="BA206" i="10" s="1"/>
  <c r="AJ206" i="10"/>
  <c r="AK206" i="10"/>
  <c r="AL206" i="10"/>
  <c r="AM206" i="10"/>
  <c r="AN206" i="10"/>
  <c r="AO206" i="10"/>
  <c r="AP206" i="10"/>
  <c r="AQ206" i="10"/>
  <c r="AR206" i="10"/>
  <c r="AS206" i="10"/>
  <c r="AT206" i="10"/>
  <c r="AU206" i="10"/>
  <c r="AV206" i="10"/>
  <c r="AW206" i="10"/>
  <c r="AX206" i="10"/>
  <c r="AY206" i="10"/>
  <c r="AZ206" i="10"/>
  <c r="AI207" i="10"/>
  <c r="BA207" i="10"/>
  <c r="AJ207" i="10"/>
  <c r="AK207" i="10"/>
  <c r="AL207" i="10"/>
  <c r="AM207" i="10"/>
  <c r="AN207" i="10"/>
  <c r="AO207" i="10"/>
  <c r="AP207" i="10"/>
  <c r="AQ207" i="10"/>
  <c r="AR207" i="10"/>
  <c r="AS207" i="10"/>
  <c r="AT207" i="10"/>
  <c r="AU207" i="10"/>
  <c r="AV207" i="10"/>
  <c r="AW207" i="10"/>
  <c r="AX207" i="10"/>
  <c r="AY207" i="10"/>
  <c r="AZ207" i="10"/>
  <c r="AI208" i="10"/>
  <c r="BA208" i="10"/>
  <c r="AJ208" i="10"/>
  <c r="AK208" i="10"/>
  <c r="AL208" i="10"/>
  <c r="AM208" i="10"/>
  <c r="AN208" i="10"/>
  <c r="AO208" i="10"/>
  <c r="AP208" i="10"/>
  <c r="AQ208" i="10"/>
  <c r="AR208" i="10"/>
  <c r="AS208" i="10"/>
  <c r="AT208" i="10"/>
  <c r="AU208" i="10"/>
  <c r="AV208" i="10"/>
  <c r="AW208" i="10"/>
  <c r="AX208" i="10"/>
  <c r="AY208" i="10"/>
  <c r="AZ208" i="10"/>
  <c r="AI209" i="10"/>
  <c r="AJ209" i="10"/>
  <c r="AK209" i="10"/>
  <c r="AL209" i="10"/>
  <c r="AM209" i="10"/>
  <c r="AN209" i="10"/>
  <c r="AO209" i="10"/>
  <c r="AP209" i="10"/>
  <c r="AQ209" i="10"/>
  <c r="AR209" i="10"/>
  <c r="AS209" i="10"/>
  <c r="AT209" i="10"/>
  <c r="AU209" i="10"/>
  <c r="AV209" i="10"/>
  <c r="AW209" i="10"/>
  <c r="AX209" i="10"/>
  <c r="AY209" i="10"/>
  <c r="AZ209" i="10"/>
  <c r="BA209" i="10"/>
  <c r="AI210" i="10"/>
  <c r="BA210" i="10" s="1"/>
  <c r="AJ210" i="10"/>
  <c r="AK210" i="10"/>
  <c r="AL210" i="10"/>
  <c r="AM210" i="10"/>
  <c r="AN210" i="10"/>
  <c r="AO210" i="10"/>
  <c r="AP210" i="10"/>
  <c r="AQ210" i="10"/>
  <c r="AR210" i="10"/>
  <c r="AS210" i="10"/>
  <c r="AT210" i="10"/>
  <c r="AU210" i="10"/>
  <c r="AV210" i="10"/>
  <c r="AW210" i="10"/>
  <c r="AX210" i="10"/>
  <c r="AY210" i="10"/>
  <c r="AZ210" i="10"/>
  <c r="B2" i="8"/>
  <c r="B3" i="8"/>
  <c r="B4" i="8"/>
  <c r="B5" i="8"/>
  <c r="B6" i="8"/>
  <c r="B7" i="8"/>
  <c r="B8" i="8"/>
  <c r="C1513" i="3" s="1"/>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2" i="8"/>
  <c r="B73" i="8"/>
  <c r="B74" i="8"/>
  <c r="B75" i="8"/>
  <c r="B76" i="8"/>
  <c r="B77" i="8"/>
  <c r="B80" i="8"/>
  <c r="B81" i="8"/>
  <c r="B82" i="8"/>
  <c r="B83" i="8"/>
  <c r="B85" i="8"/>
  <c r="B86" i="8"/>
  <c r="B87" i="8"/>
  <c r="B88" i="8"/>
  <c r="B89" i="8"/>
  <c r="B90" i="8"/>
  <c r="B91" i="8"/>
  <c r="B92" i="8"/>
  <c r="E3" i="5"/>
  <c r="A2" i="4"/>
  <c r="K2" i="4"/>
  <c r="L2" i="4"/>
  <c r="G11" i="3"/>
  <c r="H11" i="3"/>
  <c r="I11" i="3"/>
  <c r="J11" i="3"/>
  <c r="K11" i="3"/>
  <c r="L11" i="3"/>
  <c r="M11" i="3"/>
  <c r="G12" i="3"/>
  <c r="H12" i="3"/>
  <c r="I12" i="3"/>
  <c r="J12" i="3"/>
  <c r="K12" i="3"/>
  <c r="L12" i="3"/>
  <c r="M12" i="3"/>
  <c r="G13" i="3"/>
  <c r="H13" i="3"/>
  <c r="I13" i="3"/>
  <c r="J13" i="3"/>
  <c r="K13" i="3"/>
  <c r="L13" i="3"/>
  <c r="M13" i="3"/>
  <c r="G14" i="3"/>
  <c r="H14" i="3"/>
  <c r="I14" i="3"/>
  <c r="J14" i="3"/>
  <c r="K14" i="3"/>
  <c r="L14" i="3"/>
  <c r="M14" i="3"/>
  <c r="G15" i="3"/>
  <c r="H15" i="3"/>
  <c r="I15" i="3"/>
  <c r="J15" i="3"/>
  <c r="K15" i="3"/>
  <c r="L15" i="3"/>
  <c r="M15" i="3"/>
  <c r="G16" i="3"/>
  <c r="H16" i="3"/>
  <c r="I16" i="3"/>
  <c r="J16" i="3"/>
  <c r="K16" i="3"/>
  <c r="L16" i="3"/>
  <c r="M16" i="3"/>
  <c r="G18" i="3"/>
  <c r="H18" i="3"/>
  <c r="I18" i="3"/>
  <c r="J18" i="3"/>
  <c r="K18" i="3"/>
  <c r="L18" i="3"/>
  <c r="M18" i="3"/>
  <c r="G19" i="3"/>
  <c r="H19" i="3"/>
  <c r="I19" i="3"/>
  <c r="J19" i="3"/>
  <c r="K19" i="3"/>
  <c r="L19" i="3"/>
  <c r="M19" i="3"/>
  <c r="G20" i="3"/>
  <c r="H20" i="3"/>
  <c r="I20" i="3"/>
  <c r="J20" i="3"/>
  <c r="K20" i="3"/>
  <c r="L20" i="3"/>
  <c r="M20" i="3"/>
  <c r="G21" i="3"/>
  <c r="H21" i="3"/>
  <c r="I21" i="3"/>
  <c r="J21" i="3"/>
  <c r="K21" i="3"/>
  <c r="L21" i="3"/>
  <c r="M21" i="3"/>
  <c r="G22" i="3"/>
  <c r="H22" i="3"/>
  <c r="I22" i="3"/>
  <c r="J22" i="3"/>
  <c r="K22" i="3"/>
  <c r="L22" i="3"/>
  <c r="M22" i="3"/>
  <c r="G23" i="3"/>
  <c r="H23" i="3"/>
  <c r="I23" i="3"/>
  <c r="J23" i="3"/>
  <c r="K23" i="3"/>
  <c r="L23" i="3"/>
  <c r="M23" i="3"/>
  <c r="G24" i="3"/>
  <c r="H24" i="3"/>
  <c r="I24" i="3"/>
  <c r="J24" i="3"/>
  <c r="K24" i="3"/>
  <c r="L24" i="3"/>
  <c r="M24" i="3"/>
  <c r="G25" i="3"/>
  <c r="H25" i="3"/>
  <c r="I25" i="3"/>
  <c r="J25" i="3"/>
  <c r="K25" i="3"/>
  <c r="L25" i="3"/>
  <c r="M25" i="3"/>
  <c r="G26" i="3"/>
  <c r="H26" i="3"/>
  <c r="I26" i="3"/>
  <c r="J26" i="3"/>
  <c r="K26" i="3"/>
  <c r="L26" i="3"/>
  <c r="M26" i="3"/>
  <c r="G27" i="3"/>
  <c r="H27" i="3"/>
  <c r="I27" i="3"/>
  <c r="J27" i="3"/>
  <c r="K27" i="3"/>
  <c r="L27" i="3"/>
  <c r="M27" i="3"/>
  <c r="G28" i="3"/>
  <c r="H28" i="3"/>
  <c r="I28" i="3"/>
  <c r="J28" i="3"/>
  <c r="K28" i="3"/>
  <c r="L28" i="3"/>
  <c r="M28" i="3"/>
  <c r="G29" i="3"/>
  <c r="H29" i="3"/>
  <c r="I29" i="3"/>
  <c r="J29" i="3"/>
  <c r="K29" i="3"/>
  <c r="L29" i="3"/>
  <c r="M29" i="3"/>
  <c r="G30" i="3"/>
  <c r="H30" i="3"/>
  <c r="I30" i="3"/>
  <c r="J30" i="3"/>
  <c r="K30" i="3"/>
  <c r="L30" i="3"/>
  <c r="M30" i="3"/>
  <c r="G31" i="3"/>
  <c r="H31" i="3"/>
  <c r="I31" i="3"/>
  <c r="J31" i="3"/>
  <c r="K31" i="3"/>
  <c r="L31" i="3"/>
  <c r="M31" i="3"/>
  <c r="G32" i="3"/>
  <c r="H32" i="3"/>
  <c r="I32" i="3"/>
  <c r="J32" i="3"/>
  <c r="K32" i="3"/>
  <c r="L32" i="3"/>
  <c r="M32" i="3"/>
  <c r="G33" i="3"/>
  <c r="H33" i="3"/>
  <c r="I33" i="3"/>
  <c r="J33" i="3"/>
  <c r="K33" i="3"/>
  <c r="L33" i="3"/>
  <c r="M33" i="3"/>
  <c r="G34" i="3"/>
  <c r="H34" i="3"/>
  <c r="I34" i="3"/>
  <c r="J34" i="3"/>
  <c r="K34" i="3"/>
  <c r="L34" i="3"/>
  <c r="M34" i="3"/>
  <c r="G35" i="3"/>
  <c r="H35" i="3"/>
  <c r="I35" i="3"/>
  <c r="J35" i="3"/>
  <c r="K35" i="3"/>
  <c r="L35" i="3"/>
  <c r="M35" i="3"/>
  <c r="G36" i="3"/>
  <c r="H36" i="3"/>
  <c r="I36" i="3"/>
  <c r="J36" i="3"/>
  <c r="K36" i="3"/>
  <c r="L36" i="3"/>
  <c r="M36" i="3"/>
  <c r="G37" i="3"/>
  <c r="H37" i="3"/>
  <c r="I37" i="3"/>
  <c r="J37" i="3"/>
  <c r="K37" i="3"/>
  <c r="L37" i="3"/>
  <c r="M37" i="3"/>
  <c r="G38" i="3"/>
  <c r="H38" i="3"/>
  <c r="I38" i="3"/>
  <c r="J38" i="3"/>
  <c r="K38" i="3"/>
  <c r="L38" i="3"/>
  <c r="M38" i="3"/>
  <c r="G39" i="3"/>
  <c r="H39" i="3"/>
  <c r="I39" i="3"/>
  <c r="J39" i="3"/>
  <c r="K39" i="3"/>
  <c r="L39" i="3"/>
  <c r="M39" i="3"/>
  <c r="G40" i="3"/>
  <c r="H40" i="3"/>
  <c r="I40" i="3"/>
  <c r="J40" i="3"/>
  <c r="K40" i="3"/>
  <c r="L40" i="3"/>
  <c r="M40" i="3"/>
  <c r="G42" i="3"/>
  <c r="H42" i="3"/>
  <c r="I42" i="3"/>
  <c r="J42" i="3"/>
  <c r="K42" i="3"/>
  <c r="L42" i="3"/>
  <c r="M42" i="3"/>
  <c r="G43" i="3"/>
  <c r="H43" i="3"/>
  <c r="I43" i="3"/>
  <c r="J43" i="3"/>
  <c r="K43" i="3"/>
  <c r="L43" i="3"/>
  <c r="M43" i="3"/>
  <c r="G44" i="3"/>
  <c r="H44" i="3"/>
  <c r="I44" i="3"/>
  <c r="J44" i="3"/>
  <c r="K44" i="3"/>
  <c r="L44" i="3"/>
  <c r="M44" i="3"/>
  <c r="G45" i="3"/>
  <c r="H45" i="3"/>
  <c r="I45" i="3"/>
  <c r="J45" i="3"/>
  <c r="K45" i="3"/>
  <c r="L45" i="3"/>
  <c r="M45" i="3"/>
  <c r="G46" i="3"/>
  <c r="H46" i="3"/>
  <c r="I46" i="3"/>
  <c r="J46" i="3"/>
  <c r="K46" i="3"/>
  <c r="L46" i="3"/>
  <c r="M46" i="3"/>
  <c r="G47" i="3"/>
  <c r="H47" i="3"/>
  <c r="I47" i="3"/>
  <c r="J47" i="3"/>
  <c r="K47" i="3"/>
  <c r="L47" i="3"/>
  <c r="M47" i="3"/>
  <c r="G48" i="3"/>
  <c r="H48" i="3"/>
  <c r="I48" i="3"/>
  <c r="J48" i="3"/>
  <c r="K48" i="3"/>
  <c r="L48" i="3"/>
  <c r="M48" i="3"/>
  <c r="G49" i="3"/>
  <c r="H49" i="3"/>
  <c r="I49" i="3"/>
  <c r="J49" i="3"/>
  <c r="K49" i="3"/>
  <c r="L49" i="3"/>
  <c r="M49" i="3"/>
  <c r="G50" i="3"/>
  <c r="H50" i="3"/>
  <c r="I50" i="3"/>
  <c r="J50" i="3"/>
  <c r="K50" i="3"/>
  <c r="L50" i="3"/>
  <c r="M50" i="3"/>
  <c r="G51" i="3"/>
  <c r="H51" i="3"/>
  <c r="I51" i="3"/>
  <c r="J51" i="3"/>
  <c r="K51" i="3"/>
  <c r="L51" i="3"/>
  <c r="M51" i="3"/>
  <c r="G52" i="3"/>
  <c r="H52" i="3"/>
  <c r="I52" i="3"/>
  <c r="J52" i="3"/>
  <c r="K52" i="3"/>
  <c r="L52" i="3"/>
  <c r="M52" i="3"/>
  <c r="G53" i="3"/>
  <c r="H53" i="3"/>
  <c r="I53" i="3"/>
  <c r="J53" i="3"/>
  <c r="K53" i="3"/>
  <c r="L53" i="3"/>
  <c r="M53" i="3"/>
  <c r="G54" i="3"/>
  <c r="H54" i="3"/>
  <c r="I54" i="3"/>
  <c r="J54" i="3"/>
  <c r="K54" i="3"/>
  <c r="L54" i="3"/>
  <c r="M54" i="3"/>
  <c r="G55" i="3"/>
  <c r="H55" i="3"/>
  <c r="I55" i="3"/>
  <c r="J55" i="3"/>
  <c r="K55" i="3"/>
  <c r="L55" i="3"/>
  <c r="M55" i="3"/>
  <c r="G56" i="3"/>
  <c r="H56" i="3"/>
  <c r="I56" i="3"/>
  <c r="J56" i="3"/>
  <c r="K56" i="3"/>
  <c r="L56" i="3"/>
  <c r="M56" i="3"/>
  <c r="G57" i="3"/>
  <c r="H57" i="3"/>
  <c r="I57" i="3"/>
  <c r="J57" i="3"/>
  <c r="K57" i="3"/>
  <c r="L57" i="3"/>
  <c r="M57" i="3"/>
  <c r="G58" i="3"/>
  <c r="H58" i="3"/>
  <c r="I58" i="3"/>
  <c r="J58" i="3"/>
  <c r="K58" i="3"/>
  <c r="L58" i="3"/>
  <c r="M58" i="3"/>
  <c r="G59" i="3"/>
  <c r="H59" i="3"/>
  <c r="I59" i="3"/>
  <c r="J59" i="3"/>
  <c r="K59" i="3"/>
  <c r="L59" i="3"/>
  <c r="M59" i="3"/>
  <c r="G60" i="3"/>
  <c r="H60" i="3"/>
  <c r="I60" i="3"/>
  <c r="J60" i="3"/>
  <c r="K60" i="3"/>
  <c r="L60" i="3"/>
  <c r="M60" i="3"/>
  <c r="G61" i="3"/>
  <c r="H61" i="3"/>
  <c r="I61" i="3"/>
  <c r="J61" i="3"/>
  <c r="K61" i="3"/>
  <c r="L61" i="3"/>
  <c r="M61" i="3"/>
  <c r="G62" i="3"/>
  <c r="H62" i="3"/>
  <c r="I62" i="3"/>
  <c r="J62" i="3"/>
  <c r="K62" i="3"/>
  <c r="L62" i="3"/>
  <c r="M62" i="3"/>
  <c r="G63" i="3"/>
  <c r="H63" i="3"/>
  <c r="I63" i="3"/>
  <c r="J63" i="3"/>
  <c r="K63" i="3"/>
  <c r="L63" i="3"/>
  <c r="M63" i="3"/>
  <c r="G64" i="3"/>
  <c r="H64" i="3"/>
  <c r="I64" i="3"/>
  <c r="J64" i="3"/>
  <c r="K64" i="3"/>
  <c r="L64" i="3"/>
  <c r="M64" i="3"/>
  <c r="G65" i="3"/>
  <c r="H65" i="3"/>
  <c r="I65" i="3"/>
  <c r="J65" i="3"/>
  <c r="K65" i="3"/>
  <c r="L65" i="3"/>
  <c r="M65" i="3"/>
  <c r="G66" i="3"/>
  <c r="H66" i="3"/>
  <c r="I66" i="3"/>
  <c r="J66" i="3"/>
  <c r="K66" i="3"/>
  <c r="L66" i="3"/>
  <c r="M66" i="3"/>
  <c r="G67" i="3"/>
  <c r="H67" i="3"/>
  <c r="I67" i="3"/>
  <c r="J67" i="3"/>
  <c r="K67" i="3"/>
  <c r="L67" i="3"/>
  <c r="M67" i="3"/>
  <c r="G68" i="3"/>
  <c r="H68" i="3"/>
  <c r="I68" i="3"/>
  <c r="J68" i="3"/>
  <c r="K68" i="3"/>
  <c r="L68" i="3"/>
  <c r="M68" i="3"/>
  <c r="G69" i="3"/>
  <c r="H69" i="3"/>
  <c r="I69" i="3"/>
  <c r="J69" i="3"/>
  <c r="K69" i="3"/>
  <c r="L69" i="3"/>
  <c r="M69" i="3"/>
  <c r="G70" i="3"/>
  <c r="H70" i="3"/>
  <c r="I70" i="3"/>
  <c r="J70" i="3"/>
  <c r="K70" i="3"/>
  <c r="L70" i="3"/>
  <c r="M70" i="3"/>
  <c r="G72" i="3"/>
  <c r="H72" i="3"/>
  <c r="I72" i="3"/>
  <c r="J72" i="3"/>
  <c r="K72" i="3"/>
  <c r="L72" i="3"/>
  <c r="M72" i="3"/>
  <c r="G73" i="3"/>
  <c r="H73" i="3"/>
  <c r="I73" i="3"/>
  <c r="J73" i="3"/>
  <c r="K73" i="3"/>
  <c r="L73" i="3"/>
  <c r="M73" i="3"/>
  <c r="G74" i="3"/>
  <c r="H74" i="3"/>
  <c r="I74" i="3"/>
  <c r="J74" i="3"/>
  <c r="K74" i="3"/>
  <c r="L74" i="3"/>
  <c r="M74" i="3"/>
  <c r="G75" i="3"/>
  <c r="H75" i="3"/>
  <c r="I75" i="3"/>
  <c r="J75" i="3"/>
  <c r="K75" i="3"/>
  <c r="L75" i="3"/>
  <c r="M75" i="3"/>
  <c r="G76" i="3"/>
  <c r="H76" i="3"/>
  <c r="I76" i="3"/>
  <c r="J76" i="3"/>
  <c r="K76" i="3"/>
  <c r="L76" i="3"/>
  <c r="M76" i="3"/>
  <c r="G77" i="3"/>
  <c r="H77" i="3"/>
  <c r="I77" i="3"/>
  <c r="J77" i="3"/>
  <c r="K77" i="3"/>
  <c r="L77" i="3"/>
  <c r="M77" i="3"/>
  <c r="G78" i="3"/>
  <c r="H78" i="3"/>
  <c r="I78" i="3"/>
  <c r="J78" i="3"/>
  <c r="K78" i="3"/>
  <c r="L78" i="3"/>
  <c r="M78" i="3"/>
  <c r="G79" i="3"/>
  <c r="H79" i="3"/>
  <c r="I79" i="3"/>
  <c r="J79" i="3"/>
  <c r="K79" i="3"/>
  <c r="L79" i="3"/>
  <c r="M79" i="3"/>
  <c r="G80" i="3"/>
  <c r="H80" i="3"/>
  <c r="I80" i="3"/>
  <c r="J80" i="3"/>
  <c r="K80" i="3"/>
  <c r="L80" i="3"/>
  <c r="M80" i="3"/>
  <c r="G81" i="3"/>
  <c r="H81" i="3"/>
  <c r="I81" i="3"/>
  <c r="J81" i="3"/>
  <c r="K81" i="3"/>
  <c r="L81" i="3"/>
  <c r="M81" i="3"/>
  <c r="G82" i="3"/>
  <c r="H82" i="3"/>
  <c r="I82" i="3"/>
  <c r="J82" i="3"/>
  <c r="K82" i="3"/>
  <c r="L82" i="3"/>
  <c r="M82" i="3"/>
  <c r="G83" i="3"/>
  <c r="H83" i="3"/>
  <c r="I83" i="3"/>
  <c r="J83" i="3"/>
  <c r="K83" i="3"/>
  <c r="L83" i="3"/>
  <c r="M83" i="3"/>
  <c r="G84" i="3"/>
  <c r="H84" i="3"/>
  <c r="I84" i="3"/>
  <c r="J84" i="3"/>
  <c r="K84" i="3"/>
  <c r="L84" i="3"/>
  <c r="M84" i="3"/>
  <c r="G86" i="3"/>
  <c r="H86" i="3"/>
  <c r="I86" i="3"/>
  <c r="J86" i="3"/>
  <c r="K86" i="3"/>
  <c r="L86" i="3"/>
  <c r="M86" i="3"/>
  <c r="G87" i="3"/>
  <c r="H87" i="3"/>
  <c r="I87" i="3"/>
  <c r="J87" i="3"/>
  <c r="K87" i="3"/>
  <c r="L87" i="3"/>
  <c r="M87" i="3"/>
  <c r="G88" i="3"/>
  <c r="H88" i="3"/>
  <c r="I88" i="3"/>
  <c r="J88" i="3"/>
  <c r="K88" i="3"/>
  <c r="L88" i="3"/>
  <c r="M88" i="3"/>
  <c r="G89" i="3"/>
  <c r="H89" i="3"/>
  <c r="I89" i="3"/>
  <c r="J89" i="3"/>
  <c r="K89" i="3"/>
  <c r="L89" i="3"/>
  <c r="M89" i="3"/>
  <c r="G90" i="3"/>
  <c r="H90" i="3"/>
  <c r="I90" i="3"/>
  <c r="J90" i="3"/>
  <c r="K90" i="3"/>
  <c r="L90" i="3"/>
  <c r="M90" i="3"/>
  <c r="G91" i="3"/>
  <c r="H91" i="3"/>
  <c r="I91" i="3"/>
  <c r="J91" i="3"/>
  <c r="K91" i="3"/>
  <c r="L91" i="3"/>
  <c r="M91" i="3"/>
  <c r="G92" i="3"/>
  <c r="H92" i="3"/>
  <c r="I92" i="3"/>
  <c r="J92" i="3"/>
  <c r="K92" i="3"/>
  <c r="L92" i="3"/>
  <c r="M92" i="3"/>
  <c r="G93" i="3"/>
  <c r="H93" i="3"/>
  <c r="I93" i="3"/>
  <c r="J93" i="3"/>
  <c r="K93" i="3"/>
  <c r="L93" i="3"/>
  <c r="M93" i="3"/>
  <c r="G94" i="3"/>
  <c r="H94" i="3"/>
  <c r="I94" i="3"/>
  <c r="J94" i="3"/>
  <c r="K94" i="3"/>
  <c r="L94" i="3"/>
  <c r="M94" i="3"/>
  <c r="G95" i="3"/>
  <c r="H95" i="3"/>
  <c r="I95" i="3"/>
  <c r="J95" i="3"/>
  <c r="K95" i="3"/>
  <c r="L95" i="3"/>
  <c r="M95" i="3"/>
  <c r="G96" i="3"/>
  <c r="H96" i="3"/>
  <c r="I96" i="3"/>
  <c r="J96" i="3"/>
  <c r="K96" i="3"/>
  <c r="L96" i="3"/>
  <c r="M96" i="3"/>
  <c r="G97" i="3"/>
  <c r="H97" i="3"/>
  <c r="I97" i="3"/>
  <c r="J97" i="3"/>
  <c r="K97" i="3"/>
  <c r="L97" i="3"/>
  <c r="M97" i="3"/>
  <c r="G98" i="3"/>
  <c r="H98" i="3"/>
  <c r="I98" i="3"/>
  <c r="J98" i="3"/>
  <c r="K98" i="3"/>
  <c r="L98" i="3"/>
  <c r="M98" i="3"/>
  <c r="G99" i="3"/>
  <c r="H99" i="3"/>
  <c r="I99" i="3"/>
  <c r="J99" i="3"/>
  <c r="K99" i="3"/>
  <c r="L99" i="3"/>
  <c r="M99" i="3"/>
  <c r="G100" i="3"/>
  <c r="H100" i="3"/>
  <c r="I100" i="3"/>
  <c r="J100" i="3"/>
  <c r="K100" i="3"/>
  <c r="L100" i="3"/>
  <c r="M100" i="3"/>
  <c r="G101" i="3"/>
  <c r="H101" i="3"/>
  <c r="I101" i="3"/>
  <c r="J101" i="3"/>
  <c r="K101" i="3"/>
  <c r="L101" i="3"/>
  <c r="M101" i="3"/>
  <c r="G102" i="3"/>
  <c r="H102" i="3"/>
  <c r="I102" i="3"/>
  <c r="J102" i="3"/>
  <c r="K102" i="3"/>
  <c r="L102" i="3"/>
  <c r="M102" i="3"/>
  <c r="G103" i="3"/>
  <c r="H103" i="3"/>
  <c r="I103" i="3"/>
  <c r="J103" i="3"/>
  <c r="K103" i="3"/>
  <c r="L103" i="3"/>
  <c r="M103" i="3"/>
  <c r="G104" i="3"/>
  <c r="H104" i="3"/>
  <c r="I104" i="3"/>
  <c r="J104" i="3"/>
  <c r="K104" i="3"/>
  <c r="L104" i="3"/>
  <c r="M104" i="3"/>
  <c r="G105" i="3"/>
  <c r="H105" i="3"/>
  <c r="I105" i="3"/>
  <c r="J105" i="3"/>
  <c r="K105" i="3"/>
  <c r="L105" i="3"/>
  <c r="M105" i="3"/>
  <c r="G106" i="3"/>
  <c r="H106" i="3"/>
  <c r="I106" i="3"/>
  <c r="J106" i="3"/>
  <c r="K106" i="3"/>
  <c r="L106" i="3"/>
  <c r="M106" i="3"/>
  <c r="G107" i="3"/>
  <c r="H107" i="3"/>
  <c r="I107" i="3"/>
  <c r="J107" i="3"/>
  <c r="K107" i="3"/>
  <c r="L107" i="3"/>
  <c r="M107" i="3"/>
  <c r="G108" i="3"/>
  <c r="H108" i="3"/>
  <c r="I108" i="3"/>
  <c r="J108" i="3"/>
  <c r="K108" i="3"/>
  <c r="L108" i="3"/>
  <c r="M108" i="3"/>
  <c r="G109" i="3"/>
  <c r="H109" i="3"/>
  <c r="I109" i="3"/>
  <c r="J109" i="3"/>
  <c r="K109" i="3"/>
  <c r="L109" i="3"/>
  <c r="M109" i="3"/>
  <c r="G110" i="3"/>
  <c r="H110" i="3"/>
  <c r="I110" i="3"/>
  <c r="J110" i="3"/>
  <c r="K110" i="3"/>
  <c r="L110" i="3"/>
  <c r="M110" i="3"/>
  <c r="G111" i="3"/>
  <c r="H111" i="3"/>
  <c r="I111" i="3"/>
  <c r="J111" i="3"/>
  <c r="K111" i="3"/>
  <c r="L111" i="3"/>
  <c r="M111" i="3"/>
  <c r="G112" i="3"/>
  <c r="H112" i="3"/>
  <c r="I112" i="3"/>
  <c r="J112" i="3"/>
  <c r="K112" i="3"/>
  <c r="L112" i="3"/>
  <c r="M112" i="3"/>
  <c r="G113" i="3"/>
  <c r="H113" i="3"/>
  <c r="I113" i="3"/>
  <c r="J113" i="3"/>
  <c r="K113" i="3"/>
  <c r="L113" i="3"/>
  <c r="M113" i="3"/>
  <c r="G114" i="3"/>
  <c r="H114" i="3"/>
  <c r="I114" i="3"/>
  <c r="J114" i="3"/>
  <c r="K114" i="3"/>
  <c r="L114" i="3"/>
  <c r="M114" i="3"/>
  <c r="G115" i="3"/>
  <c r="H115" i="3"/>
  <c r="I115" i="3"/>
  <c r="J115" i="3"/>
  <c r="K115" i="3"/>
  <c r="L115" i="3"/>
  <c r="M115" i="3"/>
  <c r="G116" i="3"/>
  <c r="H116" i="3"/>
  <c r="I116" i="3"/>
  <c r="J116" i="3"/>
  <c r="K116" i="3"/>
  <c r="L116" i="3"/>
  <c r="M116" i="3"/>
  <c r="G117" i="3"/>
  <c r="H117" i="3"/>
  <c r="I117" i="3"/>
  <c r="J117" i="3"/>
  <c r="K117" i="3"/>
  <c r="L117" i="3"/>
  <c r="M117" i="3"/>
  <c r="G118" i="3"/>
  <c r="H118" i="3"/>
  <c r="I118" i="3"/>
  <c r="J118" i="3"/>
  <c r="K118" i="3"/>
  <c r="L118" i="3"/>
  <c r="M118" i="3"/>
  <c r="G119" i="3"/>
  <c r="H119" i="3"/>
  <c r="I119" i="3"/>
  <c r="J119" i="3"/>
  <c r="K119" i="3"/>
  <c r="L119" i="3"/>
  <c r="M119" i="3"/>
  <c r="G120" i="3"/>
  <c r="H120" i="3"/>
  <c r="I120" i="3"/>
  <c r="J120" i="3"/>
  <c r="K120" i="3"/>
  <c r="L120" i="3"/>
  <c r="M120" i="3"/>
  <c r="G121" i="3"/>
  <c r="H121" i="3"/>
  <c r="I121" i="3"/>
  <c r="J121" i="3"/>
  <c r="K121" i="3"/>
  <c r="L121" i="3"/>
  <c r="M121" i="3"/>
  <c r="G122" i="3"/>
  <c r="H122" i="3"/>
  <c r="I122" i="3"/>
  <c r="J122" i="3"/>
  <c r="K122" i="3"/>
  <c r="L122" i="3"/>
  <c r="M122" i="3"/>
  <c r="G123" i="3"/>
  <c r="H123" i="3"/>
  <c r="I123" i="3"/>
  <c r="J123" i="3"/>
  <c r="K123" i="3"/>
  <c r="L123" i="3"/>
  <c r="M123" i="3"/>
  <c r="G124" i="3"/>
  <c r="H124" i="3"/>
  <c r="I124" i="3"/>
  <c r="J124" i="3"/>
  <c r="K124" i="3"/>
  <c r="L124" i="3"/>
  <c r="M124" i="3"/>
  <c r="G128" i="3"/>
  <c r="H128" i="3"/>
  <c r="I128" i="3"/>
  <c r="J128" i="3"/>
  <c r="K128" i="3"/>
  <c r="L128" i="3"/>
  <c r="M128" i="3"/>
  <c r="G129" i="3"/>
  <c r="H129" i="3"/>
  <c r="I129" i="3"/>
  <c r="J129" i="3"/>
  <c r="K129" i="3"/>
  <c r="L129" i="3"/>
  <c r="M129" i="3"/>
  <c r="G130" i="3"/>
  <c r="H130" i="3"/>
  <c r="I130" i="3"/>
  <c r="J130" i="3"/>
  <c r="K130" i="3"/>
  <c r="L130" i="3"/>
  <c r="M130" i="3"/>
  <c r="G131" i="3"/>
  <c r="H131" i="3"/>
  <c r="I131" i="3"/>
  <c r="J131" i="3"/>
  <c r="K131" i="3"/>
  <c r="L131" i="3"/>
  <c r="M131" i="3"/>
  <c r="G132" i="3"/>
  <c r="H132" i="3"/>
  <c r="I132" i="3"/>
  <c r="J132" i="3"/>
  <c r="K132" i="3"/>
  <c r="L132" i="3"/>
  <c r="M132" i="3"/>
  <c r="G133" i="3"/>
  <c r="H133" i="3"/>
  <c r="I133" i="3"/>
  <c r="J133" i="3"/>
  <c r="K133" i="3"/>
  <c r="L133" i="3"/>
  <c r="M133" i="3"/>
  <c r="G134" i="3"/>
  <c r="H134" i="3"/>
  <c r="I134" i="3"/>
  <c r="J134" i="3"/>
  <c r="K134" i="3"/>
  <c r="L134" i="3"/>
  <c r="M134" i="3"/>
  <c r="G135" i="3"/>
  <c r="H135" i="3"/>
  <c r="I135" i="3"/>
  <c r="J135" i="3"/>
  <c r="K135" i="3"/>
  <c r="L135" i="3"/>
  <c r="M135" i="3"/>
  <c r="G136" i="3"/>
  <c r="H136" i="3"/>
  <c r="I136" i="3"/>
  <c r="J136" i="3"/>
  <c r="K136" i="3"/>
  <c r="L136" i="3"/>
  <c r="M136" i="3"/>
  <c r="G137" i="3"/>
  <c r="H137" i="3"/>
  <c r="I137" i="3"/>
  <c r="J137" i="3"/>
  <c r="K137" i="3"/>
  <c r="L137" i="3"/>
  <c r="M137" i="3"/>
  <c r="G138" i="3"/>
  <c r="H138" i="3"/>
  <c r="I138" i="3"/>
  <c r="J138" i="3"/>
  <c r="K138" i="3"/>
  <c r="L138" i="3"/>
  <c r="M138" i="3"/>
  <c r="G1603" i="3"/>
  <c r="H1603" i="3"/>
  <c r="I1603" i="3"/>
  <c r="J1603" i="3"/>
  <c r="K1603" i="3"/>
  <c r="L1603" i="3"/>
  <c r="M1603" i="3"/>
  <c r="G1604" i="3"/>
  <c r="H1604" i="3"/>
  <c r="I1604" i="3"/>
  <c r="J1604" i="3"/>
  <c r="K1604" i="3"/>
  <c r="L1604" i="3"/>
  <c r="M1604" i="3"/>
  <c r="G1605" i="3"/>
  <c r="H1605" i="3"/>
  <c r="I1605" i="3"/>
  <c r="J1605" i="3"/>
  <c r="K1605" i="3"/>
  <c r="L1605" i="3"/>
  <c r="M1605" i="3"/>
  <c r="G1606" i="3"/>
  <c r="H1606" i="3"/>
  <c r="I1606" i="3"/>
  <c r="J1606" i="3"/>
  <c r="K1606" i="3"/>
  <c r="L1606" i="3"/>
  <c r="M1606" i="3"/>
  <c r="G1607" i="3"/>
  <c r="H1607" i="3"/>
  <c r="I1607" i="3"/>
  <c r="J1607" i="3"/>
  <c r="K1607" i="3"/>
  <c r="L1607" i="3"/>
  <c r="M1607" i="3"/>
  <c r="G1608" i="3"/>
  <c r="H1608" i="3"/>
  <c r="I1608" i="3"/>
  <c r="J1608" i="3"/>
  <c r="K1608" i="3"/>
  <c r="L1608" i="3"/>
  <c r="M1608" i="3"/>
  <c r="G1609" i="3"/>
  <c r="H1609" i="3"/>
  <c r="I1609" i="3"/>
  <c r="J1609" i="3"/>
  <c r="K1609" i="3"/>
  <c r="L1609" i="3"/>
  <c r="M1609" i="3"/>
  <c r="G1610" i="3"/>
  <c r="H1610" i="3"/>
  <c r="I1610" i="3"/>
  <c r="J1610" i="3"/>
  <c r="K1610" i="3"/>
  <c r="L1610" i="3"/>
  <c r="M1610" i="3"/>
  <c r="G1611" i="3"/>
  <c r="H1611" i="3"/>
  <c r="I1611" i="3"/>
  <c r="J1611" i="3"/>
  <c r="K1611" i="3"/>
  <c r="L1611" i="3"/>
  <c r="M1611" i="3"/>
  <c r="G1612" i="3"/>
  <c r="H1612" i="3"/>
  <c r="I1612" i="3"/>
  <c r="J1612" i="3"/>
  <c r="K1612" i="3"/>
  <c r="L1612" i="3"/>
  <c r="M1612" i="3"/>
  <c r="G1613" i="3"/>
  <c r="H1613" i="3"/>
  <c r="I1613" i="3"/>
  <c r="J1613" i="3"/>
  <c r="K1613" i="3"/>
  <c r="L1613" i="3"/>
  <c r="M1613" i="3"/>
  <c r="G140" i="3"/>
  <c r="H140" i="3"/>
  <c r="I140" i="3"/>
  <c r="J140" i="3"/>
  <c r="K140" i="3"/>
  <c r="L140" i="3"/>
  <c r="M140" i="3"/>
  <c r="G141" i="3"/>
  <c r="H141" i="3"/>
  <c r="I141" i="3"/>
  <c r="J141" i="3"/>
  <c r="K141" i="3"/>
  <c r="L141" i="3"/>
  <c r="M141" i="3"/>
  <c r="G142" i="3"/>
  <c r="H142" i="3"/>
  <c r="I142" i="3"/>
  <c r="J142" i="3"/>
  <c r="K142" i="3"/>
  <c r="L142" i="3"/>
  <c r="M142" i="3"/>
  <c r="G143" i="3"/>
  <c r="H143" i="3"/>
  <c r="I143" i="3"/>
  <c r="J143" i="3"/>
  <c r="K143" i="3"/>
  <c r="L143" i="3"/>
  <c r="M143" i="3"/>
  <c r="G144" i="3"/>
  <c r="H144" i="3"/>
  <c r="I144" i="3"/>
  <c r="J144" i="3"/>
  <c r="K144" i="3"/>
  <c r="L144" i="3"/>
  <c r="M144" i="3"/>
  <c r="G145" i="3"/>
  <c r="H145" i="3"/>
  <c r="I145" i="3"/>
  <c r="J145" i="3"/>
  <c r="K145" i="3"/>
  <c r="L145" i="3"/>
  <c r="M145" i="3"/>
  <c r="G146" i="3"/>
  <c r="H146" i="3"/>
  <c r="I146" i="3"/>
  <c r="J146" i="3"/>
  <c r="K146" i="3"/>
  <c r="L146" i="3"/>
  <c r="M146" i="3"/>
  <c r="G147" i="3"/>
  <c r="H147" i="3"/>
  <c r="I147" i="3"/>
  <c r="J147" i="3"/>
  <c r="K147" i="3"/>
  <c r="L147" i="3"/>
  <c r="M147" i="3"/>
  <c r="G148" i="3"/>
  <c r="H148" i="3"/>
  <c r="I148" i="3"/>
  <c r="J148" i="3"/>
  <c r="K148" i="3"/>
  <c r="L148" i="3"/>
  <c r="M148" i="3"/>
  <c r="G149" i="3"/>
  <c r="H149" i="3"/>
  <c r="I149" i="3"/>
  <c r="J149" i="3"/>
  <c r="K149" i="3"/>
  <c r="L149" i="3"/>
  <c r="M149" i="3"/>
  <c r="G150" i="3"/>
  <c r="H150" i="3"/>
  <c r="I150" i="3"/>
  <c r="J150" i="3"/>
  <c r="K150" i="3"/>
  <c r="L150" i="3"/>
  <c r="M150" i="3"/>
  <c r="G151" i="3"/>
  <c r="H151" i="3"/>
  <c r="I151" i="3"/>
  <c r="J151" i="3"/>
  <c r="K151" i="3"/>
  <c r="L151" i="3"/>
  <c r="M151" i="3"/>
  <c r="G152" i="3"/>
  <c r="H152" i="3"/>
  <c r="I152" i="3"/>
  <c r="J152" i="3"/>
  <c r="K152" i="3"/>
  <c r="L152" i="3"/>
  <c r="M152" i="3"/>
  <c r="G153" i="3"/>
  <c r="H153" i="3"/>
  <c r="I153" i="3"/>
  <c r="J153" i="3"/>
  <c r="K153" i="3"/>
  <c r="L153" i="3"/>
  <c r="M153" i="3"/>
  <c r="G154" i="3"/>
  <c r="H154" i="3"/>
  <c r="I154" i="3"/>
  <c r="J154" i="3"/>
  <c r="K154" i="3"/>
  <c r="L154" i="3"/>
  <c r="M154" i="3"/>
  <c r="G155" i="3"/>
  <c r="H155" i="3"/>
  <c r="I155" i="3"/>
  <c r="J155" i="3"/>
  <c r="K155" i="3"/>
  <c r="L155" i="3"/>
  <c r="M155" i="3"/>
  <c r="G156" i="3"/>
  <c r="H156" i="3"/>
  <c r="I156" i="3"/>
  <c r="J156" i="3"/>
  <c r="K156" i="3"/>
  <c r="L156" i="3"/>
  <c r="M156" i="3"/>
  <c r="G157" i="3"/>
  <c r="H157" i="3"/>
  <c r="I157" i="3"/>
  <c r="J157" i="3"/>
  <c r="K157" i="3"/>
  <c r="L157" i="3"/>
  <c r="M157" i="3"/>
  <c r="G158" i="3"/>
  <c r="H158" i="3"/>
  <c r="I158" i="3"/>
  <c r="J158" i="3"/>
  <c r="K158" i="3"/>
  <c r="L158" i="3"/>
  <c r="M158" i="3"/>
  <c r="G159" i="3"/>
  <c r="H159" i="3"/>
  <c r="I159" i="3"/>
  <c r="J159" i="3"/>
  <c r="K159" i="3"/>
  <c r="L159" i="3"/>
  <c r="M159" i="3"/>
  <c r="G160" i="3"/>
  <c r="H160" i="3"/>
  <c r="I160" i="3"/>
  <c r="J160" i="3"/>
  <c r="K160" i="3"/>
  <c r="L160" i="3"/>
  <c r="M160" i="3"/>
  <c r="G161" i="3"/>
  <c r="H161" i="3"/>
  <c r="I161" i="3"/>
  <c r="J161" i="3"/>
  <c r="K161" i="3"/>
  <c r="L161" i="3"/>
  <c r="M161" i="3"/>
  <c r="G162" i="3"/>
  <c r="H162" i="3"/>
  <c r="I162" i="3"/>
  <c r="J162" i="3"/>
  <c r="K162" i="3"/>
  <c r="L162" i="3"/>
  <c r="M162" i="3"/>
  <c r="G163" i="3"/>
  <c r="H163" i="3"/>
  <c r="I163" i="3"/>
  <c r="J163" i="3"/>
  <c r="K163" i="3"/>
  <c r="L163" i="3"/>
  <c r="M163" i="3"/>
  <c r="G164" i="3"/>
  <c r="H164" i="3"/>
  <c r="I164" i="3"/>
  <c r="J164" i="3"/>
  <c r="K164" i="3"/>
  <c r="L164" i="3"/>
  <c r="M164" i="3"/>
  <c r="G165" i="3"/>
  <c r="H165" i="3"/>
  <c r="I165" i="3"/>
  <c r="J165" i="3"/>
  <c r="K165" i="3"/>
  <c r="L165" i="3"/>
  <c r="M165" i="3"/>
  <c r="G166" i="3"/>
  <c r="H166" i="3"/>
  <c r="I166" i="3"/>
  <c r="J166" i="3"/>
  <c r="K166" i="3"/>
  <c r="L166" i="3"/>
  <c r="M166" i="3"/>
  <c r="G167" i="3"/>
  <c r="H167" i="3"/>
  <c r="I167" i="3"/>
  <c r="J167" i="3"/>
  <c r="K167" i="3"/>
  <c r="L167" i="3"/>
  <c r="M167" i="3"/>
  <c r="G168" i="3"/>
  <c r="H168" i="3"/>
  <c r="I168" i="3"/>
  <c r="J168" i="3"/>
  <c r="K168" i="3"/>
  <c r="L168" i="3"/>
  <c r="M168" i="3"/>
  <c r="G169" i="3"/>
  <c r="H169" i="3"/>
  <c r="I169" i="3"/>
  <c r="J169" i="3"/>
  <c r="K169" i="3"/>
  <c r="L169" i="3"/>
  <c r="M169" i="3"/>
  <c r="G1615" i="3"/>
  <c r="H1615" i="3"/>
  <c r="I1615" i="3"/>
  <c r="J1615" i="3"/>
  <c r="K1615" i="3"/>
  <c r="L1615" i="3"/>
  <c r="M1615" i="3"/>
  <c r="G1616" i="3"/>
  <c r="H1616" i="3"/>
  <c r="I1616" i="3"/>
  <c r="J1616" i="3"/>
  <c r="K1616" i="3"/>
  <c r="L1616" i="3"/>
  <c r="M1616" i="3"/>
  <c r="G1617" i="3"/>
  <c r="H1617" i="3"/>
  <c r="I1617" i="3"/>
  <c r="J1617" i="3"/>
  <c r="K1617" i="3"/>
  <c r="L1617" i="3"/>
  <c r="M1617" i="3"/>
  <c r="G1618" i="3"/>
  <c r="H1618" i="3"/>
  <c r="I1618" i="3"/>
  <c r="J1618" i="3"/>
  <c r="K1618" i="3"/>
  <c r="L1618" i="3"/>
  <c r="M1618" i="3"/>
  <c r="G1619" i="3"/>
  <c r="H1619" i="3"/>
  <c r="I1619" i="3"/>
  <c r="J1619" i="3"/>
  <c r="K1619" i="3"/>
  <c r="L1619" i="3"/>
  <c r="M1619" i="3"/>
  <c r="G1620" i="3"/>
  <c r="H1620" i="3"/>
  <c r="I1620" i="3"/>
  <c r="J1620" i="3"/>
  <c r="K1620" i="3"/>
  <c r="L1620" i="3"/>
  <c r="M1620" i="3"/>
  <c r="G1621" i="3"/>
  <c r="H1621" i="3"/>
  <c r="I1621" i="3"/>
  <c r="J1621" i="3"/>
  <c r="K1621" i="3"/>
  <c r="L1621" i="3"/>
  <c r="M1621" i="3"/>
  <c r="G1622" i="3"/>
  <c r="H1622" i="3"/>
  <c r="I1622" i="3"/>
  <c r="J1622" i="3"/>
  <c r="K1622" i="3"/>
  <c r="L1622" i="3"/>
  <c r="M1622" i="3"/>
  <c r="G1623" i="3"/>
  <c r="H1623" i="3"/>
  <c r="I1623" i="3"/>
  <c r="J1623" i="3"/>
  <c r="K1623" i="3"/>
  <c r="L1623" i="3"/>
  <c r="M1623" i="3"/>
  <c r="G1624" i="3"/>
  <c r="H1624" i="3"/>
  <c r="I1624" i="3"/>
  <c r="J1624" i="3"/>
  <c r="K1624" i="3"/>
  <c r="L1624" i="3"/>
  <c r="M1624" i="3"/>
  <c r="G1625" i="3"/>
  <c r="H1625" i="3"/>
  <c r="I1625" i="3"/>
  <c r="J1625" i="3"/>
  <c r="K1625" i="3"/>
  <c r="L1625" i="3"/>
  <c r="M1625" i="3"/>
  <c r="G1626" i="3"/>
  <c r="H1626" i="3"/>
  <c r="I1626" i="3"/>
  <c r="J1626" i="3"/>
  <c r="K1626" i="3"/>
  <c r="L1626" i="3"/>
  <c r="M1626" i="3"/>
  <c r="G1627" i="3"/>
  <c r="H1627" i="3"/>
  <c r="I1627" i="3"/>
  <c r="J1627" i="3"/>
  <c r="K1627" i="3"/>
  <c r="L1627" i="3"/>
  <c r="M1627" i="3"/>
  <c r="G1628" i="3"/>
  <c r="H1628" i="3"/>
  <c r="I1628" i="3"/>
  <c r="J1628" i="3"/>
  <c r="K1628" i="3"/>
  <c r="L1628" i="3"/>
  <c r="M1628" i="3"/>
  <c r="G1629" i="3"/>
  <c r="H1629" i="3"/>
  <c r="I1629" i="3"/>
  <c r="J1629" i="3"/>
  <c r="K1629" i="3"/>
  <c r="L1629" i="3"/>
  <c r="M1629" i="3"/>
  <c r="G1630" i="3"/>
  <c r="H1630" i="3"/>
  <c r="I1630" i="3"/>
  <c r="J1630" i="3"/>
  <c r="K1630" i="3"/>
  <c r="L1630" i="3"/>
  <c r="M1630" i="3"/>
  <c r="G1631" i="3"/>
  <c r="H1631" i="3"/>
  <c r="I1631" i="3"/>
  <c r="J1631" i="3"/>
  <c r="K1631" i="3"/>
  <c r="L1631" i="3"/>
  <c r="M1631" i="3"/>
  <c r="G1632" i="3"/>
  <c r="H1632" i="3"/>
  <c r="I1632" i="3"/>
  <c r="J1632" i="3"/>
  <c r="K1632" i="3"/>
  <c r="L1632" i="3"/>
  <c r="M1632" i="3"/>
  <c r="G1633" i="3"/>
  <c r="H1633" i="3"/>
  <c r="I1633" i="3"/>
  <c r="J1633" i="3"/>
  <c r="K1633" i="3"/>
  <c r="L1633" i="3"/>
  <c r="M1633" i="3"/>
  <c r="G1634" i="3"/>
  <c r="H1634" i="3"/>
  <c r="I1634" i="3"/>
  <c r="J1634" i="3"/>
  <c r="K1634" i="3"/>
  <c r="L1634" i="3"/>
  <c r="M1634" i="3"/>
  <c r="G1635" i="3"/>
  <c r="H1635" i="3"/>
  <c r="I1635" i="3"/>
  <c r="J1635" i="3"/>
  <c r="K1635" i="3"/>
  <c r="L1635" i="3"/>
  <c r="M1635" i="3"/>
  <c r="G1636" i="3"/>
  <c r="H1636" i="3"/>
  <c r="I1636" i="3"/>
  <c r="J1636" i="3"/>
  <c r="K1636" i="3"/>
  <c r="L1636" i="3"/>
  <c r="M1636" i="3"/>
  <c r="G1637" i="3"/>
  <c r="H1637" i="3"/>
  <c r="I1637" i="3"/>
  <c r="J1637" i="3"/>
  <c r="K1637" i="3"/>
  <c r="L1637" i="3"/>
  <c r="M1637" i="3"/>
  <c r="G1638" i="3"/>
  <c r="H1638" i="3"/>
  <c r="I1638" i="3"/>
  <c r="J1638" i="3"/>
  <c r="K1638" i="3"/>
  <c r="L1638" i="3"/>
  <c r="M1638" i="3"/>
  <c r="G1639" i="3"/>
  <c r="H1639" i="3"/>
  <c r="I1639" i="3"/>
  <c r="J1639" i="3"/>
  <c r="K1639" i="3"/>
  <c r="L1639" i="3"/>
  <c r="M1639" i="3"/>
  <c r="G1640" i="3"/>
  <c r="H1640" i="3"/>
  <c r="I1640" i="3"/>
  <c r="J1640" i="3"/>
  <c r="K1640" i="3"/>
  <c r="L1640" i="3"/>
  <c r="M1640" i="3"/>
  <c r="G1641" i="3"/>
  <c r="H1641" i="3"/>
  <c r="I1641" i="3"/>
  <c r="J1641" i="3"/>
  <c r="K1641" i="3"/>
  <c r="L1641" i="3"/>
  <c r="M1641" i="3"/>
  <c r="G1642" i="3"/>
  <c r="H1642" i="3"/>
  <c r="I1642" i="3"/>
  <c r="J1642" i="3"/>
  <c r="K1642" i="3"/>
  <c r="L1642" i="3"/>
  <c r="M1642" i="3"/>
  <c r="G1643" i="3"/>
  <c r="H1643" i="3"/>
  <c r="I1643" i="3"/>
  <c r="J1643" i="3"/>
  <c r="K1643" i="3"/>
  <c r="L1643" i="3"/>
  <c r="M1643" i="3"/>
  <c r="G1644" i="3"/>
  <c r="H1644" i="3"/>
  <c r="I1644" i="3"/>
  <c r="J1644" i="3"/>
  <c r="K1644" i="3"/>
  <c r="L1644" i="3"/>
  <c r="M1644" i="3"/>
  <c r="G171" i="3"/>
  <c r="H171" i="3"/>
  <c r="I171" i="3"/>
  <c r="J171" i="3"/>
  <c r="K171" i="3"/>
  <c r="L171" i="3"/>
  <c r="M171" i="3"/>
  <c r="G172" i="3"/>
  <c r="H172" i="3"/>
  <c r="I172" i="3"/>
  <c r="J172" i="3"/>
  <c r="K172" i="3"/>
  <c r="L172" i="3"/>
  <c r="M172" i="3"/>
  <c r="G173" i="3"/>
  <c r="H173" i="3"/>
  <c r="I173" i="3"/>
  <c r="J173" i="3"/>
  <c r="K173" i="3"/>
  <c r="L173" i="3"/>
  <c r="M173" i="3"/>
  <c r="G174" i="3"/>
  <c r="H174" i="3"/>
  <c r="I174" i="3"/>
  <c r="J174" i="3"/>
  <c r="K174" i="3"/>
  <c r="L174" i="3"/>
  <c r="M174" i="3"/>
  <c r="G175" i="3"/>
  <c r="H175" i="3"/>
  <c r="I175" i="3"/>
  <c r="J175" i="3"/>
  <c r="K175" i="3"/>
  <c r="L175" i="3"/>
  <c r="M175" i="3"/>
  <c r="G176" i="3"/>
  <c r="H176" i="3"/>
  <c r="I176" i="3"/>
  <c r="J176" i="3"/>
  <c r="K176" i="3"/>
  <c r="L176" i="3"/>
  <c r="M176" i="3"/>
  <c r="G177" i="3"/>
  <c r="H177" i="3"/>
  <c r="I177" i="3"/>
  <c r="J177" i="3"/>
  <c r="K177" i="3"/>
  <c r="L177" i="3"/>
  <c r="M177" i="3"/>
  <c r="G178" i="3"/>
  <c r="H178" i="3"/>
  <c r="I178" i="3"/>
  <c r="J178" i="3"/>
  <c r="K178" i="3"/>
  <c r="L178" i="3"/>
  <c r="M178" i="3"/>
  <c r="G179" i="3"/>
  <c r="H179" i="3"/>
  <c r="I179" i="3"/>
  <c r="J179" i="3"/>
  <c r="K179" i="3"/>
  <c r="L179" i="3"/>
  <c r="M179" i="3"/>
  <c r="G180" i="3"/>
  <c r="H180" i="3"/>
  <c r="I180" i="3"/>
  <c r="J180" i="3"/>
  <c r="K180" i="3"/>
  <c r="L180" i="3"/>
  <c r="M180" i="3"/>
  <c r="G181" i="3"/>
  <c r="H181" i="3"/>
  <c r="I181" i="3"/>
  <c r="J181" i="3"/>
  <c r="K181" i="3"/>
  <c r="L181" i="3"/>
  <c r="M181" i="3"/>
  <c r="G182" i="3"/>
  <c r="H182" i="3"/>
  <c r="I182" i="3"/>
  <c r="J182" i="3"/>
  <c r="K182" i="3"/>
  <c r="L182" i="3"/>
  <c r="M182" i="3"/>
  <c r="G183" i="3"/>
  <c r="H183" i="3"/>
  <c r="I183" i="3"/>
  <c r="J183" i="3"/>
  <c r="K183" i="3"/>
  <c r="L183" i="3"/>
  <c r="M183" i="3"/>
  <c r="G184" i="3"/>
  <c r="H184" i="3"/>
  <c r="I184" i="3"/>
  <c r="J184" i="3"/>
  <c r="K184" i="3"/>
  <c r="L184" i="3"/>
  <c r="M184" i="3"/>
  <c r="G185" i="3"/>
  <c r="H185" i="3"/>
  <c r="I185" i="3"/>
  <c r="J185" i="3"/>
  <c r="K185" i="3"/>
  <c r="L185" i="3"/>
  <c r="M185" i="3"/>
  <c r="G187" i="3"/>
  <c r="H187" i="3"/>
  <c r="I187" i="3"/>
  <c r="J187" i="3"/>
  <c r="K187" i="3"/>
  <c r="L187" i="3"/>
  <c r="M187" i="3"/>
  <c r="G188" i="3"/>
  <c r="H188" i="3"/>
  <c r="I188" i="3"/>
  <c r="J188" i="3"/>
  <c r="K188" i="3"/>
  <c r="L188" i="3"/>
  <c r="M188" i="3"/>
  <c r="G189" i="3"/>
  <c r="H189" i="3"/>
  <c r="I189" i="3"/>
  <c r="J189" i="3"/>
  <c r="K189" i="3"/>
  <c r="L189" i="3"/>
  <c r="M189" i="3"/>
  <c r="G190" i="3"/>
  <c r="H190" i="3"/>
  <c r="I190" i="3"/>
  <c r="J190" i="3"/>
  <c r="K190" i="3"/>
  <c r="L190" i="3"/>
  <c r="M190" i="3"/>
  <c r="G191" i="3"/>
  <c r="H191" i="3"/>
  <c r="I191" i="3"/>
  <c r="J191" i="3"/>
  <c r="K191" i="3"/>
  <c r="L191" i="3"/>
  <c r="M191" i="3"/>
  <c r="G192" i="3"/>
  <c r="H192" i="3"/>
  <c r="I192" i="3"/>
  <c r="J192" i="3"/>
  <c r="K192" i="3"/>
  <c r="L192" i="3"/>
  <c r="M192" i="3"/>
  <c r="G193" i="3"/>
  <c r="H193" i="3"/>
  <c r="I193" i="3"/>
  <c r="J193" i="3"/>
  <c r="K193" i="3"/>
  <c r="L193" i="3"/>
  <c r="M193" i="3"/>
  <c r="G194" i="3"/>
  <c r="H194" i="3"/>
  <c r="I194" i="3"/>
  <c r="J194" i="3"/>
  <c r="K194" i="3"/>
  <c r="L194" i="3"/>
  <c r="M194" i="3"/>
  <c r="G195" i="3"/>
  <c r="H195" i="3"/>
  <c r="I195" i="3"/>
  <c r="J195" i="3"/>
  <c r="K195" i="3"/>
  <c r="L195" i="3"/>
  <c r="M195" i="3"/>
  <c r="G196" i="3"/>
  <c r="H196" i="3"/>
  <c r="I196" i="3"/>
  <c r="J196" i="3"/>
  <c r="K196" i="3"/>
  <c r="L196" i="3"/>
  <c r="M196" i="3"/>
  <c r="G197" i="3"/>
  <c r="H197" i="3"/>
  <c r="I197" i="3"/>
  <c r="J197" i="3"/>
  <c r="K197" i="3"/>
  <c r="L197" i="3"/>
  <c r="M197" i="3"/>
  <c r="G198" i="3"/>
  <c r="H198" i="3"/>
  <c r="I198" i="3"/>
  <c r="J198" i="3"/>
  <c r="K198" i="3"/>
  <c r="L198" i="3"/>
  <c r="M198" i="3"/>
  <c r="G199" i="3"/>
  <c r="H199" i="3"/>
  <c r="I199" i="3"/>
  <c r="J199" i="3"/>
  <c r="K199" i="3"/>
  <c r="L199" i="3"/>
  <c r="M199" i="3"/>
  <c r="G200" i="3"/>
  <c r="H200" i="3"/>
  <c r="I200" i="3"/>
  <c r="J200" i="3"/>
  <c r="K200" i="3"/>
  <c r="L200" i="3"/>
  <c r="M200" i="3"/>
  <c r="G201" i="3"/>
  <c r="H201" i="3"/>
  <c r="I201" i="3"/>
  <c r="J201" i="3"/>
  <c r="K201" i="3"/>
  <c r="L201" i="3"/>
  <c r="M201" i="3"/>
  <c r="G202" i="3"/>
  <c r="H202" i="3"/>
  <c r="I202" i="3"/>
  <c r="J202" i="3"/>
  <c r="K202" i="3"/>
  <c r="L202" i="3"/>
  <c r="M202" i="3"/>
  <c r="G203" i="3"/>
  <c r="H203" i="3"/>
  <c r="I203" i="3"/>
  <c r="J203" i="3"/>
  <c r="K203" i="3"/>
  <c r="L203" i="3"/>
  <c r="M203" i="3"/>
  <c r="G204" i="3"/>
  <c r="H204" i="3"/>
  <c r="I204" i="3"/>
  <c r="J204" i="3"/>
  <c r="K204" i="3"/>
  <c r="L204" i="3"/>
  <c r="M204" i="3"/>
  <c r="G205" i="3"/>
  <c r="H205" i="3"/>
  <c r="I205" i="3"/>
  <c r="J205" i="3"/>
  <c r="K205" i="3"/>
  <c r="L205" i="3"/>
  <c r="M205" i="3"/>
  <c r="G206" i="3"/>
  <c r="H206" i="3"/>
  <c r="I206" i="3"/>
  <c r="J206" i="3"/>
  <c r="K206" i="3"/>
  <c r="L206" i="3"/>
  <c r="M206" i="3"/>
  <c r="G207" i="3"/>
  <c r="H207" i="3"/>
  <c r="I207" i="3"/>
  <c r="J207" i="3"/>
  <c r="K207" i="3"/>
  <c r="L207" i="3"/>
  <c r="M207" i="3"/>
  <c r="G208" i="3"/>
  <c r="H208" i="3"/>
  <c r="I208" i="3"/>
  <c r="J208" i="3"/>
  <c r="K208" i="3"/>
  <c r="L208" i="3"/>
  <c r="M208" i="3"/>
  <c r="G209" i="3"/>
  <c r="H209" i="3"/>
  <c r="I209" i="3"/>
  <c r="J209" i="3"/>
  <c r="K209" i="3"/>
  <c r="L209" i="3"/>
  <c r="M209" i="3"/>
  <c r="G210" i="3"/>
  <c r="H210" i="3"/>
  <c r="I210" i="3"/>
  <c r="J210" i="3"/>
  <c r="K210" i="3"/>
  <c r="L210" i="3"/>
  <c r="M210" i="3"/>
  <c r="G211" i="3"/>
  <c r="H211" i="3"/>
  <c r="I211" i="3"/>
  <c r="J211" i="3"/>
  <c r="K211" i="3"/>
  <c r="L211" i="3"/>
  <c r="M211" i="3"/>
  <c r="G212" i="3"/>
  <c r="H212" i="3"/>
  <c r="I212" i="3"/>
  <c r="J212" i="3"/>
  <c r="K212" i="3"/>
  <c r="L212" i="3"/>
  <c r="M212" i="3"/>
  <c r="G213" i="3"/>
  <c r="H213" i="3"/>
  <c r="I213" i="3"/>
  <c r="J213" i="3"/>
  <c r="K213" i="3"/>
  <c r="L213" i="3"/>
  <c r="M213" i="3"/>
  <c r="G215" i="3"/>
  <c r="H215" i="3"/>
  <c r="I215" i="3"/>
  <c r="J215" i="3"/>
  <c r="K215" i="3"/>
  <c r="L215" i="3"/>
  <c r="M215" i="3"/>
  <c r="G216" i="3"/>
  <c r="H216" i="3"/>
  <c r="I216" i="3"/>
  <c r="J216" i="3"/>
  <c r="K216" i="3"/>
  <c r="L216" i="3"/>
  <c r="M216" i="3"/>
  <c r="G217" i="3"/>
  <c r="H217" i="3"/>
  <c r="I217" i="3"/>
  <c r="J217" i="3"/>
  <c r="K217" i="3"/>
  <c r="L217" i="3"/>
  <c r="M217" i="3"/>
  <c r="G218" i="3"/>
  <c r="H218" i="3"/>
  <c r="I218" i="3"/>
  <c r="J218" i="3"/>
  <c r="K218" i="3"/>
  <c r="L218" i="3"/>
  <c r="M218" i="3"/>
  <c r="G219" i="3"/>
  <c r="H219" i="3"/>
  <c r="I219" i="3"/>
  <c r="J219" i="3"/>
  <c r="K219" i="3"/>
  <c r="L219" i="3"/>
  <c r="M219" i="3"/>
  <c r="G220" i="3"/>
  <c r="H220" i="3"/>
  <c r="I220" i="3"/>
  <c r="J220" i="3"/>
  <c r="K220" i="3"/>
  <c r="L220" i="3"/>
  <c r="M220" i="3"/>
  <c r="G221" i="3"/>
  <c r="H221" i="3"/>
  <c r="I221" i="3"/>
  <c r="J221" i="3"/>
  <c r="K221" i="3"/>
  <c r="L221" i="3"/>
  <c r="M221" i="3"/>
  <c r="G222" i="3"/>
  <c r="H222" i="3"/>
  <c r="I222" i="3"/>
  <c r="J222" i="3"/>
  <c r="K222" i="3"/>
  <c r="L222" i="3"/>
  <c r="M222" i="3"/>
  <c r="G223" i="3"/>
  <c r="H223" i="3"/>
  <c r="I223" i="3"/>
  <c r="J223" i="3"/>
  <c r="K223" i="3"/>
  <c r="L223" i="3"/>
  <c r="M223" i="3"/>
  <c r="G224" i="3"/>
  <c r="H224" i="3"/>
  <c r="I224" i="3"/>
  <c r="J224" i="3"/>
  <c r="K224" i="3"/>
  <c r="L224" i="3"/>
  <c r="M224" i="3"/>
  <c r="G225" i="3"/>
  <c r="H225" i="3"/>
  <c r="I225" i="3"/>
  <c r="J225" i="3"/>
  <c r="K225" i="3"/>
  <c r="L225" i="3"/>
  <c r="M225" i="3"/>
  <c r="G226" i="3"/>
  <c r="H226" i="3"/>
  <c r="I226" i="3"/>
  <c r="J226" i="3"/>
  <c r="K226" i="3"/>
  <c r="L226" i="3"/>
  <c r="M226" i="3"/>
  <c r="G227" i="3"/>
  <c r="H227" i="3"/>
  <c r="I227" i="3"/>
  <c r="J227" i="3"/>
  <c r="K227" i="3"/>
  <c r="L227" i="3"/>
  <c r="M227" i="3"/>
  <c r="G229" i="3"/>
  <c r="H229" i="3"/>
  <c r="I229" i="3"/>
  <c r="J229" i="3"/>
  <c r="K229" i="3"/>
  <c r="L229" i="3"/>
  <c r="M229" i="3"/>
  <c r="G230" i="3"/>
  <c r="H230" i="3"/>
  <c r="I230" i="3"/>
  <c r="J230" i="3"/>
  <c r="K230" i="3"/>
  <c r="L230" i="3"/>
  <c r="M230" i="3"/>
  <c r="G231" i="3"/>
  <c r="H231" i="3"/>
  <c r="I231" i="3"/>
  <c r="J231" i="3"/>
  <c r="K231" i="3"/>
  <c r="L231" i="3"/>
  <c r="M231" i="3"/>
  <c r="G232" i="3"/>
  <c r="H232" i="3"/>
  <c r="I232" i="3"/>
  <c r="J232" i="3"/>
  <c r="K232" i="3"/>
  <c r="L232" i="3"/>
  <c r="M232" i="3"/>
  <c r="G233" i="3"/>
  <c r="H233" i="3"/>
  <c r="I233" i="3"/>
  <c r="J233" i="3"/>
  <c r="K233" i="3"/>
  <c r="L233" i="3"/>
  <c r="M233" i="3"/>
  <c r="G234" i="3"/>
  <c r="H234" i="3"/>
  <c r="I234" i="3"/>
  <c r="J234" i="3"/>
  <c r="K234" i="3"/>
  <c r="L234" i="3"/>
  <c r="M234" i="3"/>
  <c r="G235" i="3"/>
  <c r="H235" i="3"/>
  <c r="I235" i="3"/>
  <c r="J235" i="3"/>
  <c r="K235" i="3"/>
  <c r="L235" i="3"/>
  <c r="M235" i="3"/>
  <c r="G236" i="3"/>
  <c r="H236" i="3"/>
  <c r="I236" i="3"/>
  <c r="J236" i="3"/>
  <c r="K236" i="3"/>
  <c r="L236" i="3"/>
  <c r="M236" i="3"/>
  <c r="G237" i="3"/>
  <c r="H237" i="3"/>
  <c r="I237" i="3"/>
  <c r="J237" i="3"/>
  <c r="K237" i="3"/>
  <c r="L237" i="3"/>
  <c r="M237" i="3"/>
  <c r="G238" i="3"/>
  <c r="H238" i="3"/>
  <c r="I238" i="3"/>
  <c r="J238" i="3"/>
  <c r="K238" i="3"/>
  <c r="L238" i="3"/>
  <c r="M238" i="3"/>
  <c r="G239" i="3"/>
  <c r="H239" i="3"/>
  <c r="I239" i="3"/>
  <c r="J239" i="3"/>
  <c r="K239" i="3"/>
  <c r="L239" i="3"/>
  <c r="M239" i="3"/>
  <c r="G240" i="3"/>
  <c r="H240" i="3"/>
  <c r="I240" i="3"/>
  <c r="J240" i="3"/>
  <c r="K240" i="3"/>
  <c r="L240" i="3"/>
  <c r="M240" i="3"/>
  <c r="G241" i="3"/>
  <c r="H241" i="3"/>
  <c r="I241" i="3"/>
  <c r="J241" i="3"/>
  <c r="K241" i="3"/>
  <c r="L241" i="3"/>
  <c r="M241" i="3"/>
  <c r="G242" i="3"/>
  <c r="H242" i="3"/>
  <c r="I242" i="3"/>
  <c r="J242" i="3"/>
  <c r="K242" i="3"/>
  <c r="L242" i="3"/>
  <c r="M242" i="3"/>
  <c r="G243" i="3"/>
  <c r="H243" i="3"/>
  <c r="I243" i="3"/>
  <c r="J243" i="3"/>
  <c r="K243" i="3"/>
  <c r="L243" i="3"/>
  <c r="M243" i="3"/>
  <c r="G244" i="3"/>
  <c r="H244" i="3"/>
  <c r="I244" i="3"/>
  <c r="J244" i="3"/>
  <c r="K244" i="3"/>
  <c r="L244" i="3"/>
  <c r="M244" i="3"/>
  <c r="G245" i="3"/>
  <c r="H245" i="3"/>
  <c r="I245" i="3"/>
  <c r="J245" i="3"/>
  <c r="K245" i="3"/>
  <c r="L245" i="3"/>
  <c r="M245" i="3"/>
  <c r="G246" i="3"/>
  <c r="H246" i="3"/>
  <c r="I246" i="3"/>
  <c r="J246" i="3"/>
  <c r="K246" i="3"/>
  <c r="L246" i="3"/>
  <c r="M246" i="3"/>
  <c r="G247" i="3"/>
  <c r="H247" i="3"/>
  <c r="I247" i="3"/>
  <c r="J247" i="3"/>
  <c r="K247" i="3"/>
  <c r="L247" i="3"/>
  <c r="M247" i="3"/>
  <c r="G248" i="3"/>
  <c r="H248" i="3"/>
  <c r="I248" i="3"/>
  <c r="J248" i="3"/>
  <c r="K248" i="3"/>
  <c r="L248" i="3"/>
  <c r="M248" i="3"/>
  <c r="G249" i="3"/>
  <c r="H249" i="3"/>
  <c r="I249" i="3"/>
  <c r="J249" i="3"/>
  <c r="K249" i="3"/>
  <c r="L249" i="3"/>
  <c r="M249" i="3"/>
  <c r="G250" i="3"/>
  <c r="H250" i="3"/>
  <c r="I250" i="3"/>
  <c r="J250" i="3"/>
  <c r="K250" i="3"/>
  <c r="L250" i="3"/>
  <c r="M250" i="3"/>
  <c r="G251" i="3"/>
  <c r="H251" i="3"/>
  <c r="I251" i="3"/>
  <c r="J251" i="3"/>
  <c r="K251" i="3"/>
  <c r="L251" i="3"/>
  <c r="M251" i="3"/>
  <c r="G252" i="3"/>
  <c r="H252" i="3"/>
  <c r="I252" i="3"/>
  <c r="G253" i="3"/>
  <c r="H253" i="3"/>
  <c r="I253" i="3"/>
  <c r="G1646" i="3"/>
  <c r="H1646" i="3"/>
  <c r="I1646" i="3"/>
  <c r="J1646" i="3"/>
  <c r="K1646" i="3"/>
  <c r="L1646" i="3"/>
  <c r="M1646" i="3"/>
  <c r="G1647" i="3"/>
  <c r="H1647" i="3"/>
  <c r="I1647" i="3"/>
  <c r="J1647" i="3"/>
  <c r="K1647" i="3"/>
  <c r="L1647" i="3"/>
  <c r="M1647" i="3"/>
  <c r="G1648" i="3"/>
  <c r="H1648" i="3"/>
  <c r="I1648" i="3"/>
  <c r="J1648" i="3"/>
  <c r="K1648" i="3"/>
  <c r="L1648" i="3"/>
  <c r="M1648" i="3"/>
  <c r="G1649" i="3"/>
  <c r="H1649" i="3"/>
  <c r="I1649" i="3"/>
  <c r="J1649" i="3"/>
  <c r="K1649" i="3"/>
  <c r="L1649" i="3"/>
  <c r="M1649" i="3"/>
  <c r="G1650" i="3"/>
  <c r="H1650" i="3"/>
  <c r="I1650" i="3"/>
  <c r="J1650" i="3"/>
  <c r="K1650" i="3"/>
  <c r="L1650" i="3"/>
  <c r="M1650" i="3"/>
  <c r="G1651" i="3"/>
  <c r="H1651" i="3"/>
  <c r="I1651" i="3"/>
  <c r="J1651" i="3"/>
  <c r="K1651" i="3"/>
  <c r="L1651" i="3"/>
  <c r="M1651" i="3"/>
  <c r="G1652" i="3"/>
  <c r="H1652" i="3"/>
  <c r="I1652" i="3"/>
  <c r="J1652" i="3"/>
  <c r="K1652" i="3"/>
  <c r="L1652" i="3"/>
  <c r="M1652" i="3"/>
  <c r="G1653" i="3"/>
  <c r="H1653" i="3"/>
  <c r="I1653" i="3"/>
  <c r="J1653" i="3"/>
  <c r="K1653" i="3"/>
  <c r="L1653" i="3"/>
  <c r="M1653" i="3"/>
  <c r="G1654" i="3"/>
  <c r="H1654" i="3"/>
  <c r="I1654" i="3"/>
  <c r="J1654" i="3"/>
  <c r="K1654" i="3"/>
  <c r="L1654" i="3"/>
  <c r="M1654" i="3"/>
  <c r="G1655" i="3"/>
  <c r="H1655" i="3"/>
  <c r="I1655" i="3"/>
  <c r="J1655" i="3"/>
  <c r="K1655" i="3"/>
  <c r="L1655" i="3"/>
  <c r="M1655" i="3"/>
  <c r="G1656" i="3"/>
  <c r="H1656" i="3"/>
  <c r="I1656" i="3"/>
  <c r="J1656" i="3"/>
  <c r="K1656" i="3"/>
  <c r="L1656" i="3"/>
  <c r="M1656" i="3"/>
  <c r="G1657" i="3"/>
  <c r="H1657" i="3"/>
  <c r="I1657" i="3"/>
  <c r="J1657" i="3"/>
  <c r="K1657" i="3"/>
  <c r="L1657" i="3"/>
  <c r="M1657" i="3"/>
  <c r="G1658" i="3"/>
  <c r="H1658" i="3"/>
  <c r="I1658" i="3"/>
  <c r="J1658" i="3"/>
  <c r="K1658" i="3"/>
  <c r="L1658" i="3"/>
  <c r="M1658" i="3"/>
  <c r="G1659" i="3"/>
  <c r="H1659" i="3"/>
  <c r="I1659" i="3"/>
  <c r="J1659" i="3"/>
  <c r="K1659" i="3"/>
  <c r="L1659" i="3"/>
  <c r="M1659" i="3"/>
  <c r="G1660" i="3"/>
  <c r="H1660" i="3"/>
  <c r="I1660" i="3"/>
  <c r="J1660" i="3"/>
  <c r="K1660" i="3"/>
  <c r="L1660" i="3"/>
  <c r="M1660" i="3"/>
  <c r="G1661" i="3"/>
  <c r="H1661" i="3"/>
  <c r="I1661" i="3"/>
  <c r="J1661" i="3"/>
  <c r="K1661" i="3"/>
  <c r="L1661" i="3"/>
  <c r="M1661" i="3"/>
  <c r="G1662" i="3"/>
  <c r="H1662" i="3"/>
  <c r="I1662" i="3"/>
  <c r="J1662" i="3"/>
  <c r="K1662" i="3"/>
  <c r="L1662" i="3"/>
  <c r="M1662" i="3"/>
  <c r="G1663" i="3"/>
  <c r="H1663" i="3"/>
  <c r="I1663" i="3"/>
  <c r="J1663" i="3"/>
  <c r="K1663" i="3"/>
  <c r="L1663" i="3"/>
  <c r="M1663" i="3"/>
  <c r="G1664" i="3"/>
  <c r="H1664" i="3"/>
  <c r="I1664" i="3"/>
  <c r="J1664" i="3"/>
  <c r="K1664" i="3"/>
  <c r="L1664" i="3"/>
  <c r="M1664" i="3"/>
  <c r="G1665" i="3"/>
  <c r="H1665" i="3"/>
  <c r="I1665" i="3"/>
  <c r="J1665" i="3"/>
  <c r="K1665" i="3"/>
  <c r="L1665" i="3"/>
  <c r="M1665" i="3"/>
  <c r="G1666" i="3"/>
  <c r="H1666" i="3"/>
  <c r="I1666" i="3"/>
  <c r="J1666" i="3"/>
  <c r="K1666" i="3"/>
  <c r="L1666" i="3"/>
  <c r="M1666" i="3"/>
  <c r="G1667" i="3"/>
  <c r="H1667" i="3"/>
  <c r="I1667" i="3"/>
  <c r="J1667" i="3"/>
  <c r="K1667" i="3"/>
  <c r="L1667" i="3"/>
  <c r="M1667" i="3"/>
  <c r="G257" i="3"/>
  <c r="H257" i="3"/>
  <c r="I257" i="3"/>
  <c r="J257" i="3"/>
  <c r="K257" i="3"/>
  <c r="L257" i="3"/>
  <c r="M257" i="3"/>
  <c r="G258" i="3"/>
  <c r="H258" i="3"/>
  <c r="I258" i="3"/>
  <c r="J258" i="3"/>
  <c r="K258" i="3"/>
  <c r="L258" i="3"/>
  <c r="M258" i="3"/>
  <c r="G259" i="3"/>
  <c r="H259" i="3"/>
  <c r="I259" i="3"/>
  <c r="J259" i="3"/>
  <c r="K259" i="3"/>
  <c r="L259" i="3"/>
  <c r="M259" i="3"/>
  <c r="G260" i="3"/>
  <c r="H260" i="3"/>
  <c r="I260" i="3"/>
  <c r="J260" i="3"/>
  <c r="K260" i="3"/>
  <c r="L260" i="3"/>
  <c r="M260" i="3"/>
  <c r="G261" i="3"/>
  <c r="H261" i="3"/>
  <c r="I261" i="3"/>
  <c r="J261" i="3"/>
  <c r="K261" i="3"/>
  <c r="L261" i="3"/>
  <c r="M261" i="3"/>
  <c r="G262" i="3"/>
  <c r="H262" i="3"/>
  <c r="I262" i="3"/>
  <c r="J262" i="3"/>
  <c r="K262" i="3"/>
  <c r="L262" i="3"/>
  <c r="M262" i="3"/>
  <c r="G263" i="3"/>
  <c r="H263" i="3"/>
  <c r="I263" i="3"/>
  <c r="J263" i="3"/>
  <c r="K263" i="3"/>
  <c r="L263" i="3"/>
  <c r="M263" i="3"/>
  <c r="G264" i="3"/>
  <c r="H264" i="3"/>
  <c r="I264" i="3"/>
  <c r="J264" i="3"/>
  <c r="K264" i="3"/>
  <c r="L264" i="3"/>
  <c r="M264" i="3"/>
  <c r="G265" i="3"/>
  <c r="H265" i="3"/>
  <c r="I265" i="3"/>
  <c r="J265" i="3"/>
  <c r="K265" i="3"/>
  <c r="L265" i="3"/>
  <c r="M265" i="3"/>
  <c r="G266" i="3"/>
  <c r="H266" i="3"/>
  <c r="I266" i="3"/>
  <c r="J266" i="3"/>
  <c r="K266" i="3"/>
  <c r="L266" i="3"/>
  <c r="M266" i="3"/>
  <c r="G267" i="3"/>
  <c r="H267" i="3"/>
  <c r="I267" i="3"/>
  <c r="J267" i="3"/>
  <c r="K267" i="3"/>
  <c r="L267" i="3"/>
  <c r="M267" i="3"/>
  <c r="G268" i="3"/>
  <c r="H268" i="3"/>
  <c r="I268" i="3"/>
  <c r="J268" i="3"/>
  <c r="K268" i="3"/>
  <c r="L268" i="3"/>
  <c r="M268" i="3"/>
  <c r="G269" i="3"/>
  <c r="H269" i="3"/>
  <c r="I269" i="3"/>
  <c r="J269" i="3"/>
  <c r="K269" i="3"/>
  <c r="L269" i="3"/>
  <c r="M269" i="3"/>
  <c r="G271" i="3"/>
  <c r="H271" i="3"/>
  <c r="I271" i="3"/>
  <c r="J271" i="3"/>
  <c r="K271" i="3"/>
  <c r="L271" i="3"/>
  <c r="M271" i="3"/>
  <c r="G272" i="3"/>
  <c r="H272" i="3"/>
  <c r="I272" i="3"/>
  <c r="J272" i="3"/>
  <c r="K272" i="3"/>
  <c r="L272" i="3"/>
  <c r="M272" i="3"/>
  <c r="G273" i="3"/>
  <c r="H273" i="3"/>
  <c r="I273" i="3"/>
  <c r="J273" i="3"/>
  <c r="K273" i="3"/>
  <c r="L273" i="3"/>
  <c r="M273" i="3"/>
  <c r="G274" i="3"/>
  <c r="H274" i="3"/>
  <c r="I274" i="3"/>
  <c r="J274" i="3"/>
  <c r="K274" i="3"/>
  <c r="L274" i="3"/>
  <c r="M274" i="3"/>
  <c r="G275" i="3"/>
  <c r="H275" i="3"/>
  <c r="I275" i="3"/>
  <c r="J275" i="3"/>
  <c r="K275" i="3"/>
  <c r="L275" i="3"/>
  <c r="M275" i="3"/>
  <c r="G276" i="3"/>
  <c r="H276" i="3"/>
  <c r="I276" i="3"/>
  <c r="J276" i="3"/>
  <c r="K276" i="3"/>
  <c r="L276" i="3"/>
  <c r="M276" i="3"/>
  <c r="G277" i="3"/>
  <c r="H277" i="3"/>
  <c r="I277" i="3"/>
  <c r="J277" i="3"/>
  <c r="K277" i="3"/>
  <c r="L277" i="3"/>
  <c r="M277" i="3"/>
  <c r="G278" i="3"/>
  <c r="H278" i="3"/>
  <c r="I278" i="3"/>
  <c r="J278" i="3"/>
  <c r="K278" i="3"/>
  <c r="L278" i="3"/>
  <c r="M278" i="3"/>
  <c r="G279" i="3"/>
  <c r="H279" i="3"/>
  <c r="I279" i="3"/>
  <c r="J279" i="3"/>
  <c r="K279" i="3"/>
  <c r="L279" i="3"/>
  <c r="M279" i="3"/>
  <c r="G280" i="3"/>
  <c r="H280" i="3"/>
  <c r="I280" i="3"/>
  <c r="J280" i="3"/>
  <c r="K280" i="3"/>
  <c r="L280" i="3"/>
  <c r="M280" i="3"/>
  <c r="G281" i="3"/>
  <c r="H281" i="3"/>
  <c r="I281" i="3"/>
  <c r="J281" i="3"/>
  <c r="K281" i="3"/>
  <c r="L281" i="3"/>
  <c r="M281" i="3"/>
  <c r="G282" i="3"/>
  <c r="H282" i="3"/>
  <c r="I282" i="3"/>
  <c r="J282" i="3"/>
  <c r="K282" i="3"/>
  <c r="L282" i="3"/>
  <c r="M282" i="3"/>
  <c r="G283" i="3"/>
  <c r="H283" i="3"/>
  <c r="I283" i="3"/>
  <c r="J283" i="3"/>
  <c r="K283" i="3"/>
  <c r="L283" i="3"/>
  <c r="M283" i="3"/>
  <c r="G284" i="3"/>
  <c r="H284" i="3"/>
  <c r="I284" i="3"/>
  <c r="J284" i="3"/>
  <c r="K284" i="3"/>
  <c r="L284" i="3"/>
  <c r="M284" i="3"/>
  <c r="G285" i="3"/>
  <c r="H285" i="3"/>
  <c r="I285" i="3"/>
  <c r="J285" i="3"/>
  <c r="K285" i="3"/>
  <c r="L285" i="3"/>
  <c r="M285" i="3"/>
  <c r="G286" i="3"/>
  <c r="H286" i="3"/>
  <c r="I286" i="3"/>
  <c r="J286" i="3"/>
  <c r="K286" i="3"/>
  <c r="L286" i="3"/>
  <c r="M286" i="3"/>
  <c r="G287" i="3"/>
  <c r="H287" i="3"/>
  <c r="I287" i="3"/>
  <c r="J287" i="3"/>
  <c r="K287" i="3"/>
  <c r="L287" i="3"/>
  <c r="M287" i="3"/>
  <c r="G288" i="3"/>
  <c r="H288" i="3"/>
  <c r="I288" i="3"/>
  <c r="J288" i="3"/>
  <c r="K288" i="3"/>
  <c r="L288" i="3"/>
  <c r="M288" i="3"/>
  <c r="G289" i="3"/>
  <c r="H289" i="3"/>
  <c r="I289" i="3"/>
  <c r="J289" i="3"/>
  <c r="K289" i="3"/>
  <c r="L289" i="3"/>
  <c r="M289" i="3"/>
  <c r="G290" i="3"/>
  <c r="H290" i="3"/>
  <c r="I290" i="3"/>
  <c r="J290" i="3"/>
  <c r="K290" i="3"/>
  <c r="L290" i="3"/>
  <c r="M290" i="3"/>
  <c r="G291" i="3"/>
  <c r="H291" i="3"/>
  <c r="I291" i="3"/>
  <c r="J291" i="3"/>
  <c r="K291" i="3"/>
  <c r="L291" i="3"/>
  <c r="M291" i="3"/>
  <c r="G292" i="3"/>
  <c r="H292" i="3"/>
  <c r="I292" i="3"/>
  <c r="J292" i="3"/>
  <c r="K292" i="3"/>
  <c r="L292" i="3"/>
  <c r="M292" i="3"/>
  <c r="G293" i="3"/>
  <c r="H293" i="3"/>
  <c r="I293" i="3"/>
  <c r="J293" i="3"/>
  <c r="K293" i="3"/>
  <c r="L293" i="3"/>
  <c r="M293" i="3"/>
  <c r="G294" i="3"/>
  <c r="H294" i="3"/>
  <c r="I294" i="3"/>
  <c r="J294" i="3"/>
  <c r="K294" i="3"/>
  <c r="L294" i="3"/>
  <c r="M294" i="3"/>
  <c r="G295" i="3"/>
  <c r="H295" i="3"/>
  <c r="I295" i="3"/>
  <c r="J295" i="3"/>
  <c r="K295" i="3"/>
  <c r="L295" i="3"/>
  <c r="M295" i="3"/>
  <c r="G296" i="3"/>
  <c r="H296" i="3"/>
  <c r="I296" i="3"/>
  <c r="J296" i="3"/>
  <c r="K296" i="3"/>
  <c r="L296" i="3"/>
  <c r="M296" i="3"/>
  <c r="G297" i="3"/>
  <c r="H297" i="3"/>
  <c r="I297" i="3"/>
  <c r="J297" i="3"/>
  <c r="K297" i="3"/>
  <c r="L297" i="3"/>
  <c r="M297" i="3"/>
  <c r="G298" i="3"/>
  <c r="H298" i="3"/>
  <c r="I298" i="3"/>
  <c r="J298" i="3"/>
  <c r="K298" i="3"/>
  <c r="L298" i="3"/>
  <c r="M298" i="3"/>
  <c r="G299" i="3"/>
  <c r="H299" i="3"/>
  <c r="I299" i="3"/>
  <c r="J299" i="3"/>
  <c r="K299" i="3"/>
  <c r="L299" i="3"/>
  <c r="M299" i="3"/>
  <c r="G300" i="3"/>
  <c r="H300" i="3"/>
  <c r="I300" i="3"/>
  <c r="J300" i="3"/>
  <c r="K300" i="3"/>
  <c r="L300" i="3"/>
  <c r="M300" i="3"/>
  <c r="G302" i="3"/>
  <c r="H302" i="3"/>
  <c r="I302" i="3"/>
  <c r="J302" i="3"/>
  <c r="K302" i="3"/>
  <c r="L302" i="3"/>
  <c r="M302" i="3"/>
  <c r="G303" i="3"/>
  <c r="H303" i="3"/>
  <c r="I303" i="3"/>
  <c r="J303" i="3"/>
  <c r="K303" i="3"/>
  <c r="L303" i="3"/>
  <c r="M303" i="3"/>
  <c r="G304" i="3"/>
  <c r="H304" i="3"/>
  <c r="I304" i="3"/>
  <c r="J304" i="3"/>
  <c r="K304" i="3"/>
  <c r="L304" i="3"/>
  <c r="M304" i="3"/>
  <c r="G305" i="3"/>
  <c r="H305" i="3"/>
  <c r="I305" i="3"/>
  <c r="J305" i="3"/>
  <c r="K305" i="3"/>
  <c r="L305" i="3"/>
  <c r="M305" i="3"/>
  <c r="G306" i="3"/>
  <c r="H306" i="3"/>
  <c r="I306" i="3"/>
  <c r="J306" i="3"/>
  <c r="K306" i="3"/>
  <c r="L306" i="3"/>
  <c r="M306" i="3"/>
  <c r="G307" i="3"/>
  <c r="H307" i="3"/>
  <c r="I307" i="3"/>
  <c r="J307" i="3"/>
  <c r="K307" i="3"/>
  <c r="L307" i="3"/>
  <c r="M307" i="3"/>
  <c r="G308" i="3"/>
  <c r="H308" i="3"/>
  <c r="I308" i="3"/>
  <c r="J308" i="3"/>
  <c r="K308" i="3"/>
  <c r="L308" i="3"/>
  <c r="M308" i="3"/>
  <c r="G309" i="3"/>
  <c r="H309" i="3"/>
  <c r="I309" i="3"/>
  <c r="J309" i="3"/>
  <c r="K309" i="3"/>
  <c r="L309" i="3"/>
  <c r="M309" i="3"/>
  <c r="G310" i="3"/>
  <c r="H310" i="3"/>
  <c r="I310" i="3"/>
  <c r="J310" i="3"/>
  <c r="K310" i="3"/>
  <c r="L310" i="3"/>
  <c r="M310" i="3"/>
  <c r="G311" i="3"/>
  <c r="H311" i="3"/>
  <c r="I311" i="3"/>
  <c r="J311" i="3"/>
  <c r="K311" i="3"/>
  <c r="L311" i="3"/>
  <c r="M311" i="3"/>
  <c r="G312" i="3"/>
  <c r="H312" i="3"/>
  <c r="I312" i="3"/>
  <c r="J312" i="3"/>
  <c r="K312" i="3"/>
  <c r="L312" i="3"/>
  <c r="M312" i="3"/>
  <c r="G313" i="3"/>
  <c r="H313" i="3"/>
  <c r="I313" i="3"/>
  <c r="J313" i="3"/>
  <c r="K313" i="3"/>
  <c r="L313" i="3"/>
  <c r="M313" i="3"/>
  <c r="G314" i="3"/>
  <c r="H314" i="3"/>
  <c r="I314" i="3"/>
  <c r="J314" i="3"/>
  <c r="K314" i="3"/>
  <c r="L314" i="3"/>
  <c r="M314" i="3"/>
  <c r="G316" i="3"/>
  <c r="H316" i="3"/>
  <c r="I316" i="3"/>
  <c r="J316" i="3"/>
  <c r="K316" i="3"/>
  <c r="L316" i="3"/>
  <c r="M316" i="3"/>
  <c r="G317" i="3"/>
  <c r="H317" i="3"/>
  <c r="I317" i="3"/>
  <c r="J317" i="3"/>
  <c r="K317" i="3"/>
  <c r="L317" i="3"/>
  <c r="M317" i="3"/>
  <c r="G318" i="3"/>
  <c r="H318" i="3"/>
  <c r="I318" i="3"/>
  <c r="J318" i="3"/>
  <c r="K318" i="3"/>
  <c r="L318" i="3"/>
  <c r="M318" i="3"/>
  <c r="G319" i="3"/>
  <c r="H319" i="3"/>
  <c r="I319" i="3"/>
  <c r="J319" i="3"/>
  <c r="K319" i="3"/>
  <c r="L319" i="3"/>
  <c r="M319" i="3"/>
  <c r="G320" i="3"/>
  <c r="H320" i="3"/>
  <c r="I320" i="3"/>
  <c r="J320" i="3"/>
  <c r="K320" i="3"/>
  <c r="L320" i="3"/>
  <c r="M320" i="3"/>
  <c r="G321" i="3"/>
  <c r="H321" i="3"/>
  <c r="I321" i="3"/>
  <c r="G322" i="3"/>
  <c r="H322" i="3"/>
  <c r="I322" i="3"/>
  <c r="J322" i="3"/>
  <c r="K322" i="3"/>
  <c r="L322" i="3"/>
  <c r="M322" i="3"/>
  <c r="G323" i="3"/>
  <c r="H323" i="3"/>
  <c r="I323" i="3"/>
  <c r="J323" i="3"/>
  <c r="K323" i="3"/>
  <c r="L323" i="3"/>
  <c r="M323" i="3"/>
  <c r="G324" i="3"/>
  <c r="H324" i="3"/>
  <c r="I324" i="3"/>
  <c r="J324" i="3"/>
  <c r="K324" i="3"/>
  <c r="L324" i="3"/>
  <c r="M324" i="3"/>
  <c r="G325" i="3"/>
  <c r="H325" i="3"/>
  <c r="I325" i="3"/>
  <c r="J325" i="3"/>
  <c r="K325" i="3"/>
  <c r="L325" i="3"/>
  <c r="M325" i="3"/>
  <c r="G326" i="3"/>
  <c r="H326" i="3"/>
  <c r="I326" i="3"/>
  <c r="J326" i="3"/>
  <c r="K326" i="3"/>
  <c r="L326" i="3"/>
  <c r="M326" i="3"/>
  <c r="G327" i="3"/>
  <c r="H327" i="3"/>
  <c r="I327" i="3"/>
  <c r="J327" i="3"/>
  <c r="K327" i="3"/>
  <c r="L327" i="3"/>
  <c r="M327" i="3"/>
  <c r="G328" i="3"/>
  <c r="H328" i="3"/>
  <c r="I328" i="3"/>
  <c r="J328" i="3"/>
  <c r="K328" i="3"/>
  <c r="L328" i="3"/>
  <c r="M328" i="3"/>
  <c r="G329" i="3"/>
  <c r="H329" i="3"/>
  <c r="I329" i="3"/>
  <c r="J329" i="3"/>
  <c r="K329" i="3"/>
  <c r="L329" i="3"/>
  <c r="M329" i="3"/>
  <c r="G330" i="3"/>
  <c r="H330" i="3"/>
  <c r="I330" i="3"/>
  <c r="J330" i="3"/>
  <c r="K330" i="3"/>
  <c r="L330" i="3"/>
  <c r="M330" i="3"/>
  <c r="G331" i="3"/>
  <c r="H331" i="3"/>
  <c r="I331" i="3"/>
  <c r="J331" i="3"/>
  <c r="K331" i="3"/>
  <c r="L331" i="3"/>
  <c r="M331" i="3"/>
  <c r="G332" i="3"/>
  <c r="H332" i="3"/>
  <c r="I332" i="3"/>
  <c r="J332" i="3"/>
  <c r="K332" i="3"/>
  <c r="L332" i="3"/>
  <c r="M332" i="3"/>
  <c r="G333" i="3"/>
  <c r="H333" i="3"/>
  <c r="I333" i="3"/>
  <c r="J333" i="3"/>
  <c r="K333" i="3"/>
  <c r="L333" i="3"/>
  <c r="M333" i="3"/>
  <c r="G334" i="3"/>
  <c r="H334" i="3"/>
  <c r="I334" i="3"/>
  <c r="J334" i="3"/>
  <c r="K334" i="3"/>
  <c r="L334" i="3"/>
  <c r="M334" i="3"/>
  <c r="G335" i="3"/>
  <c r="H335" i="3"/>
  <c r="I335" i="3"/>
  <c r="J335" i="3"/>
  <c r="K335" i="3"/>
  <c r="L335" i="3"/>
  <c r="M335" i="3"/>
  <c r="G336" i="3"/>
  <c r="H336" i="3"/>
  <c r="I336" i="3"/>
  <c r="J336" i="3"/>
  <c r="K336" i="3"/>
  <c r="L336" i="3"/>
  <c r="M336" i="3"/>
  <c r="G337" i="3"/>
  <c r="H337" i="3"/>
  <c r="I337" i="3"/>
  <c r="J337" i="3"/>
  <c r="K337" i="3"/>
  <c r="L337" i="3"/>
  <c r="M337" i="3"/>
  <c r="G338" i="3"/>
  <c r="H338" i="3"/>
  <c r="I338" i="3"/>
  <c r="J338" i="3"/>
  <c r="K338" i="3"/>
  <c r="L338" i="3"/>
  <c r="M338" i="3"/>
  <c r="G339" i="3"/>
  <c r="H339" i="3"/>
  <c r="I339" i="3"/>
  <c r="J339" i="3"/>
  <c r="K339" i="3"/>
  <c r="L339" i="3"/>
  <c r="M339" i="3"/>
  <c r="G340" i="3"/>
  <c r="H340" i="3"/>
  <c r="I340" i="3"/>
  <c r="J340" i="3"/>
  <c r="K340" i="3"/>
  <c r="L340" i="3"/>
  <c r="M340" i="3"/>
  <c r="G341" i="3"/>
  <c r="H341" i="3"/>
  <c r="I341" i="3"/>
  <c r="J341" i="3"/>
  <c r="K341" i="3"/>
  <c r="L341" i="3"/>
  <c r="M341" i="3"/>
  <c r="G342" i="3"/>
  <c r="H342" i="3"/>
  <c r="I342" i="3"/>
  <c r="J342" i="3"/>
  <c r="K342" i="3"/>
  <c r="L342" i="3"/>
  <c r="M342" i="3"/>
  <c r="G343" i="3"/>
  <c r="H343" i="3"/>
  <c r="I343" i="3"/>
  <c r="J343" i="3"/>
  <c r="K343" i="3"/>
  <c r="L343" i="3"/>
  <c r="M343" i="3"/>
  <c r="G344" i="3"/>
  <c r="H344" i="3"/>
  <c r="I344" i="3"/>
  <c r="J344" i="3"/>
  <c r="K344" i="3"/>
  <c r="L344" i="3"/>
  <c r="M344" i="3"/>
  <c r="G345" i="3"/>
  <c r="H345" i="3"/>
  <c r="I345" i="3"/>
  <c r="J345" i="3"/>
  <c r="K345" i="3"/>
  <c r="L345" i="3"/>
  <c r="M345" i="3"/>
  <c r="G346" i="3"/>
  <c r="H346" i="3"/>
  <c r="I346" i="3"/>
  <c r="J346" i="3"/>
  <c r="K346" i="3"/>
  <c r="L346" i="3"/>
  <c r="M346" i="3"/>
  <c r="G347" i="3"/>
  <c r="H347" i="3"/>
  <c r="I347" i="3"/>
  <c r="J347" i="3"/>
  <c r="K347" i="3"/>
  <c r="L347" i="3"/>
  <c r="M347" i="3"/>
  <c r="G348" i="3"/>
  <c r="H348" i="3"/>
  <c r="I348" i="3"/>
  <c r="J348" i="3"/>
  <c r="K348" i="3"/>
  <c r="L348" i="3"/>
  <c r="M348" i="3"/>
  <c r="G349" i="3"/>
  <c r="H349" i="3"/>
  <c r="I349" i="3"/>
  <c r="J349" i="3"/>
  <c r="K349" i="3"/>
  <c r="L349" i="3"/>
  <c r="M349" i="3"/>
  <c r="G350" i="3"/>
  <c r="H350" i="3"/>
  <c r="I350" i="3"/>
  <c r="J350" i="3"/>
  <c r="K350" i="3"/>
  <c r="L350" i="3"/>
  <c r="M350" i="3"/>
  <c r="G351" i="3"/>
  <c r="H351" i="3"/>
  <c r="I351" i="3"/>
  <c r="J351" i="3"/>
  <c r="K351" i="3"/>
  <c r="L351" i="3"/>
  <c r="M351" i="3"/>
  <c r="G352" i="3"/>
  <c r="H352" i="3"/>
  <c r="I352" i="3"/>
  <c r="J352" i="3"/>
  <c r="K352" i="3"/>
  <c r="L352" i="3"/>
  <c r="M352" i="3"/>
  <c r="G353" i="3"/>
  <c r="H353" i="3"/>
  <c r="I353" i="3"/>
  <c r="J353" i="3"/>
  <c r="K353" i="3"/>
  <c r="L353" i="3"/>
  <c r="M353" i="3"/>
  <c r="G354" i="3"/>
  <c r="H354" i="3"/>
  <c r="I354" i="3"/>
  <c r="J354" i="3"/>
  <c r="K354" i="3"/>
  <c r="L354" i="3"/>
  <c r="M354" i="3"/>
  <c r="G355" i="3"/>
  <c r="H355" i="3"/>
  <c r="I355" i="3"/>
  <c r="J355" i="3"/>
  <c r="K355" i="3"/>
  <c r="L355" i="3"/>
  <c r="M355" i="3"/>
  <c r="G359" i="3"/>
  <c r="H359" i="3"/>
  <c r="I359" i="3"/>
  <c r="J359" i="3"/>
  <c r="K359" i="3"/>
  <c r="L359" i="3"/>
  <c r="M359" i="3"/>
  <c r="G360" i="3"/>
  <c r="H360" i="3"/>
  <c r="I360" i="3"/>
  <c r="J360" i="3"/>
  <c r="K360" i="3"/>
  <c r="L360" i="3"/>
  <c r="M360" i="3"/>
  <c r="G361" i="3"/>
  <c r="H361" i="3"/>
  <c r="I361" i="3"/>
  <c r="J361" i="3"/>
  <c r="K361" i="3"/>
  <c r="L361" i="3"/>
  <c r="M361" i="3"/>
  <c r="G362" i="3"/>
  <c r="H362" i="3"/>
  <c r="I362" i="3"/>
  <c r="J362" i="3"/>
  <c r="K362" i="3"/>
  <c r="L362" i="3"/>
  <c r="M362" i="3"/>
  <c r="G363" i="3"/>
  <c r="H363" i="3"/>
  <c r="I363" i="3"/>
  <c r="J363" i="3"/>
  <c r="K363" i="3"/>
  <c r="L363" i="3"/>
  <c r="M363" i="3"/>
  <c r="G364" i="3"/>
  <c r="H364" i="3"/>
  <c r="I364" i="3"/>
  <c r="J364" i="3"/>
  <c r="K364" i="3"/>
  <c r="L364" i="3"/>
  <c r="M364" i="3"/>
  <c r="G365" i="3"/>
  <c r="H365" i="3"/>
  <c r="I365" i="3"/>
  <c r="J365" i="3"/>
  <c r="K365" i="3"/>
  <c r="L365" i="3"/>
  <c r="M365" i="3"/>
  <c r="G366" i="3"/>
  <c r="H366" i="3"/>
  <c r="I366" i="3"/>
  <c r="J366" i="3"/>
  <c r="K366" i="3"/>
  <c r="L366" i="3"/>
  <c r="M366" i="3"/>
  <c r="G367" i="3"/>
  <c r="H367" i="3"/>
  <c r="I367" i="3"/>
  <c r="J367" i="3"/>
  <c r="K367" i="3"/>
  <c r="L367" i="3"/>
  <c r="M367" i="3"/>
  <c r="G368" i="3"/>
  <c r="H368" i="3"/>
  <c r="I368" i="3"/>
  <c r="J368" i="3"/>
  <c r="K368" i="3"/>
  <c r="L368" i="3"/>
  <c r="M368" i="3"/>
  <c r="G369" i="3"/>
  <c r="H369" i="3"/>
  <c r="I369" i="3"/>
  <c r="J369" i="3"/>
  <c r="K369" i="3"/>
  <c r="L369" i="3"/>
  <c r="M369" i="3"/>
  <c r="G370" i="3"/>
  <c r="H370" i="3"/>
  <c r="I370" i="3"/>
  <c r="J370" i="3"/>
  <c r="K370" i="3"/>
  <c r="L370" i="3"/>
  <c r="M370" i="3"/>
  <c r="G371" i="3"/>
  <c r="H371" i="3"/>
  <c r="I371" i="3"/>
  <c r="J371" i="3"/>
  <c r="K371" i="3"/>
  <c r="L371" i="3"/>
  <c r="M371" i="3"/>
  <c r="G372" i="3"/>
  <c r="H372" i="3"/>
  <c r="I372" i="3"/>
  <c r="J372" i="3"/>
  <c r="K372" i="3"/>
  <c r="L372" i="3"/>
  <c r="M372" i="3"/>
  <c r="G373" i="3"/>
  <c r="H373" i="3"/>
  <c r="I373" i="3"/>
  <c r="J373" i="3"/>
  <c r="K373" i="3"/>
  <c r="L373" i="3"/>
  <c r="M373" i="3"/>
  <c r="G374" i="3"/>
  <c r="H374" i="3"/>
  <c r="I374" i="3"/>
  <c r="J374" i="3"/>
  <c r="K374" i="3"/>
  <c r="L374" i="3"/>
  <c r="M374" i="3"/>
  <c r="G375" i="3"/>
  <c r="H375" i="3"/>
  <c r="I375" i="3"/>
  <c r="J375" i="3"/>
  <c r="K375" i="3"/>
  <c r="L375" i="3"/>
  <c r="M375" i="3"/>
  <c r="G376" i="3"/>
  <c r="H376" i="3"/>
  <c r="I376" i="3"/>
  <c r="J376" i="3"/>
  <c r="K376" i="3"/>
  <c r="L376" i="3"/>
  <c r="M376" i="3"/>
  <c r="G378" i="3"/>
  <c r="H378" i="3"/>
  <c r="I378" i="3"/>
  <c r="J378" i="3"/>
  <c r="K378" i="3"/>
  <c r="L378" i="3"/>
  <c r="M378" i="3"/>
  <c r="G379" i="3"/>
  <c r="H379" i="3"/>
  <c r="I379" i="3"/>
  <c r="J379" i="3"/>
  <c r="K379" i="3"/>
  <c r="L379" i="3"/>
  <c r="M379" i="3"/>
  <c r="G380" i="3"/>
  <c r="H380" i="3"/>
  <c r="I380" i="3"/>
  <c r="J380" i="3"/>
  <c r="K380" i="3"/>
  <c r="L380" i="3"/>
  <c r="M380" i="3"/>
  <c r="G381" i="3"/>
  <c r="H381" i="3"/>
  <c r="I381" i="3"/>
  <c r="J381" i="3"/>
  <c r="K381" i="3"/>
  <c r="L381" i="3"/>
  <c r="M381" i="3"/>
  <c r="G382" i="3"/>
  <c r="H382" i="3"/>
  <c r="I382" i="3"/>
  <c r="J382" i="3"/>
  <c r="K382" i="3"/>
  <c r="L382" i="3"/>
  <c r="M382" i="3"/>
  <c r="G383" i="3"/>
  <c r="H383" i="3"/>
  <c r="I383" i="3"/>
  <c r="J383" i="3"/>
  <c r="K383" i="3"/>
  <c r="L383" i="3"/>
  <c r="M383" i="3"/>
  <c r="G384" i="3"/>
  <c r="H384" i="3"/>
  <c r="I384" i="3"/>
  <c r="J384" i="3"/>
  <c r="K384" i="3"/>
  <c r="L384" i="3"/>
  <c r="M384" i="3"/>
  <c r="G385" i="3"/>
  <c r="H385" i="3"/>
  <c r="I385" i="3"/>
  <c r="J385" i="3"/>
  <c r="K385" i="3"/>
  <c r="L385" i="3"/>
  <c r="M385" i="3"/>
  <c r="G386" i="3"/>
  <c r="H386" i="3"/>
  <c r="I386" i="3"/>
  <c r="J386" i="3"/>
  <c r="K386" i="3"/>
  <c r="L386" i="3"/>
  <c r="M386" i="3"/>
  <c r="G387" i="3"/>
  <c r="H387" i="3"/>
  <c r="I387" i="3"/>
  <c r="J387" i="3"/>
  <c r="K387" i="3"/>
  <c r="L387" i="3"/>
  <c r="M387" i="3"/>
  <c r="G388" i="3"/>
  <c r="H388" i="3"/>
  <c r="I388" i="3"/>
  <c r="J388" i="3"/>
  <c r="K388" i="3"/>
  <c r="L388" i="3"/>
  <c r="M388" i="3"/>
  <c r="G389" i="3"/>
  <c r="H389" i="3"/>
  <c r="I389" i="3"/>
  <c r="J389" i="3"/>
  <c r="K389" i="3"/>
  <c r="L389" i="3"/>
  <c r="M389" i="3"/>
  <c r="G390" i="3"/>
  <c r="H390" i="3"/>
  <c r="I390" i="3"/>
  <c r="J390" i="3"/>
  <c r="K390" i="3"/>
  <c r="L390" i="3"/>
  <c r="M390" i="3"/>
  <c r="G391" i="3"/>
  <c r="H391" i="3"/>
  <c r="I391" i="3"/>
  <c r="J391" i="3"/>
  <c r="K391" i="3"/>
  <c r="L391" i="3"/>
  <c r="M391" i="3"/>
  <c r="G393" i="3"/>
  <c r="H393" i="3"/>
  <c r="I393" i="3"/>
  <c r="J393" i="3"/>
  <c r="K393" i="3"/>
  <c r="L393" i="3"/>
  <c r="M393" i="3"/>
  <c r="G394" i="3"/>
  <c r="H394" i="3"/>
  <c r="I394" i="3"/>
  <c r="J394" i="3"/>
  <c r="K394" i="3"/>
  <c r="L394" i="3"/>
  <c r="M394" i="3"/>
  <c r="G395" i="3"/>
  <c r="H395" i="3"/>
  <c r="I395" i="3"/>
  <c r="J395" i="3"/>
  <c r="K395" i="3"/>
  <c r="L395" i="3"/>
  <c r="M395" i="3"/>
  <c r="G396" i="3"/>
  <c r="H396" i="3"/>
  <c r="I396" i="3"/>
  <c r="J396" i="3"/>
  <c r="K396" i="3"/>
  <c r="L396" i="3"/>
  <c r="M396" i="3"/>
  <c r="G397" i="3"/>
  <c r="H397" i="3"/>
  <c r="I397" i="3"/>
  <c r="J397" i="3"/>
  <c r="K397" i="3"/>
  <c r="L397" i="3"/>
  <c r="M397" i="3"/>
  <c r="G398" i="3"/>
  <c r="H398" i="3"/>
  <c r="I398" i="3"/>
  <c r="J398" i="3"/>
  <c r="K398" i="3"/>
  <c r="L398" i="3"/>
  <c r="M398" i="3"/>
  <c r="G399" i="3"/>
  <c r="H399" i="3"/>
  <c r="I399" i="3"/>
  <c r="J399" i="3"/>
  <c r="K399" i="3"/>
  <c r="L399" i="3"/>
  <c r="M399" i="3"/>
  <c r="G400" i="3"/>
  <c r="H400" i="3"/>
  <c r="I400" i="3"/>
  <c r="J400" i="3"/>
  <c r="K400" i="3"/>
  <c r="L400" i="3"/>
  <c r="M400" i="3"/>
  <c r="G401" i="3"/>
  <c r="H401" i="3"/>
  <c r="I401" i="3"/>
  <c r="J401" i="3"/>
  <c r="K401" i="3"/>
  <c r="L401" i="3"/>
  <c r="M401" i="3"/>
  <c r="G402" i="3"/>
  <c r="H402" i="3"/>
  <c r="I402" i="3"/>
  <c r="J402" i="3"/>
  <c r="K402" i="3"/>
  <c r="L402" i="3"/>
  <c r="M402" i="3"/>
  <c r="G403" i="3"/>
  <c r="H403" i="3"/>
  <c r="I403" i="3"/>
  <c r="J403" i="3"/>
  <c r="K403" i="3"/>
  <c r="L403" i="3"/>
  <c r="M403" i="3"/>
  <c r="G404" i="3"/>
  <c r="H404" i="3"/>
  <c r="I404" i="3"/>
  <c r="J404" i="3"/>
  <c r="K404" i="3"/>
  <c r="L404" i="3"/>
  <c r="M404" i="3"/>
  <c r="G405" i="3"/>
  <c r="H405" i="3"/>
  <c r="I405" i="3"/>
  <c r="J405" i="3"/>
  <c r="K405" i="3"/>
  <c r="L405" i="3"/>
  <c r="M405" i="3"/>
  <c r="G407" i="3"/>
  <c r="H407" i="3"/>
  <c r="I407" i="3"/>
  <c r="J407" i="3"/>
  <c r="K407" i="3"/>
  <c r="L407" i="3"/>
  <c r="M407" i="3"/>
  <c r="G408" i="3"/>
  <c r="H408" i="3"/>
  <c r="I408" i="3"/>
  <c r="J408" i="3"/>
  <c r="K408" i="3"/>
  <c r="L408" i="3"/>
  <c r="M408" i="3"/>
  <c r="G409" i="3"/>
  <c r="H409" i="3"/>
  <c r="I409" i="3"/>
  <c r="J409" i="3"/>
  <c r="K409" i="3"/>
  <c r="L409" i="3"/>
  <c r="M409" i="3"/>
  <c r="G410" i="3"/>
  <c r="H410" i="3"/>
  <c r="I410" i="3"/>
  <c r="J410" i="3"/>
  <c r="K410" i="3"/>
  <c r="L410" i="3"/>
  <c r="M410" i="3"/>
  <c r="G411" i="3"/>
  <c r="H411" i="3"/>
  <c r="I411" i="3"/>
  <c r="J411" i="3"/>
  <c r="K411" i="3"/>
  <c r="L411" i="3"/>
  <c r="M411" i="3"/>
  <c r="G412" i="3"/>
  <c r="H412" i="3"/>
  <c r="I412" i="3"/>
  <c r="J412" i="3"/>
  <c r="K412" i="3"/>
  <c r="L412" i="3"/>
  <c r="M412" i="3"/>
  <c r="G413" i="3"/>
  <c r="H413" i="3"/>
  <c r="I413" i="3"/>
  <c r="J413" i="3"/>
  <c r="K413" i="3"/>
  <c r="L413" i="3"/>
  <c r="M413" i="3"/>
  <c r="G414" i="3"/>
  <c r="H414" i="3"/>
  <c r="I414" i="3"/>
  <c r="J414" i="3"/>
  <c r="K414" i="3"/>
  <c r="L414" i="3"/>
  <c r="M414" i="3"/>
  <c r="G415" i="3"/>
  <c r="H415" i="3"/>
  <c r="I415" i="3"/>
  <c r="J415" i="3"/>
  <c r="K415" i="3"/>
  <c r="L415" i="3"/>
  <c r="M415" i="3"/>
  <c r="G416" i="3"/>
  <c r="H416" i="3"/>
  <c r="I416" i="3"/>
  <c r="J416" i="3"/>
  <c r="K416" i="3"/>
  <c r="L416" i="3"/>
  <c r="M416" i="3"/>
  <c r="G417" i="3"/>
  <c r="H417" i="3"/>
  <c r="I417" i="3"/>
  <c r="J417" i="3"/>
  <c r="K417" i="3"/>
  <c r="L417" i="3"/>
  <c r="M417" i="3"/>
  <c r="G418" i="3"/>
  <c r="H418" i="3"/>
  <c r="I418" i="3"/>
  <c r="J418" i="3"/>
  <c r="K418" i="3"/>
  <c r="L418" i="3"/>
  <c r="M418" i="3"/>
  <c r="G419" i="3"/>
  <c r="H419" i="3"/>
  <c r="I419" i="3"/>
  <c r="J419" i="3"/>
  <c r="K419" i="3"/>
  <c r="L419" i="3"/>
  <c r="M419" i="3"/>
  <c r="G420" i="3"/>
  <c r="H420" i="3"/>
  <c r="I420" i="3"/>
  <c r="J420" i="3"/>
  <c r="K420" i="3"/>
  <c r="L420" i="3"/>
  <c r="M420" i="3"/>
  <c r="G421" i="3"/>
  <c r="H421" i="3"/>
  <c r="I421" i="3"/>
  <c r="J421" i="3"/>
  <c r="K421" i="3"/>
  <c r="L421" i="3"/>
  <c r="M421" i="3"/>
  <c r="G422" i="3"/>
  <c r="H422" i="3"/>
  <c r="I422" i="3"/>
  <c r="J422" i="3"/>
  <c r="K422" i="3"/>
  <c r="L422" i="3"/>
  <c r="M422" i="3"/>
  <c r="G423" i="3"/>
  <c r="H423" i="3"/>
  <c r="I423" i="3"/>
  <c r="J423" i="3"/>
  <c r="K423" i="3"/>
  <c r="L423" i="3"/>
  <c r="M423" i="3"/>
  <c r="G424" i="3"/>
  <c r="H424" i="3"/>
  <c r="I424" i="3"/>
  <c r="J424" i="3"/>
  <c r="K424" i="3"/>
  <c r="L424" i="3"/>
  <c r="M424" i="3"/>
  <c r="G425" i="3"/>
  <c r="H425" i="3"/>
  <c r="I425" i="3"/>
  <c r="J425" i="3"/>
  <c r="K425" i="3"/>
  <c r="L425" i="3"/>
  <c r="M425" i="3"/>
  <c r="G426" i="3"/>
  <c r="H426" i="3"/>
  <c r="I426" i="3"/>
  <c r="J426" i="3"/>
  <c r="K426" i="3"/>
  <c r="L426" i="3"/>
  <c r="M426" i="3"/>
  <c r="G427" i="3"/>
  <c r="H427" i="3"/>
  <c r="I427" i="3"/>
  <c r="J427" i="3"/>
  <c r="K427" i="3"/>
  <c r="L427" i="3"/>
  <c r="M427" i="3"/>
  <c r="G428" i="3"/>
  <c r="H428" i="3"/>
  <c r="I428" i="3"/>
  <c r="J428" i="3"/>
  <c r="K428" i="3"/>
  <c r="L428" i="3"/>
  <c r="M428" i="3"/>
  <c r="G429" i="3"/>
  <c r="H429" i="3"/>
  <c r="I429" i="3"/>
  <c r="J429" i="3"/>
  <c r="K429" i="3"/>
  <c r="L429" i="3"/>
  <c r="M429" i="3"/>
  <c r="G430" i="3"/>
  <c r="H430" i="3"/>
  <c r="I430" i="3"/>
  <c r="J430" i="3"/>
  <c r="K430" i="3"/>
  <c r="L430" i="3"/>
  <c r="M430" i="3"/>
  <c r="G431" i="3"/>
  <c r="H431" i="3"/>
  <c r="I431" i="3"/>
  <c r="J431" i="3"/>
  <c r="K431" i="3"/>
  <c r="L431" i="3"/>
  <c r="M431" i="3"/>
  <c r="G432" i="3"/>
  <c r="H432" i="3"/>
  <c r="I432" i="3"/>
  <c r="J432" i="3"/>
  <c r="K432" i="3"/>
  <c r="L432" i="3"/>
  <c r="M432" i="3"/>
  <c r="G433" i="3"/>
  <c r="H433" i="3"/>
  <c r="I433" i="3"/>
  <c r="J433" i="3"/>
  <c r="K433" i="3"/>
  <c r="L433" i="3"/>
  <c r="M433" i="3"/>
  <c r="G434" i="3"/>
  <c r="H434" i="3"/>
  <c r="I434" i="3"/>
  <c r="J434" i="3"/>
  <c r="K434" i="3"/>
  <c r="L434" i="3"/>
  <c r="M434" i="3"/>
  <c r="G435" i="3"/>
  <c r="H435" i="3"/>
  <c r="I435" i="3"/>
  <c r="J435" i="3"/>
  <c r="K435" i="3"/>
  <c r="L435" i="3"/>
  <c r="M435" i="3"/>
  <c r="G436" i="3"/>
  <c r="H436" i="3"/>
  <c r="I436" i="3"/>
  <c r="J436" i="3"/>
  <c r="K436" i="3"/>
  <c r="L436" i="3"/>
  <c r="M436" i="3"/>
  <c r="G437" i="3"/>
  <c r="H437" i="3"/>
  <c r="I437" i="3"/>
  <c r="J437" i="3"/>
  <c r="K437" i="3"/>
  <c r="L437" i="3"/>
  <c r="M437" i="3"/>
  <c r="G438" i="3"/>
  <c r="H438" i="3"/>
  <c r="I438" i="3"/>
  <c r="J438" i="3"/>
  <c r="K438" i="3"/>
  <c r="L438" i="3"/>
  <c r="M438" i="3"/>
  <c r="G439" i="3"/>
  <c r="H439" i="3"/>
  <c r="I439" i="3"/>
  <c r="J439" i="3"/>
  <c r="K439" i="3"/>
  <c r="L439" i="3"/>
  <c r="M439" i="3"/>
  <c r="G440" i="3"/>
  <c r="H440" i="3"/>
  <c r="I440" i="3"/>
  <c r="J440" i="3"/>
  <c r="K440" i="3"/>
  <c r="L440" i="3"/>
  <c r="M440" i="3"/>
  <c r="G444" i="3"/>
  <c r="H444" i="3"/>
  <c r="I444" i="3"/>
  <c r="J444" i="3"/>
  <c r="K444" i="3"/>
  <c r="L444" i="3"/>
  <c r="M444" i="3"/>
  <c r="G445" i="3"/>
  <c r="H445" i="3"/>
  <c r="I445" i="3"/>
  <c r="J445" i="3"/>
  <c r="K445" i="3"/>
  <c r="L445" i="3"/>
  <c r="M445" i="3"/>
  <c r="G446" i="3"/>
  <c r="H446" i="3"/>
  <c r="I446" i="3"/>
  <c r="J446" i="3"/>
  <c r="K446" i="3"/>
  <c r="L446" i="3"/>
  <c r="M446" i="3"/>
  <c r="G447" i="3"/>
  <c r="H447" i="3"/>
  <c r="I447" i="3"/>
  <c r="J447" i="3"/>
  <c r="K447" i="3"/>
  <c r="L447" i="3"/>
  <c r="M447" i="3"/>
  <c r="G448" i="3"/>
  <c r="H448" i="3"/>
  <c r="I448" i="3"/>
  <c r="J448" i="3"/>
  <c r="K448" i="3"/>
  <c r="L448" i="3"/>
  <c r="M448" i="3"/>
  <c r="G449" i="3"/>
  <c r="H449" i="3"/>
  <c r="I449" i="3"/>
  <c r="J449" i="3"/>
  <c r="K449" i="3"/>
  <c r="L449" i="3"/>
  <c r="M449" i="3"/>
  <c r="G450" i="3"/>
  <c r="H450" i="3"/>
  <c r="I450" i="3"/>
  <c r="J450" i="3"/>
  <c r="K450" i="3"/>
  <c r="L450" i="3"/>
  <c r="M450" i="3"/>
  <c r="G451" i="3"/>
  <c r="H451" i="3"/>
  <c r="I451" i="3"/>
  <c r="J451" i="3"/>
  <c r="K451" i="3"/>
  <c r="L451" i="3"/>
  <c r="M451" i="3"/>
  <c r="G452" i="3"/>
  <c r="H452" i="3"/>
  <c r="I452" i="3"/>
  <c r="J452" i="3"/>
  <c r="K452" i="3"/>
  <c r="L452" i="3"/>
  <c r="M452" i="3"/>
  <c r="G453" i="3"/>
  <c r="H453" i="3"/>
  <c r="I453" i="3"/>
  <c r="J453" i="3"/>
  <c r="K453" i="3"/>
  <c r="L453" i="3"/>
  <c r="M453" i="3"/>
  <c r="G454" i="3"/>
  <c r="H454" i="3"/>
  <c r="I454" i="3"/>
  <c r="J454" i="3"/>
  <c r="K454" i="3"/>
  <c r="L454" i="3"/>
  <c r="M454" i="3"/>
  <c r="G455" i="3"/>
  <c r="H455" i="3"/>
  <c r="I455" i="3"/>
  <c r="J455" i="3"/>
  <c r="K455" i="3"/>
  <c r="L455" i="3"/>
  <c r="M455" i="3"/>
  <c r="G456" i="3"/>
  <c r="H456" i="3"/>
  <c r="I456" i="3"/>
  <c r="J456" i="3"/>
  <c r="K456" i="3"/>
  <c r="L456" i="3"/>
  <c r="M456" i="3"/>
  <c r="G457" i="3"/>
  <c r="H457" i="3"/>
  <c r="I457" i="3"/>
  <c r="J457" i="3"/>
  <c r="K457" i="3"/>
  <c r="L457" i="3"/>
  <c r="M457" i="3"/>
  <c r="G458" i="3"/>
  <c r="H458" i="3"/>
  <c r="I458" i="3"/>
  <c r="J458" i="3"/>
  <c r="K458" i="3"/>
  <c r="L458" i="3"/>
  <c r="M458" i="3"/>
  <c r="G459" i="3"/>
  <c r="H459" i="3"/>
  <c r="I459" i="3"/>
  <c r="J459" i="3"/>
  <c r="K459" i="3"/>
  <c r="L459" i="3"/>
  <c r="M459" i="3"/>
  <c r="G460" i="3"/>
  <c r="H460" i="3"/>
  <c r="I460" i="3"/>
  <c r="J460" i="3"/>
  <c r="K460" i="3"/>
  <c r="L460" i="3"/>
  <c r="M460" i="3"/>
  <c r="G461" i="3"/>
  <c r="H461" i="3"/>
  <c r="I461" i="3"/>
  <c r="J461" i="3"/>
  <c r="K461" i="3"/>
  <c r="L461" i="3"/>
  <c r="M461" i="3"/>
  <c r="G462" i="3"/>
  <c r="H462" i="3"/>
  <c r="I462" i="3"/>
  <c r="J462" i="3"/>
  <c r="K462" i="3"/>
  <c r="L462" i="3"/>
  <c r="M462" i="3"/>
  <c r="G463" i="3"/>
  <c r="H463" i="3"/>
  <c r="I463" i="3"/>
  <c r="J463" i="3"/>
  <c r="K463" i="3"/>
  <c r="L463" i="3"/>
  <c r="M463" i="3"/>
  <c r="G464" i="3"/>
  <c r="H464" i="3"/>
  <c r="I464" i="3"/>
  <c r="J464" i="3"/>
  <c r="K464" i="3"/>
  <c r="L464" i="3"/>
  <c r="M464" i="3"/>
  <c r="G465" i="3"/>
  <c r="H465" i="3"/>
  <c r="I465" i="3"/>
  <c r="J465" i="3"/>
  <c r="K465" i="3"/>
  <c r="L465" i="3"/>
  <c r="M465" i="3"/>
  <c r="G466" i="3"/>
  <c r="H466" i="3"/>
  <c r="I466" i="3"/>
  <c r="J466" i="3"/>
  <c r="K466" i="3"/>
  <c r="L466" i="3"/>
  <c r="M466" i="3"/>
  <c r="G467" i="3"/>
  <c r="H467" i="3"/>
  <c r="I467" i="3"/>
  <c r="J467" i="3"/>
  <c r="K467" i="3"/>
  <c r="L467" i="3"/>
  <c r="M467" i="3"/>
  <c r="G468" i="3"/>
  <c r="H468" i="3"/>
  <c r="I468" i="3"/>
  <c r="J468" i="3"/>
  <c r="K468" i="3"/>
  <c r="L468" i="3"/>
  <c r="M468" i="3"/>
  <c r="G469" i="3"/>
  <c r="H469" i="3"/>
  <c r="I469" i="3"/>
  <c r="J469" i="3"/>
  <c r="K469" i="3"/>
  <c r="L469" i="3"/>
  <c r="M469" i="3"/>
  <c r="G470" i="3"/>
  <c r="H470" i="3"/>
  <c r="I470" i="3"/>
  <c r="J470" i="3"/>
  <c r="K470" i="3"/>
  <c r="L470" i="3"/>
  <c r="M470" i="3"/>
  <c r="G471" i="3"/>
  <c r="H471" i="3"/>
  <c r="I471" i="3"/>
  <c r="J471" i="3"/>
  <c r="K471" i="3"/>
  <c r="L471" i="3"/>
  <c r="M471" i="3"/>
  <c r="G472" i="3"/>
  <c r="H472" i="3"/>
  <c r="I472" i="3"/>
  <c r="J472" i="3"/>
  <c r="K472" i="3"/>
  <c r="L472" i="3"/>
  <c r="M472" i="3"/>
  <c r="G473" i="3"/>
  <c r="H473" i="3"/>
  <c r="I473" i="3"/>
  <c r="J473" i="3"/>
  <c r="K473" i="3"/>
  <c r="L473" i="3"/>
  <c r="M473" i="3"/>
  <c r="G474" i="3"/>
  <c r="H474" i="3"/>
  <c r="I474" i="3"/>
  <c r="J474" i="3"/>
  <c r="K474" i="3"/>
  <c r="L474" i="3"/>
  <c r="M474" i="3"/>
  <c r="G476" i="3"/>
  <c r="H476" i="3"/>
  <c r="I476" i="3"/>
  <c r="J476" i="3"/>
  <c r="K476" i="3"/>
  <c r="L476" i="3"/>
  <c r="M476" i="3"/>
  <c r="G477" i="3"/>
  <c r="H477" i="3"/>
  <c r="I477" i="3"/>
  <c r="J477" i="3"/>
  <c r="K477" i="3"/>
  <c r="L477" i="3"/>
  <c r="M477" i="3"/>
  <c r="G478" i="3"/>
  <c r="H478" i="3"/>
  <c r="I478" i="3"/>
  <c r="J478" i="3"/>
  <c r="K478" i="3"/>
  <c r="L478" i="3"/>
  <c r="M478" i="3"/>
  <c r="G479" i="3"/>
  <c r="H479" i="3"/>
  <c r="I479" i="3"/>
  <c r="J479" i="3"/>
  <c r="K479" i="3"/>
  <c r="L479" i="3"/>
  <c r="M479" i="3"/>
  <c r="G480" i="3"/>
  <c r="H480" i="3"/>
  <c r="I480" i="3"/>
  <c r="J480" i="3"/>
  <c r="K480" i="3"/>
  <c r="L480" i="3"/>
  <c r="M480" i="3"/>
  <c r="G481" i="3"/>
  <c r="H481" i="3"/>
  <c r="I481" i="3"/>
  <c r="J481" i="3"/>
  <c r="K481" i="3"/>
  <c r="L481" i="3"/>
  <c r="M481" i="3"/>
  <c r="G482" i="3"/>
  <c r="H482" i="3"/>
  <c r="I482" i="3"/>
  <c r="J482" i="3"/>
  <c r="K482" i="3"/>
  <c r="L482" i="3"/>
  <c r="M482" i="3"/>
  <c r="G483" i="3"/>
  <c r="H483" i="3"/>
  <c r="I483" i="3"/>
  <c r="J483" i="3"/>
  <c r="K483" i="3"/>
  <c r="L483" i="3"/>
  <c r="M483" i="3"/>
  <c r="G484" i="3"/>
  <c r="H484" i="3"/>
  <c r="I484" i="3"/>
  <c r="J484" i="3"/>
  <c r="K484" i="3"/>
  <c r="L484" i="3"/>
  <c r="M484" i="3"/>
  <c r="G485" i="3"/>
  <c r="H485" i="3"/>
  <c r="I485" i="3"/>
  <c r="J485" i="3"/>
  <c r="K485" i="3"/>
  <c r="L485" i="3"/>
  <c r="M485" i="3"/>
  <c r="G486" i="3"/>
  <c r="H486" i="3"/>
  <c r="I486" i="3"/>
  <c r="J486" i="3"/>
  <c r="K486" i="3"/>
  <c r="L486" i="3"/>
  <c r="M486" i="3"/>
  <c r="G487" i="3"/>
  <c r="H487" i="3"/>
  <c r="I487" i="3"/>
  <c r="J487" i="3"/>
  <c r="K487" i="3"/>
  <c r="L487" i="3"/>
  <c r="M487" i="3"/>
  <c r="G488" i="3"/>
  <c r="H488" i="3"/>
  <c r="I488" i="3"/>
  <c r="J488" i="3"/>
  <c r="K488" i="3"/>
  <c r="L488" i="3"/>
  <c r="M488" i="3"/>
  <c r="G489" i="3"/>
  <c r="H489" i="3"/>
  <c r="I489" i="3"/>
  <c r="J489" i="3"/>
  <c r="K489" i="3"/>
  <c r="L489" i="3"/>
  <c r="M489" i="3"/>
  <c r="G490" i="3"/>
  <c r="H490" i="3"/>
  <c r="I490" i="3"/>
  <c r="J490" i="3"/>
  <c r="K490" i="3"/>
  <c r="L490" i="3"/>
  <c r="M490" i="3"/>
  <c r="G491" i="3"/>
  <c r="H491" i="3"/>
  <c r="I491" i="3"/>
  <c r="J491" i="3"/>
  <c r="K491" i="3"/>
  <c r="L491" i="3"/>
  <c r="M491" i="3"/>
  <c r="G492" i="3"/>
  <c r="H492" i="3"/>
  <c r="I492" i="3"/>
  <c r="J492" i="3"/>
  <c r="K492" i="3"/>
  <c r="L492" i="3"/>
  <c r="M492" i="3"/>
  <c r="G493" i="3"/>
  <c r="H493" i="3"/>
  <c r="I493" i="3"/>
  <c r="J493" i="3"/>
  <c r="K493" i="3"/>
  <c r="L493" i="3"/>
  <c r="M493" i="3"/>
  <c r="G494" i="3"/>
  <c r="H494" i="3"/>
  <c r="I494" i="3"/>
  <c r="J494" i="3"/>
  <c r="K494" i="3"/>
  <c r="L494" i="3"/>
  <c r="M494" i="3"/>
  <c r="G495" i="3"/>
  <c r="H495" i="3"/>
  <c r="I495" i="3"/>
  <c r="J495" i="3"/>
  <c r="K495" i="3"/>
  <c r="L495" i="3"/>
  <c r="M495" i="3"/>
  <c r="G497" i="3"/>
  <c r="H497" i="3"/>
  <c r="I497" i="3"/>
  <c r="J497" i="3"/>
  <c r="K497" i="3"/>
  <c r="L497" i="3"/>
  <c r="M497" i="3"/>
  <c r="G498" i="3"/>
  <c r="H498" i="3"/>
  <c r="I498" i="3"/>
  <c r="J498" i="3"/>
  <c r="K498" i="3"/>
  <c r="L498" i="3"/>
  <c r="M498" i="3"/>
  <c r="G499" i="3"/>
  <c r="H499" i="3"/>
  <c r="I499" i="3"/>
  <c r="J499" i="3"/>
  <c r="K499" i="3"/>
  <c r="L499" i="3"/>
  <c r="M499" i="3"/>
  <c r="G500" i="3"/>
  <c r="H500" i="3"/>
  <c r="I500" i="3"/>
  <c r="J500" i="3"/>
  <c r="K500" i="3"/>
  <c r="L500" i="3"/>
  <c r="M500" i="3"/>
  <c r="G501" i="3"/>
  <c r="H501" i="3"/>
  <c r="I501" i="3"/>
  <c r="J501" i="3"/>
  <c r="K501" i="3"/>
  <c r="L501" i="3"/>
  <c r="M501" i="3"/>
  <c r="G502" i="3"/>
  <c r="H502" i="3"/>
  <c r="I502" i="3"/>
  <c r="J502" i="3"/>
  <c r="K502" i="3"/>
  <c r="L502" i="3"/>
  <c r="M502" i="3"/>
  <c r="G503" i="3"/>
  <c r="H503" i="3"/>
  <c r="I503" i="3"/>
  <c r="J503" i="3"/>
  <c r="K503" i="3"/>
  <c r="L503" i="3"/>
  <c r="M503" i="3"/>
  <c r="G504" i="3"/>
  <c r="H504" i="3"/>
  <c r="I504" i="3"/>
  <c r="J504" i="3"/>
  <c r="K504" i="3"/>
  <c r="L504" i="3"/>
  <c r="M504" i="3"/>
  <c r="G505" i="3"/>
  <c r="H505" i="3"/>
  <c r="I505" i="3"/>
  <c r="J505" i="3"/>
  <c r="K505" i="3"/>
  <c r="L505" i="3"/>
  <c r="M505" i="3"/>
  <c r="G506" i="3"/>
  <c r="H506" i="3"/>
  <c r="I506" i="3"/>
  <c r="J506" i="3"/>
  <c r="K506" i="3"/>
  <c r="L506" i="3"/>
  <c r="M506" i="3"/>
  <c r="G507" i="3"/>
  <c r="H507" i="3"/>
  <c r="I507" i="3"/>
  <c r="J507" i="3"/>
  <c r="K507" i="3"/>
  <c r="L507" i="3"/>
  <c r="M507" i="3"/>
  <c r="G508" i="3"/>
  <c r="H508" i="3"/>
  <c r="I508" i="3"/>
  <c r="J508" i="3"/>
  <c r="K508" i="3"/>
  <c r="L508" i="3"/>
  <c r="M508" i="3"/>
  <c r="G509" i="3"/>
  <c r="H509" i="3"/>
  <c r="I509" i="3"/>
  <c r="J509" i="3"/>
  <c r="K509" i="3"/>
  <c r="L509" i="3"/>
  <c r="M509" i="3"/>
  <c r="G510" i="3"/>
  <c r="H510" i="3"/>
  <c r="I510" i="3"/>
  <c r="J510" i="3"/>
  <c r="K510" i="3"/>
  <c r="L510" i="3"/>
  <c r="M510" i="3"/>
  <c r="G511" i="3"/>
  <c r="H511" i="3"/>
  <c r="I511" i="3"/>
  <c r="J511" i="3"/>
  <c r="K511" i="3"/>
  <c r="L511" i="3"/>
  <c r="M511" i="3"/>
  <c r="G512" i="3"/>
  <c r="H512" i="3"/>
  <c r="I512" i="3"/>
  <c r="J512" i="3"/>
  <c r="K512" i="3"/>
  <c r="L512" i="3"/>
  <c r="M512" i="3"/>
  <c r="G513" i="3"/>
  <c r="H513" i="3"/>
  <c r="I513" i="3"/>
  <c r="J513" i="3"/>
  <c r="K513" i="3"/>
  <c r="L513" i="3"/>
  <c r="M513" i="3"/>
  <c r="G514" i="3"/>
  <c r="H514" i="3"/>
  <c r="I514" i="3"/>
  <c r="J514" i="3"/>
  <c r="K514" i="3"/>
  <c r="L514" i="3"/>
  <c r="M514" i="3"/>
  <c r="G515" i="3"/>
  <c r="H515" i="3"/>
  <c r="I515" i="3"/>
  <c r="J515" i="3"/>
  <c r="K515" i="3"/>
  <c r="L515" i="3"/>
  <c r="M515" i="3"/>
  <c r="G516" i="3"/>
  <c r="H516" i="3"/>
  <c r="I516" i="3"/>
  <c r="J516" i="3"/>
  <c r="K516" i="3"/>
  <c r="L516" i="3"/>
  <c r="M516" i="3"/>
  <c r="G517" i="3"/>
  <c r="H517" i="3"/>
  <c r="I517" i="3"/>
  <c r="J517" i="3"/>
  <c r="K517" i="3"/>
  <c r="L517" i="3"/>
  <c r="M517" i="3"/>
  <c r="G518" i="3"/>
  <c r="H518" i="3"/>
  <c r="I518" i="3"/>
  <c r="J518" i="3"/>
  <c r="K518" i="3"/>
  <c r="L518" i="3"/>
  <c r="M518" i="3"/>
  <c r="G519" i="3"/>
  <c r="H519" i="3"/>
  <c r="I519" i="3"/>
  <c r="J519" i="3"/>
  <c r="K519" i="3"/>
  <c r="L519" i="3"/>
  <c r="M519" i="3"/>
  <c r="G525" i="3"/>
  <c r="H525" i="3"/>
  <c r="I525" i="3"/>
  <c r="J525" i="3"/>
  <c r="K525" i="3"/>
  <c r="L525" i="3"/>
  <c r="M525" i="3"/>
  <c r="G526" i="3"/>
  <c r="H526" i="3"/>
  <c r="I526" i="3"/>
  <c r="J526" i="3"/>
  <c r="K526" i="3"/>
  <c r="L526" i="3"/>
  <c r="M526" i="3"/>
  <c r="G527" i="3"/>
  <c r="H527" i="3"/>
  <c r="I527" i="3"/>
  <c r="J527" i="3"/>
  <c r="K527" i="3"/>
  <c r="L527" i="3"/>
  <c r="M527" i="3"/>
  <c r="G528" i="3"/>
  <c r="H528" i="3"/>
  <c r="I528" i="3"/>
  <c r="J528" i="3"/>
  <c r="K528" i="3"/>
  <c r="L528" i="3"/>
  <c r="M528" i="3"/>
  <c r="G529" i="3"/>
  <c r="H529" i="3"/>
  <c r="I529" i="3"/>
  <c r="J529" i="3"/>
  <c r="K529" i="3"/>
  <c r="L529" i="3"/>
  <c r="M529" i="3"/>
  <c r="G530" i="3"/>
  <c r="H530" i="3"/>
  <c r="I530" i="3"/>
  <c r="J530" i="3"/>
  <c r="K530" i="3"/>
  <c r="L530" i="3"/>
  <c r="M530" i="3"/>
  <c r="G531" i="3"/>
  <c r="H531" i="3"/>
  <c r="I531" i="3"/>
  <c r="J531" i="3"/>
  <c r="K531" i="3"/>
  <c r="L531" i="3"/>
  <c r="M531" i="3"/>
  <c r="G532" i="3"/>
  <c r="H532" i="3"/>
  <c r="I532" i="3"/>
  <c r="J532" i="3"/>
  <c r="K532" i="3"/>
  <c r="L532" i="3"/>
  <c r="M532" i="3"/>
  <c r="G533" i="3"/>
  <c r="H533" i="3"/>
  <c r="I533" i="3"/>
  <c r="J533" i="3"/>
  <c r="K533" i="3"/>
  <c r="L533" i="3"/>
  <c r="M533" i="3"/>
  <c r="G534" i="3"/>
  <c r="H534" i="3"/>
  <c r="I534" i="3"/>
  <c r="J534" i="3"/>
  <c r="K534" i="3"/>
  <c r="L534" i="3"/>
  <c r="M534" i="3"/>
  <c r="G535" i="3"/>
  <c r="H535" i="3"/>
  <c r="I535" i="3"/>
  <c r="J535" i="3"/>
  <c r="K535" i="3"/>
  <c r="L535" i="3"/>
  <c r="M535" i="3"/>
  <c r="G536" i="3"/>
  <c r="H536" i="3"/>
  <c r="I536" i="3"/>
  <c r="J536" i="3"/>
  <c r="K536" i="3"/>
  <c r="L536" i="3"/>
  <c r="M536" i="3"/>
  <c r="G537" i="3"/>
  <c r="H537" i="3"/>
  <c r="I537" i="3"/>
  <c r="J537" i="3"/>
  <c r="K537" i="3"/>
  <c r="L537" i="3"/>
  <c r="M537" i="3"/>
  <c r="G538" i="3"/>
  <c r="H538" i="3"/>
  <c r="I538" i="3"/>
  <c r="J538" i="3"/>
  <c r="K538" i="3"/>
  <c r="L538" i="3"/>
  <c r="M538" i="3"/>
  <c r="G539" i="3"/>
  <c r="H539" i="3"/>
  <c r="I539" i="3"/>
  <c r="J539" i="3"/>
  <c r="K539" i="3"/>
  <c r="L539" i="3"/>
  <c r="M539" i="3"/>
  <c r="G540" i="3"/>
  <c r="H540" i="3"/>
  <c r="I540" i="3"/>
  <c r="J540" i="3"/>
  <c r="K540" i="3"/>
  <c r="L540" i="3"/>
  <c r="M540" i="3"/>
  <c r="G541" i="3"/>
  <c r="H541" i="3"/>
  <c r="I541" i="3"/>
  <c r="J541" i="3"/>
  <c r="K541" i="3"/>
  <c r="L541" i="3"/>
  <c r="M541" i="3"/>
  <c r="G542" i="3"/>
  <c r="H542" i="3"/>
  <c r="I542" i="3"/>
  <c r="J542" i="3"/>
  <c r="K542" i="3"/>
  <c r="L542" i="3"/>
  <c r="M542" i="3"/>
  <c r="G543" i="3"/>
  <c r="H543" i="3"/>
  <c r="I543" i="3"/>
  <c r="J543" i="3"/>
  <c r="K543" i="3"/>
  <c r="L543" i="3"/>
  <c r="M543" i="3"/>
  <c r="G544" i="3"/>
  <c r="H544" i="3"/>
  <c r="I544" i="3"/>
  <c r="J544" i="3"/>
  <c r="K544" i="3"/>
  <c r="L544" i="3"/>
  <c r="M544" i="3"/>
  <c r="G545" i="3"/>
  <c r="H545" i="3"/>
  <c r="I545" i="3"/>
  <c r="J545" i="3"/>
  <c r="K545" i="3"/>
  <c r="L545" i="3"/>
  <c r="M545" i="3"/>
  <c r="G546" i="3"/>
  <c r="H546" i="3"/>
  <c r="I546" i="3"/>
  <c r="J546" i="3"/>
  <c r="K546" i="3"/>
  <c r="L546" i="3"/>
  <c r="M546" i="3"/>
  <c r="G547" i="3"/>
  <c r="H547" i="3"/>
  <c r="I547" i="3"/>
  <c r="J547" i="3"/>
  <c r="K547" i="3"/>
  <c r="L547" i="3"/>
  <c r="M547" i="3"/>
  <c r="G548" i="3"/>
  <c r="H548" i="3"/>
  <c r="I548" i="3"/>
  <c r="J548" i="3"/>
  <c r="K548" i="3"/>
  <c r="L548" i="3"/>
  <c r="M548" i="3"/>
  <c r="G549" i="3"/>
  <c r="H549" i="3"/>
  <c r="I549" i="3"/>
  <c r="J549" i="3"/>
  <c r="K549" i="3"/>
  <c r="L549" i="3"/>
  <c r="M549" i="3"/>
  <c r="G551" i="3"/>
  <c r="H551" i="3"/>
  <c r="I551" i="3"/>
  <c r="J551" i="3"/>
  <c r="K551" i="3"/>
  <c r="L551" i="3"/>
  <c r="M551" i="3"/>
  <c r="G552" i="3"/>
  <c r="H552" i="3"/>
  <c r="I552" i="3"/>
  <c r="J552" i="3"/>
  <c r="K552" i="3"/>
  <c r="L552" i="3"/>
  <c r="M552" i="3"/>
  <c r="G553" i="3"/>
  <c r="H553" i="3"/>
  <c r="I553" i="3"/>
  <c r="J553" i="3"/>
  <c r="K553" i="3"/>
  <c r="L553" i="3"/>
  <c r="M553" i="3"/>
  <c r="G554" i="3"/>
  <c r="H554" i="3"/>
  <c r="I554" i="3"/>
  <c r="J554" i="3"/>
  <c r="K554" i="3"/>
  <c r="L554" i="3"/>
  <c r="M554" i="3"/>
  <c r="G555" i="3"/>
  <c r="H555" i="3"/>
  <c r="I555" i="3"/>
  <c r="J555" i="3"/>
  <c r="K555" i="3"/>
  <c r="L555" i="3"/>
  <c r="M555" i="3"/>
  <c r="G556" i="3"/>
  <c r="H556" i="3"/>
  <c r="I556" i="3"/>
  <c r="J556" i="3"/>
  <c r="K556" i="3"/>
  <c r="L556" i="3"/>
  <c r="M556" i="3"/>
  <c r="G557" i="3"/>
  <c r="H557" i="3"/>
  <c r="I557" i="3"/>
  <c r="J557" i="3"/>
  <c r="K557" i="3"/>
  <c r="L557" i="3"/>
  <c r="M557" i="3"/>
  <c r="G558" i="3"/>
  <c r="H558" i="3"/>
  <c r="I558" i="3"/>
  <c r="J558" i="3"/>
  <c r="K558" i="3"/>
  <c r="L558" i="3"/>
  <c r="M558" i="3"/>
  <c r="G559" i="3"/>
  <c r="H559" i="3"/>
  <c r="I559" i="3"/>
  <c r="J559" i="3"/>
  <c r="K559" i="3"/>
  <c r="L559" i="3"/>
  <c r="M559" i="3"/>
  <c r="G560" i="3"/>
  <c r="H560" i="3"/>
  <c r="I560" i="3"/>
  <c r="J560" i="3"/>
  <c r="K560" i="3"/>
  <c r="L560" i="3"/>
  <c r="M560" i="3"/>
  <c r="G561" i="3"/>
  <c r="H561" i="3"/>
  <c r="I561" i="3"/>
  <c r="J561" i="3"/>
  <c r="K561" i="3"/>
  <c r="L561" i="3"/>
  <c r="M561" i="3"/>
  <c r="G562" i="3"/>
  <c r="H562" i="3"/>
  <c r="I562" i="3"/>
  <c r="J562" i="3"/>
  <c r="K562" i="3"/>
  <c r="L562" i="3"/>
  <c r="M562" i="3"/>
  <c r="G563" i="3"/>
  <c r="H563" i="3"/>
  <c r="I563" i="3"/>
  <c r="J563" i="3"/>
  <c r="K563" i="3"/>
  <c r="L563" i="3"/>
  <c r="M563" i="3"/>
  <c r="G565" i="3"/>
  <c r="H565" i="3"/>
  <c r="I565" i="3"/>
  <c r="J565" i="3"/>
  <c r="K565" i="3"/>
  <c r="L565" i="3"/>
  <c r="M565" i="3"/>
  <c r="G566" i="3"/>
  <c r="H566" i="3"/>
  <c r="I566" i="3"/>
  <c r="J566" i="3"/>
  <c r="K566" i="3"/>
  <c r="L566" i="3"/>
  <c r="M566" i="3"/>
  <c r="G567" i="3"/>
  <c r="H567" i="3"/>
  <c r="I567" i="3"/>
  <c r="J567" i="3"/>
  <c r="K567" i="3"/>
  <c r="L567" i="3"/>
  <c r="M567" i="3"/>
  <c r="G568" i="3"/>
  <c r="H568" i="3"/>
  <c r="I568" i="3"/>
  <c r="J568" i="3"/>
  <c r="K568" i="3"/>
  <c r="L568" i="3"/>
  <c r="M568" i="3"/>
  <c r="G569" i="3"/>
  <c r="H569" i="3"/>
  <c r="I569" i="3"/>
  <c r="J569" i="3"/>
  <c r="K569" i="3"/>
  <c r="L569" i="3"/>
  <c r="M569" i="3"/>
  <c r="G570" i="3"/>
  <c r="H570" i="3"/>
  <c r="I570" i="3"/>
  <c r="J570" i="3"/>
  <c r="K570" i="3"/>
  <c r="L570" i="3"/>
  <c r="M570" i="3"/>
  <c r="G571" i="3"/>
  <c r="H571" i="3"/>
  <c r="I571" i="3"/>
  <c r="J571" i="3"/>
  <c r="K571" i="3"/>
  <c r="L571" i="3"/>
  <c r="M571" i="3"/>
  <c r="G572" i="3"/>
  <c r="H572" i="3"/>
  <c r="I572" i="3"/>
  <c r="J572" i="3"/>
  <c r="K572" i="3"/>
  <c r="L572" i="3"/>
  <c r="M572" i="3"/>
  <c r="G573" i="3"/>
  <c r="H573" i="3"/>
  <c r="I573" i="3"/>
  <c r="J573" i="3"/>
  <c r="K573" i="3"/>
  <c r="L573" i="3"/>
  <c r="M573" i="3"/>
  <c r="G574" i="3"/>
  <c r="H574" i="3"/>
  <c r="I574" i="3"/>
  <c r="J574" i="3"/>
  <c r="K574" i="3"/>
  <c r="L574" i="3"/>
  <c r="M574" i="3"/>
  <c r="G575" i="3"/>
  <c r="H575" i="3"/>
  <c r="I575" i="3"/>
  <c r="J575" i="3"/>
  <c r="K575" i="3"/>
  <c r="L575" i="3"/>
  <c r="M575" i="3"/>
  <c r="G576" i="3"/>
  <c r="H576" i="3"/>
  <c r="I576" i="3"/>
  <c r="J576" i="3"/>
  <c r="K576" i="3"/>
  <c r="L576" i="3"/>
  <c r="M576" i="3"/>
  <c r="G577" i="3"/>
  <c r="H577" i="3"/>
  <c r="I577" i="3"/>
  <c r="J577" i="3"/>
  <c r="K577" i="3"/>
  <c r="L577" i="3"/>
  <c r="M577" i="3"/>
  <c r="G578" i="3"/>
  <c r="H578" i="3"/>
  <c r="I578" i="3"/>
  <c r="J578" i="3"/>
  <c r="K578" i="3"/>
  <c r="L578" i="3"/>
  <c r="M578" i="3"/>
  <c r="G579" i="3"/>
  <c r="H579" i="3"/>
  <c r="I579" i="3"/>
  <c r="J579" i="3"/>
  <c r="K579" i="3"/>
  <c r="L579" i="3"/>
  <c r="M579" i="3"/>
  <c r="G580" i="3"/>
  <c r="H580" i="3"/>
  <c r="I580" i="3"/>
  <c r="J580" i="3"/>
  <c r="K580" i="3"/>
  <c r="L580" i="3"/>
  <c r="M580" i="3"/>
  <c r="G581" i="3"/>
  <c r="H581" i="3"/>
  <c r="I581" i="3"/>
  <c r="J581" i="3"/>
  <c r="K581" i="3"/>
  <c r="L581" i="3"/>
  <c r="M581" i="3"/>
  <c r="G582" i="3"/>
  <c r="H582" i="3"/>
  <c r="I582" i="3"/>
  <c r="J582" i="3"/>
  <c r="K582" i="3"/>
  <c r="L582" i="3"/>
  <c r="M582" i="3"/>
  <c r="G583" i="3"/>
  <c r="H583" i="3"/>
  <c r="I583" i="3"/>
  <c r="J583" i="3"/>
  <c r="K583" i="3"/>
  <c r="L583" i="3"/>
  <c r="M583" i="3"/>
  <c r="G584" i="3"/>
  <c r="H584" i="3"/>
  <c r="I584" i="3"/>
  <c r="J584" i="3"/>
  <c r="K584" i="3"/>
  <c r="L584" i="3"/>
  <c r="M584" i="3"/>
  <c r="G585" i="3"/>
  <c r="H585" i="3"/>
  <c r="I585" i="3"/>
  <c r="J585" i="3"/>
  <c r="K585" i="3"/>
  <c r="L585" i="3"/>
  <c r="M585" i="3"/>
  <c r="G586" i="3"/>
  <c r="H586" i="3"/>
  <c r="I586" i="3"/>
  <c r="J586" i="3"/>
  <c r="K586" i="3"/>
  <c r="L586" i="3"/>
  <c r="M586" i="3"/>
  <c r="G587" i="3"/>
  <c r="H587" i="3"/>
  <c r="I587" i="3"/>
  <c r="J587" i="3"/>
  <c r="K587" i="3"/>
  <c r="L587" i="3"/>
  <c r="M587" i="3"/>
  <c r="G588" i="3"/>
  <c r="H588" i="3"/>
  <c r="I588" i="3"/>
  <c r="J588" i="3"/>
  <c r="K588" i="3"/>
  <c r="L588" i="3"/>
  <c r="M588" i="3"/>
  <c r="G589" i="3"/>
  <c r="H589" i="3"/>
  <c r="I589" i="3"/>
  <c r="J589" i="3"/>
  <c r="K589" i="3"/>
  <c r="L589" i="3"/>
  <c r="M589" i="3"/>
  <c r="G590" i="3"/>
  <c r="H590" i="3"/>
  <c r="I590" i="3"/>
  <c r="J590" i="3"/>
  <c r="K590" i="3"/>
  <c r="L590" i="3"/>
  <c r="M590" i="3"/>
  <c r="G1669" i="3"/>
  <c r="H1669" i="3"/>
  <c r="I1669" i="3"/>
  <c r="J1669" i="3"/>
  <c r="K1669" i="3"/>
  <c r="L1669" i="3"/>
  <c r="M1669" i="3"/>
  <c r="G1670" i="3"/>
  <c r="H1670" i="3"/>
  <c r="I1670" i="3"/>
  <c r="J1670" i="3"/>
  <c r="K1670" i="3"/>
  <c r="L1670" i="3"/>
  <c r="M1670" i="3"/>
  <c r="G1671" i="3"/>
  <c r="H1671" i="3"/>
  <c r="I1671" i="3"/>
  <c r="J1671" i="3"/>
  <c r="K1671" i="3"/>
  <c r="L1671" i="3"/>
  <c r="M1671" i="3"/>
  <c r="G1672" i="3"/>
  <c r="H1672" i="3"/>
  <c r="I1672" i="3"/>
  <c r="J1672" i="3"/>
  <c r="K1672" i="3"/>
  <c r="L1672" i="3"/>
  <c r="M1672" i="3"/>
  <c r="G1673" i="3"/>
  <c r="H1673" i="3"/>
  <c r="I1673" i="3"/>
  <c r="J1673" i="3"/>
  <c r="K1673" i="3"/>
  <c r="L1673" i="3"/>
  <c r="M1673" i="3"/>
  <c r="G1674" i="3"/>
  <c r="H1674" i="3"/>
  <c r="I1674" i="3"/>
  <c r="J1674" i="3"/>
  <c r="K1674" i="3"/>
  <c r="L1674" i="3"/>
  <c r="M1674" i="3"/>
  <c r="G1675" i="3"/>
  <c r="H1675" i="3"/>
  <c r="I1675" i="3"/>
  <c r="J1675" i="3"/>
  <c r="K1675" i="3"/>
  <c r="L1675" i="3"/>
  <c r="M1675" i="3"/>
  <c r="G1676" i="3"/>
  <c r="H1676" i="3"/>
  <c r="I1676" i="3"/>
  <c r="J1676" i="3"/>
  <c r="K1676" i="3"/>
  <c r="L1676" i="3"/>
  <c r="M1676" i="3"/>
  <c r="G1677" i="3"/>
  <c r="H1677" i="3"/>
  <c r="I1677" i="3"/>
  <c r="J1677" i="3"/>
  <c r="K1677" i="3"/>
  <c r="L1677" i="3"/>
  <c r="M1677" i="3"/>
  <c r="G1678" i="3"/>
  <c r="H1678" i="3"/>
  <c r="I1678" i="3"/>
  <c r="J1678" i="3"/>
  <c r="K1678" i="3"/>
  <c r="L1678" i="3"/>
  <c r="M1678" i="3"/>
  <c r="G1679" i="3"/>
  <c r="H1679" i="3"/>
  <c r="I1679" i="3"/>
  <c r="J1679" i="3"/>
  <c r="K1679" i="3"/>
  <c r="L1679" i="3"/>
  <c r="M1679" i="3"/>
  <c r="G1680" i="3"/>
  <c r="H1680" i="3"/>
  <c r="I1680" i="3"/>
  <c r="J1680" i="3"/>
  <c r="K1680" i="3"/>
  <c r="L1680" i="3"/>
  <c r="M1680" i="3"/>
  <c r="G1681" i="3"/>
  <c r="H1681" i="3"/>
  <c r="I1681" i="3"/>
  <c r="J1681" i="3"/>
  <c r="K1681" i="3"/>
  <c r="L1681" i="3"/>
  <c r="M1681" i="3"/>
  <c r="G1682" i="3"/>
  <c r="H1682" i="3"/>
  <c r="I1682" i="3"/>
  <c r="J1682" i="3"/>
  <c r="K1682" i="3"/>
  <c r="L1682" i="3"/>
  <c r="M1682" i="3"/>
  <c r="G1683" i="3"/>
  <c r="H1683" i="3"/>
  <c r="I1683" i="3"/>
  <c r="J1683" i="3"/>
  <c r="K1683" i="3"/>
  <c r="L1683" i="3"/>
  <c r="M1683" i="3"/>
  <c r="G1684" i="3"/>
  <c r="H1684" i="3"/>
  <c r="I1684" i="3"/>
  <c r="J1684" i="3"/>
  <c r="K1684" i="3"/>
  <c r="L1684" i="3"/>
  <c r="M1684" i="3"/>
  <c r="G1685" i="3"/>
  <c r="H1685" i="3"/>
  <c r="I1685" i="3"/>
  <c r="J1685" i="3"/>
  <c r="K1685" i="3"/>
  <c r="L1685" i="3"/>
  <c r="M1685" i="3"/>
  <c r="G1686" i="3"/>
  <c r="H1686" i="3"/>
  <c r="I1686" i="3"/>
  <c r="J1686" i="3"/>
  <c r="K1686" i="3"/>
  <c r="L1686" i="3"/>
  <c r="M1686" i="3"/>
  <c r="G1687" i="3"/>
  <c r="H1687" i="3"/>
  <c r="I1687" i="3"/>
  <c r="J1687" i="3"/>
  <c r="K1687" i="3"/>
  <c r="L1687" i="3"/>
  <c r="M1687" i="3"/>
  <c r="G1688" i="3"/>
  <c r="H1688" i="3"/>
  <c r="I1688" i="3"/>
  <c r="J1688" i="3"/>
  <c r="K1688" i="3"/>
  <c r="L1688" i="3"/>
  <c r="M1688" i="3"/>
  <c r="G1694" i="3"/>
  <c r="H1694" i="3"/>
  <c r="I1694" i="3"/>
  <c r="J1694" i="3"/>
  <c r="K1694" i="3"/>
  <c r="L1694" i="3"/>
  <c r="M1694" i="3"/>
  <c r="G1695" i="3"/>
  <c r="H1695" i="3"/>
  <c r="I1695" i="3"/>
  <c r="J1695" i="3"/>
  <c r="K1695" i="3"/>
  <c r="L1695" i="3"/>
  <c r="M1695" i="3"/>
  <c r="G1696" i="3"/>
  <c r="H1696" i="3"/>
  <c r="I1696" i="3"/>
  <c r="J1696" i="3"/>
  <c r="K1696" i="3"/>
  <c r="L1696" i="3"/>
  <c r="M1696" i="3"/>
  <c r="G1697" i="3"/>
  <c r="H1697" i="3"/>
  <c r="I1697" i="3"/>
  <c r="J1697" i="3"/>
  <c r="K1697" i="3"/>
  <c r="L1697" i="3"/>
  <c r="M1697" i="3"/>
  <c r="G1698" i="3"/>
  <c r="H1698" i="3"/>
  <c r="I1698" i="3"/>
  <c r="J1698" i="3"/>
  <c r="K1698" i="3"/>
  <c r="L1698" i="3"/>
  <c r="M1698" i="3"/>
  <c r="G1699" i="3"/>
  <c r="H1699" i="3"/>
  <c r="I1699" i="3"/>
  <c r="J1699" i="3"/>
  <c r="K1699" i="3"/>
  <c r="L1699" i="3"/>
  <c r="M1699" i="3"/>
  <c r="G1700" i="3"/>
  <c r="H1700" i="3"/>
  <c r="I1700" i="3"/>
  <c r="J1700" i="3"/>
  <c r="K1700" i="3"/>
  <c r="L1700" i="3"/>
  <c r="M1700" i="3"/>
  <c r="G1701" i="3"/>
  <c r="H1701" i="3"/>
  <c r="I1701" i="3"/>
  <c r="J1701" i="3"/>
  <c r="K1701" i="3"/>
  <c r="L1701" i="3"/>
  <c r="M1701" i="3"/>
  <c r="G1702" i="3"/>
  <c r="H1702" i="3"/>
  <c r="I1702" i="3"/>
  <c r="J1702" i="3"/>
  <c r="K1702" i="3"/>
  <c r="L1702" i="3"/>
  <c r="M1702" i="3"/>
  <c r="G1703" i="3"/>
  <c r="H1703" i="3"/>
  <c r="I1703" i="3"/>
  <c r="J1703" i="3"/>
  <c r="K1703" i="3"/>
  <c r="L1703" i="3"/>
  <c r="M1703" i="3"/>
  <c r="G1704" i="3"/>
  <c r="H1704" i="3"/>
  <c r="I1704" i="3"/>
  <c r="J1704" i="3"/>
  <c r="K1704" i="3"/>
  <c r="L1704" i="3"/>
  <c r="M1704" i="3"/>
  <c r="G1705" i="3"/>
  <c r="H1705" i="3"/>
  <c r="I1705" i="3"/>
  <c r="J1705" i="3"/>
  <c r="K1705" i="3"/>
  <c r="L1705" i="3"/>
  <c r="M1705" i="3"/>
  <c r="G1706" i="3"/>
  <c r="H1706" i="3"/>
  <c r="I1706" i="3"/>
  <c r="J1706" i="3"/>
  <c r="K1706" i="3"/>
  <c r="L1706" i="3"/>
  <c r="M1706" i="3"/>
  <c r="G1707" i="3"/>
  <c r="H1707" i="3"/>
  <c r="I1707" i="3"/>
  <c r="J1707" i="3"/>
  <c r="K1707" i="3"/>
  <c r="L1707" i="3"/>
  <c r="M1707" i="3"/>
  <c r="G1708" i="3"/>
  <c r="H1708" i="3"/>
  <c r="I1708" i="3"/>
  <c r="J1708" i="3"/>
  <c r="K1708" i="3"/>
  <c r="L1708" i="3"/>
  <c r="M1708" i="3"/>
  <c r="G1709" i="3"/>
  <c r="H1709" i="3"/>
  <c r="I1709" i="3"/>
  <c r="J1709" i="3"/>
  <c r="K1709" i="3"/>
  <c r="L1709" i="3"/>
  <c r="M1709" i="3"/>
  <c r="G1710" i="3"/>
  <c r="H1710" i="3"/>
  <c r="I1710" i="3"/>
  <c r="J1710" i="3"/>
  <c r="K1710" i="3"/>
  <c r="L1710" i="3"/>
  <c r="M1710" i="3"/>
  <c r="G1711" i="3"/>
  <c r="H1711" i="3"/>
  <c r="I1711" i="3"/>
  <c r="J1711" i="3"/>
  <c r="K1711" i="3"/>
  <c r="L1711" i="3"/>
  <c r="M1711" i="3"/>
  <c r="G1712" i="3"/>
  <c r="H1712" i="3"/>
  <c r="I1712" i="3"/>
  <c r="J1712" i="3"/>
  <c r="K1712" i="3"/>
  <c r="L1712" i="3"/>
  <c r="M1712" i="3"/>
  <c r="G1713" i="3"/>
  <c r="H1713" i="3"/>
  <c r="I1713" i="3"/>
  <c r="J1713" i="3"/>
  <c r="K1713" i="3"/>
  <c r="L1713" i="3"/>
  <c r="M1713" i="3"/>
  <c r="G1714" i="3"/>
  <c r="H1714" i="3"/>
  <c r="I1714" i="3"/>
  <c r="J1714" i="3"/>
  <c r="K1714" i="3"/>
  <c r="L1714" i="3"/>
  <c r="M1714" i="3"/>
  <c r="G1715" i="3"/>
  <c r="H1715" i="3"/>
  <c r="I1715" i="3"/>
  <c r="J1715" i="3"/>
  <c r="K1715" i="3"/>
  <c r="L1715" i="3"/>
  <c r="M1715" i="3"/>
  <c r="G1716" i="3"/>
  <c r="H1716" i="3"/>
  <c r="I1716" i="3"/>
  <c r="J1716" i="3"/>
  <c r="K1716" i="3"/>
  <c r="L1716" i="3"/>
  <c r="M1716" i="3"/>
  <c r="G1717" i="3"/>
  <c r="H1717" i="3"/>
  <c r="I1717" i="3"/>
  <c r="J1717" i="3"/>
  <c r="K1717" i="3"/>
  <c r="L1717" i="3"/>
  <c r="M1717" i="3"/>
  <c r="G1718" i="3"/>
  <c r="H1718" i="3"/>
  <c r="I1718" i="3"/>
  <c r="J1718" i="3"/>
  <c r="K1718" i="3"/>
  <c r="L1718" i="3"/>
  <c r="M1718" i="3"/>
  <c r="G1720" i="3"/>
  <c r="H1720" i="3"/>
  <c r="I1720" i="3"/>
  <c r="J1720" i="3"/>
  <c r="K1720" i="3"/>
  <c r="L1720" i="3"/>
  <c r="M1720" i="3"/>
  <c r="G1721" i="3"/>
  <c r="H1721" i="3"/>
  <c r="I1721" i="3"/>
  <c r="J1721" i="3"/>
  <c r="K1721" i="3"/>
  <c r="L1721" i="3"/>
  <c r="M1721" i="3"/>
  <c r="G1722" i="3"/>
  <c r="H1722" i="3"/>
  <c r="I1722" i="3"/>
  <c r="J1722" i="3"/>
  <c r="K1722" i="3"/>
  <c r="L1722" i="3"/>
  <c r="M1722" i="3"/>
  <c r="G1723" i="3"/>
  <c r="H1723" i="3"/>
  <c r="I1723" i="3"/>
  <c r="J1723" i="3"/>
  <c r="K1723" i="3"/>
  <c r="L1723" i="3"/>
  <c r="M1723" i="3"/>
  <c r="G1724" i="3"/>
  <c r="H1724" i="3"/>
  <c r="I1724" i="3"/>
  <c r="J1724" i="3"/>
  <c r="K1724" i="3"/>
  <c r="L1724" i="3"/>
  <c r="M1724" i="3"/>
  <c r="G1725" i="3"/>
  <c r="H1725" i="3"/>
  <c r="I1725" i="3"/>
  <c r="J1725" i="3"/>
  <c r="K1725" i="3"/>
  <c r="L1725" i="3"/>
  <c r="M1725" i="3"/>
  <c r="G1726" i="3"/>
  <c r="H1726" i="3"/>
  <c r="I1726" i="3"/>
  <c r="J1726" i="3"/>
  <c r="K1726" i="3"/>
  <c r="L1726" i="3"/>
  <c r="M1726" i="3"/>
  <c r="G1727" i="3"/>
  <c r="H1727" i="3"/>
  <c r="I1727" i="3"/>
  <c r="J1727" i="3"/>
  <c r="K1727" i="3"/>
  <c r="L1727" i="3"/>
  <c r="M1727" i="3"/>
  <c r="G1728" i="3"/>
  <c r="H1728" i="3"/>
  <c r="I1728" i="3"/>
  <c r="J1728" i="3"/>
  <c r="K1728" i="3"/>
  <c r="L1728" i="3"/>
  <c r="M1728" i="3"/>
  <c r="G1729" i="3"/>
  <c r="H1729" i="3"/>
  <c r="I1729" i="3"/>
  <c r="J1729" i="3"/>
  <c r="K1729" i="3"/>
  <c r="L1729" i="3"/>
  <c r="M1729" i="3"/>
  <c r="G1730" i="3"/>
  <c r="H1730" i="3"/>
  <c r="I1730" i="3"/>
  <c r="J1730" i="3"/>
  <c r="K1730" i="3"/>
  <c r="L1730" i="3"/>
  <c r="M1730" i="3"/>
  <c r="G1731" i="3"/>
  <c r="H1731" i="3"/>
  <c r="I1731" i="3"/>
  <c r="J1731" i="3"/>
  <c r="K1731" i="3"/>
  <c r="L1731" i="3"/>
  <c r="M1731" i="3"/>
  <c r="G1732" i="3"/>
  <c r="H1732" i="3"/>
  <c r="I1732" i="3"/>
  <c r="J1732" i="3"/>
  <c r="K1732" i="3"/>
  <c r="L1732" i="3"/>
  <c r="M1732" i="3"/>
  <c r="G1734" i="3"/>
  <c r="H1734" i="3"/>
  <c r="I1734" i="3"/>
  <c r="J1734" i="3"/>
  <c r="K1734" i="3"/>
  <c r="L1734" i="3"/>
  <c r="M1734" i="3"/>
  <c r="G1735" i="3"/>
  <c r="H1735" i="3"/>
  <c r="I1735" i="3"/>
  <c r="J1735" i="3"/>
  <c r="K1735" i="3"/>
  <c r="L1735" i="3"/>
  <c r="M1735" i="3"/>
  <c r="G1736" i="3"/>
  <c r="H1736" i="3"/>
  <c r="I1736" i="3"/>
  <c r="J1736" i="3"/>
  <c r="K1736" i="3"/>
  <c r="L1736" i="3"/>
  <c r="M1736" i="3"/>
  <c r="G1737" i="3"/>
  <c r="H1737" i="3"/>
  <c r="I1737" i="3"/>
  <c r="J1737" i="3"/>
  <c r="K1737" i="3"/>
  <c r="L1737" i="3"/>
  <c r="M1737" i="3"/>
  <c r="G1738" i="3"/>
  <c r="H1738" i="3"/>
  <c r="I1738" i="3"/>
  <c r="J1738" i="3"/>
  <c r="K1738" i="3"/>
  <c r="L1738" i="3"/>
  <c r="M1738" i="3"/>
  <c r="G1739" i="3"/>
  <c r="H1739" i="3"/>
  <c r="I1739" i="3"/>
  <c r="J1739" i="3"/>
  <c r="K1739" i="3"/>
  <c r="L1739" i="3"/>
  <c r="M1739" i="3"/>
  <c r="G1740" i="3"/>
  <c r="H1740" i="3"/>
  <c r="I1740" i="3"/>
  <c r="J1740" i="3"/>
  <c r="K1740" i="3"/>
  <c r="L1740" i="3"/>
  <c r="M1740" i="3"/>
  <c r="G1741" i="3"/>
  <c r="H1741" i="3"/>
  <c r="I1741" i="3"/>
  <c r="J1741" i="3"/>
  <c r="K1741" i="3"/>
  <c r="L1741" i="3"/>
  <c r="M1741" i="3"/>
  <c r="G1742" i="3"/>
  <c r="H1742" i="3"/>
  <c r="I1742" i="3"/>
  <c r="J1742" i="3"/>
  <c r="K1742" i="3"/>
  <c r="L1742" i="3"/>
  <c r="M1742" i="3"/>
  <c r="G1743" i="3"/>
  <c r="H1743" i="3"/>
  <c r="I1743" i="3"/>
  <c r="J1743" i="3"/>
  <c r="K1743" i="3"/>
  <c r="L1743" i="3"/>
  <c r="M1743" i="3"/>
  <c r="G1744" i="3"/>
  <c r="H1744" i="3"/>
  <c r="I1744" i="3"/>
  <c r="J1744" i="3"/>
  <c r="K1744" i="3"/>
  <c r="L1744" i="3"/>
  <c r="M1744" i="3"/>
  <c r="G1745" i="3"/>
  <c r="H1745" i="3"/>
  <c r="I1745" i="3"/>
  <c r="J1745" i="3"/>
  <c r="K1745" i="3"/>
  <c r="L1745" i="3"/>
  <c r="M1745" i="3"/>
  <c r="G1746" i="3"/>
  <c r="H1746" i="3"/>
  <c r="I1746" i="3"/>
  <c r="J1746" i="3"/>
  <c r="K1746" i="3"/>
  <c r="L1746" i="3"/>
  <c r="M1746" i="3"/>
  <c r="G1747" i="3"/>
  <c r="H1747" i="3"/>
  <c r="I1747" i="3"/>
  <c r="J1747" i="3"/>
  <c r="K1747" i="3"/>
  <c r="L1747" i="3"/>
  <c r="M1747" i="3"/>
  <c r="G1748" i="3"/>
  <c r="H1748" i="3"/>
  <c r="I1748" i="3"/>
  <c r="J1748" i="3"/>
  <c r="K1748" i="3"/>
  <c r="L1748" i="3"/>
  <c r="M1748" i="3"/>
  <c r="G1749" i="3"/>
  <c r="H1749" i="3"/>
  <c r="I1749" i="3"/>
  <c r="J1749" i="3"/>
  <c r="K1749" i="3"/>
  <c r="L1749" i="3"/>
  <c r="M1749" i="3"/>
  <c r="G1750" i="3"/>
  <c r="H1750" i="3"/>
  <c r="I1750" i="3"/>
  <c r="J1750" i="3"/>
  <c r="K1750" i="3"/>
  <c r="L1750" i="3"/>
  <c r="M1750" i="3"/>
  <c r="G1751" i="3"/>
  <c r="H1751" i="3"/>
  <c r="I1751" i="3"/>
  <c r="J1751" i="3"/>
  <c r="K1751" i="3"/>
  <c r="L1751" i="3"/>
  <c r="M1751" i="3"/>
  <c r="G1752" i="3"/>
  <c r="H1752" i="3"/>
  <c r="I1752" i="3"/>
  <c r="J1752" i="3"/>
  <c r="K1752" i="3"/>
  <c r="L1752" i="3"/>
  <c r="M1752" i="3"/>
  <c r="G1753" i="3"/>
  <c r="H1753" i="3"/>
  <c r="I1753" i="3"/>
  <c r="J1753" i="3"/>
  <c r="K1753" i="3"/>
  <c r="L1753" i="3"/>
  <c r="M1753" i="3"/>
  <c r="G1754" i="3"/>
  <c r="H1754" i="3"/>
  <c r="I1754" i="3"/>
  <c r="J1754" i="3"/>
  <c r="K1754" i="3"/>
  <c r="L1754" i="3"/>
  <c r="M1754" i="3"/>
  <c r="G1755" i="3"/>
  <c r="H1755" i="3"/>
  <c r="I1755" i="3"/>
  <c r="J1755" i="3"/>
  <c r="K1755" i="3"/>
  <c r="L1755" i="3"/>
  <c r="M1755" i="3"/>
  <c r="G1756" i="3"/>
  <c r="H1756" i="3"/>
  <c r="I1756" i="3"/>
  <c r="J1756" i="3"/>
  <c r="K1756" i="3"/>
  <c r="L1756" i="3"/>
  <c r="M1756" i="3"/>
  <c r="G1757" i="3"/>
  <c r="H1757" i="3"/>
  <c r="I1757" i="3"/>
  <c r="J1757" i="3"/>
  <c r="K1757" i="3"/>
  <c r="L1757" i="3"/>
  <c r="M1757" i="3"/>
  <c r="G1758" i="3"/>
  <c r="H1758" i="3"/>
  <c r="I1758" i="3"/>
  <c r="J1758" i="3"/>
  <c r="K1758" i="3"/>
  <c r="L1758" i="3"/>
  <c r="M1758" i="3"/>
  <c r="G1759" i="3"/>
  <c r="H1759" i="3"/>
  <c r="I1759" i="3"/>
  <c r="J1759" i="3"/>
  <c r="K1759" i="3"/>
  <c r="L1759" i="3"/>
  <c r="M1759" i="3"/>
  <c r="G1763" i="3"/>
  <c r="H1763" i="3"/>
  <c r="I1763" i="3"/>
  <c r="J1763" i="3"/>
  <c r="K1763" i="3"/>
  <c r="L1763" i="3"/>
  <c r="M1763" i="3"/>
  <c r="G1764" i="3"/>
  <c r="H1764" i="3"/>
  <c r="I1764" i="3"/>
  <c r="J1764" i="3"/>
  <c r="K1764" i="3"/>
  <c r="L1764" i="3"/>
  <c r="M1764" i="3"/>
  <c r="G1765" i="3"/>
  <c r="H1765" i="3"/>
  <c r="I1765" i="3"/>
  <c r="J1765" i="3"/>
  <c r="K1765" i="3"/>
  <c r="L1765" i="3"/>
  <c r="M1765" i="3"/>
  <c r="G1766" i="3"/>
  <c r="H1766" i="3"/>
  <c r="I1766" i="3"/>
  <c r="J1766" i="3"/>
  <c r="K1766" i="3"/>
  <c r="L1766" i="3"/>
  <c r="M1766" i="3"/>
  <c r="G1767" i="3"/>
  <c r="H1767" i="3"/>
  <c r="I1767" i="3"/>
  <c r="J1767" i="3"/>
  <c r="K1767" i="3"/>
  <c r="L1767" i="3"/>
  <c r="M1767" i="3"/>
  <c r="G1768" i="3"/>
  <c r="H1768" i="3"/>
  <c r="I1768" i="3"/>
  <c r="J1768" i="3"/>
  <c r="K1768" i="3"/>
  <c r="L1768" i="3"/>
  <c r="M1768" i="3"/>
  <c r="G1769" i="3"/>
  <c r="H1769" i="3"/>
  <c r="I1769" i="3"/>
  <c r="J1769" i="3"/>
  <c r="K1769" i="3"/>
  <c r="L1769" i="3"/>
  <c r="M1769" i="3"/>
  <c r="G1770" i="3"/>
  <c r="H1770" i="3"/>
  <c r="I1770" i="3"/>
  <c r="J1770" i="3"/>
  <c r="K1770" i="3"/>
  <c r="L1770" i="3"/>
  <c r="M1770" i="3"/>
  <c r="G1771" i="3"/>
  <c r="H1771" i="3"/>
  <c r="I1771" i="3"/>
  <c r="J1771" i="3"/>
  <c r="K1771" i="3"/>
  <c r="L1771" i="3"/>
  <c r="M1771" i="3"/>
  <c r="G1772" i="3"/>
  <c r="H1772" i="3"/>
  <c r="I1772" i="3"/>
  <c r="J1772" i="3"/>
  <c r="K1772" i="3"/>
  <c r="L1772" i="3"/>
  <c r="M1772" i="3"/>
  <c r="G1773" i="3"/>
  <c r="H1773" i="3"/>
  <c r="I1773" i="3"/>
  <c r="J1773" i="3"/>
  <c r="K1773" i="3"/>
  <c r="L1773" i="3"/>
  <c r="M1773" i="3"/>
  <c r="G1774" i="3"/>
  <c r="H1774" i="3"/>
  <c r="I1774" i="3"/>
  <c r="J1774" i="3"/>
  <c r="K1774" i="3"/>
  <c r="L1774" i="3"/>
  <c r="M1774" i="3"/>
  <c r="G1775" i="3"/>
  <c r="H1775" i="3"/>
  <c r="I1775" i="3"/>
  <c r="J1775" i="3"/>
  <c r="K1775" i="3"/>
  <c r="L1775" i="3"/>
  <c r="M1775" i="3"/>
  <c r="G1776" i="3"/>
  <c r="H1776" i="3"/>
  <c r="I1776" i="3"/>
  <c r="J1776" i="3"/>
  <c r="K1776" i="3"/>
  <c r="L1776" i="3"/>
  <c r="M1776" i="3"/>
  <c r="G1777" i="3"/>
  <c r="H1777" i="3"/>
  <c r="I1777" i="3"/>
  <c r="J1777" i="3"/>
  <c r="K1777" i="3"/>
  <c r="L1777" i="3"/>
  <c r="M1777" i="3"/>
  <c r="G1778" i="3"/>
  <c r="H1778" i="3"/>
  <c r="I1778" i="3"/>
  <c r="J1778" i="3"/>
  <c r="K1778" i="3"/>
  <c r="L1778" i="3"/>
  <c r="M1778" i="3"/>
  <c r="G1779" i="3"/>
  <c r="H1779" i="3"/>
  <c r="I1779" i="3"/>
  <c r="J1779" i="3"/>
  <c r="K1779" i="3"/>
  <c r="L1779" i="3"/>
  <c r="M1779" i="3"/>
  <c r="G1780" i="3"/>
  <c r="H1780" i="3"/>
  <c r="I1780" i="3"/>
  <c r="J1780" i="3"/>
  <c r="K1780" i="3"/>
  <c r="L1780" i="3"/>
  <c r="M1780" i="3"/>
  <c r="G1781" i="3"/>
  <c r="H1781" i="3"/>
  <c r="I1781" i="3"/>
  <c r="J1781" i="3"/>
  <c r="K1781" i="3"/>
  <c r="L1781" i="3"/>
  <c r="M1781" i="3"/>
  <c r="G1782" i="3"/>
  <c r="H1782" i="3"/>
  <c r="I1782" i="3"/>
  <c r="J1782" i="3"/>
  <c r="K1782" i="3"/>
  <c r="L1782" i="3"/>
  <c r="M1782" i="3"/>
  <c r="G1783" i="3"/>
  <c r="H1783" i="3"/>
  <c r="I1783" i="3"/>
  <c r="J1783" i="3"/>
  <c r="K1783" i="3"/>
  <c r="L1783" i="3"/>
  <c r="M1783" i="3"/>
  <c r="G1784" i="3"/>
  <c r="H1784" i="3"/>
  <c r="I1784" i="3"/>
  <c r="J1784" i="3"/>
  <c r="K1784" i="3"/>
  <c r="L1784" i="3"/>
  <c r="M1784" i="3"/>
  <c r="G1785" i="3"/>
  <c r="H1785" i="3"/>
  <c r="I1785" i="3"/>
  <c r="J1785" i="3"/>
  <c r="K1785" i="3"/>
  <c r="L1785" i="3"/>
  <c r="M1785" i="3"/>
  <c r="G1786" i="3"/>
  <c r="H1786" i="3"/>
  <c r="I1786" i="3"/>
  <c r="J1786" i="3"/>
  <c r="K1786" i="3"/>
  <c r="L1786" i="3"/>
  <c r="M1786" i="3"/>
  <c r="G1787" i="3"/>
  <c r="H1787" i="3"/>
  <c r="I1787" i="3"/>
  <c r="J1787" i="3"/>
  <c r="K1787" i="3"/>
  <c r="L1787" i="3"/>
  <c r="M1787" i="3"/>
  <c r="G594" i="3"/>
  <c r="H594" i="3"/>
  <c r="I594" i="3"/>
  <c r="J594" i="3"/>
  <c r="K594" i="3"/>
  <c r="L594" i="3"/>
  <c r="M594" i="3"/>
  <c r="G595" i="3"/>
  <c r="H595" i="3"/>
  <c r="I595" i="3"/>
  <c r="J595" i="3"/>
  <c r="K595" i="3"/>
  <c r="L595" i="3"/>
  <c r="M595" i="3"/>
  <c r="G596" i="3"/>
  <c r="H596" i="3"/>
  <c r="I596" i="3"/>
  <c r="J596" i="3"/>
  <c r="K596" i="3"/>
  <c r="L596" i="3"/>
  <c r="M596" i="3"/>
  <c r="G597" i="3"/>
  <c r="H597" i="3"/>
  <c r="I597" i="3"/>
  <c r="J597" i="3"/>
  <c r="K597" i="3"/>
  <c r="L597" i="3"/>
  <c r="M597" i="3"/>
  <c r="G598" i="3"/>
  <c r="H598" i="3"/>
  <c r="I598" i="3"/>
  <c r="J598" i="3"/>
  <c r="K598" i="3"/>
  <c r="L598" i="3"/>
  <c r="M598" i="3"/>
  <c r="G599" i="3"/>
  <c r="H599" i="3"/>
  <c r="I599" i="3"/>
  <c r="J599" i="3"/>
  <c r="K599" i="3"/>
  <c r="L599" i="3"/>
  <c r="M599" i="3"/>
  <c r="G600" i="3"/>
  <c r="H600" i="3"/>
  <c r="I600" i="3"/>
  <c r="J600" i="3"/>
  <c r="K600" i="3"/>
  <c r="L600" i="3"/>
  <c r="M600" i="3"/>
  <c r="G601" i="3"/>
  <c r="H601" i="3"/>
  <c r="I601" i="3"/>
  <c r="J601" i="3"/>
  <c r="K601" i="3"/>
  <c r="L601" i="3"/>
  <c r="M601" i="3"/>
  <c r="G602" i="3"/>
  <c r="H602" i="3"/>
  <c r="I602" i="3"/>
  <c r="J602" i="3"/>
  <c r="K602" i="3"/>
  <c r="L602" i="3"/>
  <c r="M602" i="3"/>
  <c r="G603" i="3"/>
  <c r="H603" i="3"/>
  <c r="I603" i="3"/>
  <c r="J603" i="3"/>
  <c r="K603" i="3"/>
  <c r="L603" i="3"/>
  <c r="M603" i="3"/>
  <c r="G604" i="3"/>
  <c r="H604" i="3"/>
  <c r="I604" i="3"/>
  <c r="J604" i="3"/>
  <c r="K604" i="3"/>
  <c r="L604" i="3"/>
  <c r="M604" i="3"/>
  <c r="G605" i="3"/>
  <c r="H605" i="3"/>
  <c r="I605" i="3"/>
  <c r="J605" i="3"/>
  <c r="K605" i="3"/>
  <c r="L605" i="3"/>
  <c r="M605" i="3"/>
  <c r="G606" i="3"/>
  <c r="H606" i="3"/>
  <c r="I606" i="3"/>
  <c r="J606" i="3"/>
  <c r="K606" i="3"/>
  <c r="L606" i="3"/>
  <c r="M606" i="3"/>
  <c r="G607" i="3"/>
  <c r="H607" i="3"/>
  <c r="I607" i="3"/>
  <c r="J607" i="3"/>
  <c r="K607" i="3"/>
  <c r="L607" i="3"/>
  <c r="M607" i="3"/>
  <c r="G608" i="3"/>
  <c r="H608" i="3"/>
  <c r="I608" i="3"/>
  <c r="J608" i="3"/>
  <c r="K608" i="3"/>
  <c r="L608" i="3"/>
  <c r="M608" i="3"/>
  <c r="G609" i="3"/>
  <c r="H609" i="3"/>
  <c r="I609" i="3"/>
  <c r="J609" i="3"/>
  <c r="K609" i="3"/>
  <c r="L609" i="3"/>
  <c r="M609" i="3"/>
  <c r="G610" i="3"/>
  <c r="H610" i="3"/>
  <c r="I610" i="3"/>
  <c r="J610" i="3"/>
  <c r="K610" i="3"/>
  <c r="L610" i="3"/>
  <c r="M610" i="3"/>
  <c r="G611" i="3"/>
  <c r="H611" i="3"/>
  <c r="I611" i="3"/>
  <c r="J611" i="3"/>
  <c r="K611" i="3"/>
  <c r="L611" i="3"/>
  <c r="M611" i="3"/>
  <c r="G612" i="3"/>
  <c r="H612" i="3"/>
  <c r="I612" i="3"/>
  <c r="J612" i="3"/>
  <c r="K612" i="3"/>
  <c r="L612" i="3"/>
  <c r="M612" i="3"/>
  <c r="G613" i="3"/>
  <c r="H613" i="3"/>
  <c r="I613" i="3"/>
  <c r="J613" i="3"/>
  <c r="K613" i="3"/>
  <c r="L613" i="3"/>
  <c r="M613" i="3"/>
  <c r="G614" i="3"/>
  <c r="H614" i="3"/>
  <c r="I614" i="3"/>
  <c r="J614" i="3"/>
  <c r="K614" i="3"/>
  <c r="L614" i="3"/>
  <c r="M614" i="3"/>
  <c r="G615" i="3"/>
  <c r="H615" i="3"/>
  <c r="I615" i="3"/>
  <c r="J615" i="3"/>
  <c r="K615" i="3"/>
  <c r="L615" i="3"/>
  <c r="M615" i="3"/>
  <c r="G616" i="3"/>
  <c r="H616" i="3"/>
  <c r="I616" i="3"/>
  <c r="J616" i="3"/>
  <c r="K616" i="3"/>
  <c r="L616" i="3"/>
  <c r="M616" i="3"/>
  <c r="G617" i="3"/>
  <c r="H617" i="3"/>
  <c r="I617" i="3"/>
  <c r="J617" i="3"/>
  <c r="K617" i="3"/>
  <c r="L617" i="3"/>
  <c r="M617" i="3"/>
  <c r="G618" i="3"/>
  <c r="H618" i="3"/>
  <c r="I618" i="3"/>
  <c r="J618" i="3"/>
  <c r="K618" i="3"/>
  <c r="L618" i="3"/>
  <c r="M618" i="3"/>
  <c r="G619" i="3"/>
  <c r="H619" i="3"/>
  <c r="I619" i="3"/>
  <c r="J619" i="3"/>
  <c r="K619" i="3"/>
  <c r="L619" i="3"/>
  <c r="M619" i="3"/>
  <c r="G625" i="3"/>
  <c r="H625" i="3"/>
  <c r="I625" i="3"/>
  <c r="J625" i="3"/>
  <c r="K625" i="3"/>
  <c r="L625" i="3"/>
  <c r="M625" i="3"/>
  <c r="G626" i="3"/>
  <c r="H626" i="3"/>
  <c r="I626" i="3"/>
  <c r="J626" i="3"/>
  <c r="K626" i="3"/>
  <c r="L626" i="3"/>
  <c r="M626" i="3"/>
  <c r="G627" i="3"/>
  <c r="H627" i="3"/>
  <c r="I627" i="3"/>
  <c r="J627" i="3"/>
  <c r="K627" i="3"/>
  <c r="L627" i="3"/>
  <c r="M627" i="3"/>
  <c r="G628" i="3"/>
  <c r="H628" i="3"/>
  <c r="I628" i="3"/>
  <c r="J628" i="3"/>
  <c r="K628" i="3"/>
  <c r="L628" i="3"/>
  <c r="M628" i="3"/>
  <c r="G629" i="3"/>
  <c r="H629" i="3"/>
  <c r="I629" i="3"/>
  <c r="J629" i="3"/>
  <c r="K629" i="3"/>
  <c r="L629" i="3"/>
  <c r="M629" i="3"/>
  <c r="G630" i="3"/>
  <c r="H630" i="3"/>
  <c r="I630" i="3"/>
  <c r="J630" i="3"/>
  <c r="K630" i="3"/>
  <c r="L630" i="3"/>
  <c r="M630" i="3"/>
  <c r="G631" i="3"/>
  <c r="H631" i="3"/>
  <c r="I631" i="3"/>
  <c r="J631" i="3"/>
  <c r="K631" i="3"/>
  <c r="L631" i="3"/>
  <c r="M631" i="3"/>
  <c r="G632" i="3"/>
  <c r="H632" i="3"/>
  <c r="I632" i="3"/>
  <c r="J632" i="3"/>
  <c r="K632" i="3"/>
  <c r="L632" i="3"/>
  <c r="M632" i="3"/>
  <c r="G633" i="3"/>
  <c r="H633" i="3"/>
  <c r="I633" i="3"/>
  <c r="J633" i="3"/>
  <c r="K633" i="3"/>
  <c r="L633" i="3"/>
  <c r="M633" i="3"/>
  <c r="G634" i="3"/>
  <c r="H634" i="3"/>
  <c r="I634" i="3"/>
  <c r="J634" i="3"/>
  <c r="K634" i="3"/>
  <c r="L634" i="3"/>
  <c r="M634" i="3"/>
  <c r="G635" i="3"/>
  <c r="H635" i="3"/>
  <c r="I635" i="3"/>
  <c r="J635" i="3"/>
  <c r="K635" i="3"/>
  <c r="L635" i="3"/>
  <c r="M635" i="3"/>
  <c r="G636" i="3"/>
  <c r="H636" i="3"/>
  <c r="I636" i="3"/>
  <c r="J636" i="3"/>
  <c r="K636" i="3"/>
  <c r="L636" i="3"/>
  <c r="M636" i="3"/>
  <c r="G637" i="3"/>
  <c r="H637" i="3"/>
  <c r="I637" i="3"/>
  <c r="J637" i="3"/>
  <c r="K637" i="3"/>
  <c r="L637" i="3"/>
  <c r="M637" i="3"/>
  <c r="G638" i="3"/>
  <c r="H638" i="3"/>
  <c r="I638" i="3"/>
  <c r="J638" i="3"/>
  <c r="K638" i="3"/>
  <c r="L638" i="3"/>
  <c r="M638" i="3"/>
  <c r="G639" i="3"/>
  <c r="H639" i="3"/>
  <c r="I639" i="3"/>
  <c r="J639" i="3"/>
  <c r="K639" i="3"/>
  <c r="L639" i="3"/>
  <c r="M639" i="3"/>
  <c r="G640" i="3"/>
  <c r="H640" i="3"/>
  <c r="I640" i="3"/>
  <c r="J640" i="3"/>
  <c r="K640" i="3"/>
  <c r="L640" i="3"/>
  <c r="M640" i="3"/>
  <c r="G641" i="3"/>
  <c r="H641" i="3"/>
  <c r="I641" i="3"/>
  <c r="J641" i="3"/>
  <c r="K641" i="3"/>
  <c r="L641" i="3"/>
  <c r="M641" i="3"/>
  <c r="G642" i="3"/>
  <c r="H642" i="3"/>
  <c r="I642" i="3"/>
  <c r="J642" i="3"/>
  <c r="K642" i="3"/>
  <c r="L642" i="3"/>
  <c r="M642" i="3"/>
  <c r="G643" i="3"/>
  <c r="H643" i="3"/>
  <c r="I643" i="3"/>
  <c r="J643" i="3"/>
  <c r="K643" i="3"/>
  <c r="L643" i="3"/>
  <c r="M643" i="3"/>
  <c r="G644" i="3"/>
  <c r="H644" i="3"/>
  <c r="I644" i="3"/>
  <c r="J644" i="3"/>
  <c r="K644" i="3"/>
  <c r="L644" i="3"/>
  <c r="M644" i="3"/>
  <c r="G645" i="3"/>
  <c r="H645" i="3"/>
  <c r="I645" i="3"/>
  <c r="J645" i="3"/>
  <c r="K645" i="3"/>
  <c r="L645" i="3"/>
  <c r="M645" i="3"/>
  <c r="G646" i="3"/>
  <c r="H646" i="3"/>
  <c r="I646" i="3"/>
  <c r="J646" i="3"/>
  <c r="K646" i="3"/>
  <c r="L646" i="3"/>
  <c r="M646" i="3"/>
  <c r="G647" i="3"/>
  <c r="H647" i="3"/>
  <c r="I647" i="3"/>
  <c r="J647" i="3"/>
  <c r="K647" i="3"/>
  <c r="L647" i="3"/>
  <c r="M647" i="3"/>
  <c r="G648" i="3"/>
  <c r="H648" i="3"/>
  <c r="I648" i="3"/>
  <c r="J648" i="3"/>
  <c r="K648" i="3"/>
  <c r="L648" i="3"/>
  <c r="M648" i="3"/>
  <c r="G649" i="3"/>
  <c r="H649" i="3"/>
  <c r="I649" i="3"/>
  <c r="J649" i="3"/>
  <c r="K649" i="3"/>
  <c r="L649" i="3"/>
  <c r="M649" i="3"/>
  <c r="G651" i="3"/>
  <c r="H651" i="3"/>
  <c r="I651" i="3"/>
  <c r="J651" i="3"/>
  <c r="K651" i="3"/>
  <c r="L651" i="3"/>
  <c r="M651" i="3"/>
  <c r="G652" i="3"/>
  <c r="H652" i="3"/>
  <c r="I652" i="3"/>
  <c r="J652" i="3"/>
  <c r="K652" i="3"/>
  <c r="L652" i="3"/>
  <c r="M652" i="3"/>
  <c r="G653" i="3"/>
  <c r="H653" i="3"/>
  <c r="I653" i="3"/>
  <c r="J653" i="3"/>
  <c r="K653" i="3"/>
  <c r="L653" i="3"/>
  <c r="M653" i="3"/>
  <c r="G654" i="3"/>
  <c r="H654" i="3"/>
  <c r="I654" i="3"/>
  <c r="J654" i="3"/>
  <c r="K654" i="3"/>
  <c r="L654" i="3"/>
  <c r="M654" i="3"/>
  <c r="G655" i="3"/>
  <c r="H655" i="3"/>
  <c r="I655" i="3"/>
  <c r="J655" i="3"/>
  <c r="K655" i="3"/>
  <c r="L655" i="3"/>
  <c r="M655" i="3"/>
  <c r="G656" i="3"/>
  <c r="H656" i="3"/>
  <c r="I656" i="3"/>
  <c r="J656" i="3"/>
  <c r="K656" i="3"/>
  <c r="L656" i="3"/>
  <c r="M656" i="3"/>
  <c r="G657" i="3"/>
  <c r="H657" i="3"/>
  <c r="I657" i="3"/>
  <c r="J657" i="3"/>
  <c r="K657" i="3"/>
  <c r="L657" i="3"/>
  <c r="M657" i="3"/>
  <c r="G658" i="3"/>
  <c r="H658" i="3"/>
  <c r="I658" i="3"/>
  <c r="J658" i="3"/>
  <c r="K658" i="3"/>
  <c r="L658" i="3"/>
  <c r="M658" i="3"/>
  <c r="G659" i="3"/>
  <c r="H659" i="3"/>
  <c r="I659" i="3"/>
  <c r="J659" i="3"/>
  <c r="K659" i="3"/>
  <c r="L659" i="3"/>
  <c r="M659" i="3"/>
  <c r="G660" i="3"/>
  <c r="H660" i="3"/>
  <c r="I660" i="3"/>
  <c r="J660" i="3"/>
  <c r="K660" i="3"/>
  <c r="L660" i="3"/>
  <c r="M660" i="3"/>
  <c r="G661" i="3"/>
  <c r="H661" i="3"/>
  <c r="I661" i="3"/>
  <c r="J661" i="3"/>
  <c r="K661" i="3"/>
  <c r="L661" i="3"/>
  <c r="M661" i="3"/>
  <c r="G662" i="3"/>
  <c r="H662" i="3"/>
  <c r="I662" i="3"/>
  <c r="J662" i="3"/>
  <c r="K662" i="3"/>
  <c r="L662" i="3"/>
  <c r="M662" i="3"/>
  <c r="G663" i="3"/>
  <c r="H663" i="3"/>
  <c r="I663" i="3"/>
  <c r="J663" i="3"/>
  <c r="K663" i="3"/>
  <c r="L663" i="3"/>
  <c r="M663" i="3"/>
  <c r="G665" i="3"/>
  <c r="H665" i="3"/>
  <c r="I665" i="3"/>
  <c r="J665" i="3"/>
  <c r="K665" i="3"/>
  <c r="L665" i="3"/>
  <c r="M665" i="3"/>
  <c r="G666" i="3"/>
  <c r="H666" i="3"/>
  <c r="I666" i="3"/>
  <c r="J666" i="3"/>
  <c r="K666" i="3"/>
  <c r="L666" i="3"/>
  <c r="M666" i="3"/>
  <c r="G667" i="3"/>
  <c r="H667" i="3"/>
  <c r="I667" i="3"/>
  <c r="J667" i="3"/>
  <c r="K667" i="3"/>
  <c r="L667" i="3"/>
  <c r="M667" i="3"/>
  <c r="G668" i="3"/>
  <c r="H668" i="3"/>
  <c r="I668" i="3"/>
  <c r="J668" i="3"/>
  <c r="K668" i="3"/>
  <c r="L668" i="3"/>
  <c r="M668" i="3"/>
  <c r="G669" i="3"/>
  <c r="H669" i="3"/>
  <c r="I669" i="3"/>
  <c r="J669" i="3"/>
  <c r="K669" i="3"/>
  <c r="L669" i="3"/>
  <c r="M669" i="3"/>
  <c r="G670" i="3"/>
  <c r="H670" i="3"/>
  <c r="I670" i="3"/>
  <c r="J670" i="3"/>
  <c r="K670" i="3"/>
  <c r="L670" i="3"/>
  <c r="M670" i="3"/>
  <c r="G671" i="3"/>
  <c r="H671" i="3"/>
  <c r="I671" i="3"/>
  <c r="J671" i="3"/>
  <c r="K671" i="3"/>
  <c r="L671" i="3"/>
  <c r="M671" i="3"/>
  <c r="G672" i="3"/>
  <c r="H672" i="3"/>
  <c r="I672" i="3"/>
  <c r="J672" i="3"/>
  <c r="K672" i="3"/>
  <c r="L672" i="3"/>
  <c r="M672" i="3"/>
  <c r="G673" i="3"/>
  <c r="H673" i="3"/>
  <c r="I673" i="3"/>
  <c r="J673" i="3"/>
  <c r="K673" i="3"/>
  <c r="L673" i="3"/>
  <c r="M673" i="3"/>
  <c r="G674" i="3"/>
  <c r="H674" i="3"/>
  <c r="I674" i="3"/>
  <c r="J674" i="3"/>
  <c r="K674" i="3"/>
  <c r="L674" i="3"/>
  <c r="M674" i="3"/>
  <c r="G675" i="3"/>
  <c r="H675" i="3"/>
  <c r="I675" i="3"/>
  <c r="J675" i="3"/>
  <c r="K675" i="3"/>
  <c r="L675" i="3"/>
  <c r="M675" i="3"/>
  <c r="G676" i="3"/>
  <c r="H676" i="3"/>
  <c r="I676" i="3"/>
  <c r="J676" i="3"/>
  <c r="K676" i="3"/>
  <c r="L676" i="3"/>
  <c r="M676" i="3"/>
  <c r="G677" i="3"/>
  <c r="H677" i="3"/>
  <c r="I677" i="3"/>
  <c r="J677" i="3"/>
  <c r="K677" i="3"/>
  <c r="L677" i="3"/>
  <c r="M677" i="3"/>
  <c r="G678" i="3"/>
  <c r="H678" i="3"/>
  <c r="I678" i="3"/>
  <c r="J678" i="3"/>
  <c r="K678" i="3"/>
  <c r="L678" i="3"/>
  <c r="M678" i="3"/>
  <c r="G679" i="3"/>
  <c r="H679" i="3"/>
  <c r="I679" i="3"/>
  <c r="J679" i="3"/>
  <c r="K679" i="3"/>
  <c r="L679" i="3"/>
  <c r="M679" i="3"/>
  <c r="G680" i="3"/>
  <c r="H680" i="3"/>
  <c r="I680" i="3"/>
  <c r="J680" i="3"/>
  <c r="K680" i="3"/>
  <c r="L680" i="3"/>
  <c r="M680" i="3"/>
  <c r="G681" i="3"/>
  <c r="H681" i="3"/>
  <c r="I681" i="3"/>
  <c r="J681" i="3"/>
  <c r="K681" i="3"/>
  <c r="L681" i="3"/>
  <c r="M681" i="3"/>
  <c r="G682" i="3"/>
  <c r="H682" i="3"/>
  <c r="I682" i="3"/>
  <c r="J682" i="3"/>
  <c r="K682" i="3"/>
  <c r="L682" i="3"/>
  <c r="M682" i="3"/>
  <c r="G683" i="3"/>
  <c r="H683" i="3"/>
  <c r="I683" i="3"/>
  <c r="J683" i="3"/>
  <c r="K683" i="3"/>
  <c r="L683" i="3"/>
  <c r="M683" i="3"/>
  <c r="G684" i="3"/>
  <c r="H684" i="3"/>
  <c r="I684" i="3"/>
  <c r="J684" i="3"/>
  <c r="K684" i="3"/>
  <c r="L684" i="3"/>
  <c r="M684" i="3"/>
  <c r="G685" i="3"/>
  <c r="H685" i="3"/>
  <c r="I685" i="3"/>
  <c r="J685" i="3"/>
  <c r="K685" i="3"/>
  <c r="L685" i="3"/>
  <c r="M685" i="3"/>
  <c r="G686" i="3"/>
  <c r="H686" i="3"/>
  <c r="I686" i="3"/>
  <c r="J686" i="3"/>
  <c r="K686" i="3"/>
  <c r="L686" i="3"/>
  <c r="M686" i="3"/>
  <c r="G687" i="3"/>
  <c r="H687" i="3"/>
  <c r="I687" i="3"/>
  <c r="J687" i="3"/>
  <c r="K687" i="3"/>
  <c r="L687" i="3"/>
  <c r="M687" i="3"/>
  <c r="G688" i="3"/>
  <c r="H688" i="3"/>
  <c r="I688" i="3"/>
  <c r="J688" i="3"/>
  <c r="K688" i="3"/>
  <c r="L688" i="3"/>
  <c r="M688" i="3"/>
  <c r="G689" i="3"/>
  <c r="H689" i="3"/>
  <c r="I689" i="3"/>
  <c r="J689" i="3"/>
  <c r="K689" i="3"/>
  <c r="L689" i="3"/>
  <c r="M689" i="3"/>
  <c r="G1789" i="3"/>
  <c r="H1789" i="3"/>
  <c r="I1789" i="3"/>
  <c r="J1789" i="3"/>
  <c r="K1789" i="3"/>
  <c r="L1789" i="3"/>
  <c r="M1789" i="3"/>
  <c r="G1790" i="3"/>
  <c r="H1790" i="3"/>
  <c r="I1790" i="3"/>
  <c r="J1790" i="3"/>
  <c r="K1790" i="3"/>
  <c r="L1790" i="3"/>
  <c r="M1790" i="3"/>
  <c r="G1791" i="3"/>
  <c r="H1791" i="3"/>
  <c r="I1791" i="3"/>
  <c r="J1791" i="3"/>
  <c r="K1791" i="3"/>
  <c r="L1791" i="3"/>
  <c r="M1791" i="3"/>
  <c r="G1792" i="3"/>
  <c r="H1792" i="3"/>
  <c r="I1792" i="3"/>
  <c r="J1792" i="3"/>
  <c r="K1792" i="3"/>
  <c r="L1792" i="3"/>
  <c r="M1792" i="3"/>
  <c r="G1793" i="3"/>
  <c r="H1793" i="3"/>
  <c r="I1793" i="3"/>
  <c r="J1793" i="3"/>
  <c r="K1793" i="3"/>
  <c r="L1793" i="3"/>
  <c r="M1793" i="3"/>
  <c r="G1794" i="3"/>
  <c r="H1794" i="3"/>
  <c r="I1794" i="3"/>
  <c r="J1794" i="3"/>
  <c r="K1794" i="3"/>
  <c r="L1794" i="3"/>
  <c r="M1794" i="3"/>
  <c r="G1795" i="3"/>
  <c r="H1795" i="3"/>
  <c r="I1795" i="3"/>
  <c r="J1795" i="3"/>
  <c r="K1795" i="3"/>
  <c r="L1795" i="3"/>
  <c r="M1795" i="3"/>
  <c r="G1796" i="3"/>
  <c r="H1796" i="3"/>
  <c r="I1796" i="3"/>
  <c r="J1796" i="3"/>
  <c r="K1796" i="3"/>
  <c r="L1796" i="3"/>
  <c r="M1796" i="3"/>
  <c r="G1797" i="3"/>
  <c r="H1797" i="3"/>
  <c r="I1797" i="3"/>
  <c r="J1797" i="3"/>
  <c r="K1797" i="3"/>
  <c r="L1797" i="3"/>
  <c r="M1797" i="3"/>
  <c r="G1798" i="3"/>
  <c r="H1798" i="3"/>
  <c r="I1798" i="3"/>
  <c r="J1798" i="3"/>
  <c r="K1798" i="3"/>
  <c r="L1798" i="3"/>
  <c r="M1798" i="3"/>
  <c r="G1799" i="3"/>
  <c r="H1799" i="3"/>
  <c r="I1799" i="3"/>
  <c r="J1799" i="3"/>
  <c r="K1799" i="3"/>
  <c r="L1799" i="3"/>
  <c r="M1799" i="3"/>
  <c r="G1800" i="3"/>
  <c r="H1800" i="3"/>
  <c r="I1800" i="3"/>
  <c r="J1800" i="3"/>
  <c r="K1800" i="3"/>
  <c r="L1800" i="3"/>
  <c r="M1800" i="3"/>
  <c r="G1801" i="3"/>
  <c r="H1801" i="3"/>
  <c r="I1801" i="3"/>
  <c r="J1801" i="3"/>
  <c r="K1801" i="3"/>
  <c r="L1801" i="3"/>
  <c r="M1801" i="3"/>
  <c r="G1802" i="3"/>
  <c r="H1802" i="3"/>
  <c r="I1802" i="3"/>
  <c r="J1802" i="3"/>
  <c r="K1802" i="3"/>
  <c r="L1802" i="3"/>
  <c r="M1802" i="3"/>
  <c r="G1803" i="3"/>
  <c r="H1803" i="3"/>
  <c r="I1803" i="3"/>
  <c r="J1803" i="3"/>
  <c r="K1803" i="3"/>
  <c r="L1803" i="3"/>
  <c r="M1803" i="3"/>
  <c r="G1804" i="3"/>
  <c r="H1804" i="3"/>
  <c r="I1804" i="3"/>
  <c r="J1804" i="3"/>
  <c r="K1804" i="3"/>
  <c r="L1804" i="3"/>
  <c r="M1804" i="3"/>
  <c r="G1805" i="3"/>
  <c r="H1805" i="3"/>
  <c r="I1805" i="3"/>
  <c r="J1805" i="3"/>
  <c r="K1805" i="3"/>
  <c r="L1805" i="3"/>
  <c r="M1805" i="3"/>
  <c r="G1806" i="3"/>
  <c r="H1806" i="3"/>
  <c r="I1806" i="3"/>
  <c r="J1806" i="3"/>
  <c r="K1806" i="3"/>
  <c r="L1806" i="3"/>
  <c r="M1806" i="3"/>
  <c r="G1807" i="3"/>
  <c r="H1807" i="3"/>
  <c r="I1807" i="3"/>
  <c r="J1807" i="3"/>
  <c r="K1807" i="3"/>
  <c r="L1807" i="3"/>
  <c r="M1807" i="3"/>
  <c r="G1808" i="3"/>
  <c r="H1808" i="3"/>
  <c r="I1808" i="3"/>
  <c r="J1808" i="3"/>
  <c r="K1808" i="3"/>
  <c r="L1808" i="3"/>
  <c r="M1808" i="3"/>
  <c r="G1809" i="3"/>
  <c r="H1809" i="3"/>
  <c r="I1809" i="3"/>
  <c r="J1809" i="3"/>
  <c r="K1809" i="3"/>
  <c r="L1809" i="3"/>
  <c r="M1809" i="3"/>
  <c r="G1810" i="3"/>
  <c r="H1810" i="3"/>
  <c r="I1810" i="3"/>
  <c r="J1810" i="3"/>
  <c r="K1810" i="3"/>
  <c r="L1810" i="3"/>
  <c r="M1810" i="3"/>
  <c r="G1811" i="3"/>
  <c r="H1811" i="3"/>
  <c r="I1811" i="3"/>
  <c r="J1811" i="3"/>
  <c r="K1811" i="3"/>
  <c r="L1811" i="3"/>
  <c r="M1811" i="3"/>
  <c r="G1812" i="3"/>
  <c r="H1812" i="3"/>
  <c r="I1812" i="3"/>
  <c r="J1812" i="3"/>
  <c r="K1812" i="3"/>
  <c r="L1812" i="3"/>
  <c r="M1812" i="3"/>
  <c r="G1813" i="3"/>
  <c r="H1813" i="3"/>
  <c r="I1813" i="3"/>
  <c r="J1813" i="3"/>
  <c r="K1815" i="3"/>
  <c r="L1815" i="3"/>
  <c r="M1815" i="3"/>
  <c r="G1819" i="3"/>
  <c r="H1819" i="3"/>
  <c r="I1819" i="3"/>
  <c r="J1819" i="3"/>
  <c r="K1819" i="3"/>
  <c r="L1819" i="3"/>
  <c r="M1819" i="3"/>
  <c r="G1820" i="3"/>
  <c r="H1820" i="3"/>
  <c r="I1820" i="3"/>
  <c r="J1820" i="3"/>
  <c r="K1820" i="3"/>
  <c r="L1820" i="3"/>
  <c r="M1820" i="3"/>
  <c r="G1821" i="3"/>
  <c r="H1821" i="3"/>
  <c r="I1821" i="3"/>
  <c r="J1821" i="3"/>
  <c r="K1821" i="3"/>
  <c r="L1821" i="3"/>
  <c r="M1821" i="3"/>
  <c r="G1822" i="3"/>
  <c r="H1822" i="3"/>
  <c r="I1822" i="3"/>
  <c r="J1822" i="3"/>
  <c r="K1822" i="3"/>
  <c r="L1822" i="3"/>
  <c r="M1822" i="3"/>
  <c r="G1823" i="3"/>
  <c r="H1823" i="3"/>
  <c r="I1823" i="3"/>
  <c r="J1823" i="3"/>
  <c r="K1823" i="3"/>
  <c r="L1823" i="3"/>
  <c r="M1823" i="3"/>
  <c r="G1824" i="3"/>
  <c r="H1824" i="3"/>
  <c r="I1824" i="3"/>
  <c r="J1824" i="3"/>
  <c r="K1824" i="3"/>
  <c r="L1824" i="3"/>
  <c r="M1824" i="3"/>
  <c r="G1825" i="3"/>
  <c r="H1825" i="3"/>
  <c r="I1825" i="3"/>
  <c r="J1825" i="3"/>
  <c r="K1825" i="3"/>
  <c r="L1825" i="3"/>
  <c r="M1825" i="3"/>
  <c r="G1826" i="3"/>
  <c r="H1826" i="3"/>
  <c r="I1826" i="3"/>
  <c r="J1826" i="3"/>
  <c r="K1826" i="3"/>
  <c r="L1826" i="3"/>
  <c r="M1826" i="3"/>
  <c r="G1827" i="3"/>
  <c r="H1827" i="3"/>
  <c r="I1827" i="3"/>
  <c r="J1827" i="3"/>
  <c r="K1827" i="3"/>
  <c r="L1827" i="3"/>
  <c r="M1827" i="3"/>
  <c r="G1828" i="3"/>
  <c r="H1828" i="3"/>
  <c r="I1828" i="3"/>
  <c r="J1828" i="3"/>
  <c r="K1828" i="3"/>
  <c r="L1828" i="3"/>
  <c r="M1828" i="3"/>
  <c r="G1829" i="3"/>
  <c r="H1829" i="3"/>
  <c r="I1829" i="3"/>
  <c r="J1829" i="3"/>
  <c r="K1829" i="3"/>
  <c r="L1829" i="3"/>
  <c r="M1829" i="3"/>
  <c r="G1830" i="3"/>
  <c r="H1830" i="3"/>
  <c r="I1830" i="3"/>
  <c r="J1830" i="3"/>
  <c r="K1830" i="3"/>
  <c r="L1830" i="3"/>
  <c r="M1830" i="3"/>
  <c r="G1831" i="3"/>
  <c r="H1831" i="3"/>
  <c r="I1831" i="3"/>
  <c r="J1831" i="3"/>
  <c r="K1831" i="3"/>
  <c r="L1831" i="3"/>
  <c r="M1831" i="3"/>
  <c r="G1832" i="3"/>
  <c r="H1832" i="3"/>
  <c r="I1832" i="3"/>
  <c r="J1832" i="3"/>
  <c r="K1832" i="3"/>
  <c r="L1832" i="3"/>
  <c r="M1832" i="3"/>
  <c r="G1833" i="3"/>
  <c r="H1833" i="3"/>
  <c r="I1833" i="3"/>
  <c r="J1833" i="3"/>
  <c r="K1833" i="3"/>
  <c r="L1833" i="3"/>
  <c r="M1833" i="3"/>
  <c r="G1834" i="3"/>
  <c r="H1834" i="3"/>
  <c r="I1834" i="3"/>
  <c r="J1834" i="3"/>
  <c r="K1834" i="3"/>
  <c r="L1834" i="3"/>
  <c r="M1834" i="3"/>
  <c r="G1835" i="3"/>
  <c r="H1835" i="3"/>
  <c r="I1835" i="3"/>
  <c r="J1835" i="3"/>
  <c r="K1835" i="3"/>
  <c r="L1835" i="3"/>
  <c r="M1835" i="3"/>
  <c r="G1836" i="3"/>
  <c r="H1836" i="3"/>
  <c r="I1836" i="3"/>
  <c r="J1836" i="3"/>
  <c r="K1836" i="3"/>
  <c r="L1836" i="3"/>
  <c r="M1836" i="3"/>
  <c r="G1837" i="3"/>
  <c r="H1837" i="3"/>
  <c r="I1837" i="3"/>
  <c r="J1837" i="3"/>
  <c r="K1837" i="3"/>
  <c r="L1837" i="3"/>
  <c r="M1837" i="3"/>
  <c r="G1838" i="3"/>
  <c r="H1838" i="3"/>
  <c r="I1838" i="3"/>
  <c r="J1838" i="3"/>
  <c r="K1838" i="3"/>
  <c r="L1838" i="3"/>
  <c r="M1838" i="3"/>
  <c r="G1839" i="3"/>
  <c r="H1839" i="3"/>
  <c r="I1839" i="3"/>
  <c r="J1839" i="3"/>
  <c r="K1839" i="3"/>
  <c r="L1839" i="3"/>
  <c r="M1839" i="3"/>
  <c r="G1840" i="3"/>
  <c r="H1840" i="3"/>
  <c r="I1840" i="3"/>
  <c r="J1840" i="3"/>
  <c r="K1840" i="3"/>
  <c r="L1840" i="3"/>
  <c r="M1840" i="3"/>
  <c r="G1841" i="3"/>
  <c r="H1841" i="3"/>
  <c r="I1841" i="3"/>
  <c r="J1841" i="3"/>
  <c r="K1841" i="3"/>
  <c r="L1841" i="3"/>
  <c r="M1841" i="3"/>
  <c r="G1842" i="3"/>
  <c r="H1842" i="3"/>
  <c r="I1842" i="3"/>
  <c r="J1842" i="3"/>
  <c r="K1842" i="3"/>
  <c r="L1842" i="3"/>
  <c r="M1842" i="3"/>
  <c r="G1843" i="3"/>
  <c r="H1843" i="3"/>
  <c r="I1843" i="3"/>
  <c r="J1843" i="3"/>
  <c r="K1843" i="3"/>
  <c r="L1843" i="3"/>
  <c r="M1843" i="3"/>
  <c r="G1845" i="3"/>
  <c r="H1845" i="3"/>
  <c r="I1845" i="3"/>
  <c r="J1845" i="3"/>
  <c r="K1845" i="3"/>
  <c r="L1845" i="3"/>
  <c r="M1845" i="3"/>
  <c r="G1846" i="3"/>
  <c r="H1846" i="3"/>
  <c r="I1846" i="3"/>
  <c r="J1846" i="3"/>
  <c r="K1846" i="3"/>
  <c r="L1846" i="3"/>
  <c r="M1846" i="3"/>
  <c r="G1847" i="3"/>
  <c r="H1847" i="3"/>
  <c r="I1847" i="3"/>
  <c r="J1847" i="3"/>
  <c r="K1847" i="3"/>
  <c r="L1847" i="3"/>
  <c r="M1847" i="3"/>
  <c r="G1848" i="3"/>
  <c r="H1848" i="3"/>
  <c r="I1848" i="3"/>
  <c r="J1848" i="3"/>
  <c r="K1848" i="3"/>
  <c r="L1848" i="3"/>
  <c r="M1848" i="3"/>
  <c r="G1849" i="3"/>
  <c r="H1849" i="3"/>
  <c r="I1849" i="3"/>
  <c r="J1849" i="3"/>
  <c r="K1849" i="3"/>
  <c r="L1849" i="3"/>
  <c r="M1849" i="3"/>
  <c r="G1850" i="3"/>
  <c r="H1850" i="3"/>
  <c r="I1850" i="3"/>
  <c r="J1850" i="3"/>
  <c r="K1850" i="3"/>
  <c r="L1850" i="3"/>
  <c r="M1850" i="3"/>
  <c r="G1851" i="3"/>
  <c r="H1851" i="3"/>
  <c r="I1851" i="3"/>
  <c r="J1851" i="3"/>
  <c r="K1851" i="3"/>
  <c r="L1851" i="3"/>
  <c r="M1851" i="3"/>
  <c r="A921" i="3"/>
  <c r="G1852" i="3"/>
  <c r="H1852" i="3"/>
  <c r="I1852" i="3"/>
  <c r="J1852" i="3"/>
  <c r="K1852" i="3"/>
  <c r="L1852" i="3"/>
  <c r="M1852" i="3"/>
  <c r="G1853" i="3"/>
  <c r="H1853" i="3"/>
  <c r="I1853" i="3"/>
  <c r="J1853" i="3"/>
  <c r="K1853" i="3"/>
  <c r="L1853" i="3"/>
  <c r="M1853" i="3"/>
  <c r="G1854" i="3"/>
  <c r="H1854" i="3"/>
  <c r="I1854" i="3"/>
  <c r="J1854" i="3"/>
  <c r="K1854" i="3"/>
  <c r="L1854" i="3"/>
  <c r="M1854" i="3"/>
  <c r="G1855" i="3"/>
  <c r="H1855" i="3"/>
  <c r="I1855" i="3"/>
  <c r="J1855" i="3"/>
  <c r="K1855" i="3"/>
  <c r="L1855" i="3"/>
  <c r="M1855" i="3"/>
  <c r="G1856" i="3"/>
  <c r="H1856" i="3"/>
  <c r="I1856" i="3"/>
  <c r="J1856" i="3"/>
  <c r="K1856" i="3"/>
  <c r="L1856" i="3"/>
  <c r="M1856" i="3"/>
  <c r="G1857" i="3"/>
  <c r="H1857" i="3"/>
  <c r="I1857" i="3"/>
  <c r="J1857" i="3"/>
  <c r="K1857" i="3"/>
  <c r="L1857" i="3"/>
  <c r="M1857" i="3"/>
  <c r="G1859" i="3"/>
  <c r="H1859" i="3"/>
  <c r="I1859" i="3"/>
  <c r="J1859" i="3"/>
  <c r="K1859" i="3"/>
  <c r="L1859" i="3"/>
  <c r="M1859" i="3"/>
  <c r="G1860" i="3"/>
  <c r="H1860" i="3"/>
  <c r="I1860" i="3"/>
  <c r="J1860" i="3"/>
  <c r="K1860" i="3"/>
  <c r="L1860" i="3"/>
  <c r="M1860" i="3"/>
  <c r="G1861" i="3"/>
  <c r="H1861" i="3"/>
  <c r="I1861" i="3"/>
  <c r="J1861" i="3"/>
  <c r="K1861" i="3"/>
  <c r="L1861" i="3"/>
  <c r="M1861" i="3"/>
  <c r="G1862" i="3"/>
  <c r="H1862" i="3"/>
  <c r="I1862" i="3"/>
  <c r="J1862" i="3"/>
  <c r="K1862" i="3"/>
  <c r="L1862" i="3"/>
  <c r="M1862" i="3"/>
  <c r="G1863" i="3"/>
  <c r="H1863" i="3"/>
  <c r="I1863" i="3"/>
  <c r="J1863" i="3"/>
  <c r="K1863" i="3"/>
  <c r="L1863" i="3"/>
  <c r="M1863" i="3"/>
  <c r="G1864" i="3"/>
  <c r="H1864" i="3"/>
  <c r="I1864" i="3"/>
  <c r="J1864" i="3"/>
  <c r="K1864" i="3"/>
  <c r="L1864" i="3"/>
  <c r="M1864" i="3"/>
  <c r="G1865" i="3"/>
  <c r="H1865" i="3"/>
  <c r="I1865" i="3"/>
  <c r="J1865" i="3"/>
  <c r="K1865" i="3"/>
  <c r="L1865" i="3"/>
  <c r="M1865" i="3"/>
  <c r="G1866" i="3"/>
  <c r="H1866" i="3"/>
  <c r="I1866" i="3"/>
  <c r="J1866" i="3"/>
  <c r="K1866" i="3"/>
  <c r="L1866" i="3"/>
  <c r="M1866" i="3"/>
  <c r="A936" i="3"/>
  <c r="G1867" i="3"/>
  <c r="H1867" i="3"/>
  <c r="I1867" i="3"/>
  <c r="J1867" i="3"/>
  <c r="K1867" i="3"/>
  <c r="L1867" i="3"/>
  <c r="M1867" i="3"/>
  <c r="G1868" i="3"/>
  <c r="H1868" i="3"/>
  <c r="I1868" i="3"/>
  <c r="J1868" i="3"/>
  <c r="K1868" i="3"/>
  <c r="L1868" i="3"/>
  <c r="M1868" i="3"/>
  <c r="G1869" i="3"/>
  <c r="H1869" i="3"/>
  <c r="I1869" i="3"/>
  <c r="J1869" i="3"/>
  <c r="K1869" i="3"/>
  <c r="L1869" i="3"/>
  <c r="M1869" i="3"/>
  <c r="G1870" i="3"/>
  <c r="H1870" i="3"/>
  <c r="I1870" i="3"/>
  <c r="J1870" i="3"/>
  <c r="K1870" i="3"/>
  <c r="L1870" i="3"/>
  <c r="M1870" i="3"/>
  <c r="G1871" i="3"/>
  <c r="H1871" i="3"/>
  <c r="I1871" i="3"/>
  <c r="J1871" i="3"/>
  <c r="K1871" i="3"/>
  <c r="L1871" i="3"/>
  <c r="M1871" i="3"/>
  <c r="G1872" i="3"/>
  <c r="H1872" i="3"/>
  <c r="I1872" i="3"/>
  <c r="J1872" i="3"/>
  <c r="K1872" i="3"/>
  <c r="L1872" i="3"/>
  <c r="M1872" i="3"/>
  <c r="A942" i="3"/>
  <c r="G1873" i="3"/>
  <c r="H1873" i="3"/>
  <c r="I1873" i="3"/>
  <c r="J1873" i="3"/>
  <c r="K1873" i="3"/>
  <c r="L1873" i="3"/>
  <c r="M1873" i="3"/>
  <c r="G1874" i="3"/>
  <c r="H1874" i="3"/>
  <c r="I1874" i="3"/>
  <c r="J1874" i="3"/>
  <c r="K1874" i="3"/>
  <c r="L1874" i="3"/>
  <c r="M1874" i="3"/>
  <c r="G1875" i="3"/>
  <c r="H1875" i="3"/>
  <c r="I1875" i="3"/>
  <c r="J1875" i="3"/>
  <c r="K1875" i="3"/>
  <c r="L1875" i="3"/>
  <c r="M1875" i="3"/>
  <c r="G1876" i="3"/>
  <c r="H1876" i="3"/>
  <c r="I1876" i="3"/>
  <c r="J1876" i="3"/>
  <c r="K1876" i="3"/>
  <c r="L1876" i="3"/>
  <c r="M1876" i="3"/>
  <c r="G1877" i="3"/>
  <c r="H1877" i="3"/>
  <c r="I1877" i="3"/>
  <c r="J1877" i="3"/>
  <c r="K1877" i="3"/>
  <c r="L1877" i="3"/>
  <c r="M1877" i="3"/>
  <c r="G1878" i="3"/>
  <c r="H1878" i="3"/>
  <c r="I1878" i="3"/>
  <c r="J1878" i="3"/>
  <c r="K1878" i="3"/>
  <c r="L1878" i="3"/>
  <c r="M1878" i="3"/>
  <c r="G1879" i="3"/>
  <c r="H1879" i="3"/>
  <c r="I1879" i="3"/>
  <c r="J1879" i="3"/>
  <c r="K1879" i="3"/>
  <c r="L1879" i="3"/>
  <c r="M1879" i="3"/>
  <c r="G1880" i="3"/>
  <c r="H1880" i="3"/>
  <c r="I1880" i="3"/>
  <c r="J1880" i="3"/>
  <c r="K1880" i="3"/>
  <c r="L1880" i="3"/>
  <c r="M1880" i="3"/>
  <c r="G1881" i="3"/>
  <c r="H1881" i="3"/>
  <c r="I1881" i="3"/>
  <c r="J1881" i="3"/>
  <c r="K1881" i="3"/>
  <c r="L1881" i="3"/>
  <c r="M1881" i="3"/>
  <c r="G1882" i="3"/>
  <c r="H1882" i="3"/>
  <c r="I1882" i="3"/>
  <c r="J1882" i="3"/>
  <c r="K1882" i="3"/>
  <c r="L1882" i="3"/>
  <c r="M1882" i="3"/>
  <c r="G1883" i="3"/>
  <c r="H1883" i="3"/>
  <c r="I1883" i="3"/>
  <c r="J1883" i="3"/>
  <c r="K1883" i="3"/>
  <c r="L1883" i="3"/>
  <c r="M1883" i="3"/>
  <c r="G1884" i="3"/>
  <c r="H1884" i="3"/>
  <c r="I1884" i="3"/>
  <c r="J1884" i="3"/>
  <c r="K1884" i="3"/>
  <c r="L1884" i="3"/>
  <c r="M1884" i="3"/>
  <c r="A955" i="3"/>
  <c r="G1889" i="3"/>
  <c r="H1889" i="3"/>
  <c r="I1889" i="3"/>
  <c r="J1889" i="3"/>
  <c r="K1889" i="3"/>
  <c r="L1889" i="3"/>
  <c r="M1889" i="3"/>
  <c r="G1890" i="3"/>
  <c r="H1890" i="3"/>
  <c r="I1890" i="3"/>
  <c r="J1890" i="3"/>
  <c r="K1890" i="3"/>
  <c r="L1890" i="3"/>
  <c r="M1890" i="3"/>
  <c r="G1891" i="3"/>
  <c r="H1891" i="3"/>
  <c r="I1891" i="3"/>
  <c r="J1891" i="3"/>
  <c r="K1891" i="3"/>
  <c r="L1891" i="3"/>
  <c r="M1891" i="3"/>
  <c r="G1892" i="3"/>
  <c r="H1892" i="3"/>
  <c r="I1892" i="3"/>
  <c r="J1892" i="3"/>
  <c r="K1892" i="3"/>
  <c r="L1892" i="3"/>
  <c r="M1892" i="3"/>
  <c r="G1893" i="3"/>
  <c r="H1893" i="3"/>
  <c r="I1893" i="3"/>
  <c r="J1893" i="3"/>
  <c r="K1893" i="3"/>
  <c r="L1893" i="3"/>
  <c r="M1893" i="3"/>
  <c r="A961" i="3"/>
  <c r="G1894" i="3"/>
  <c r="H1894" i="3"/>
  <c r="I1894" i="3"/>
  <c r="J1894" i="3"/>
  <c r="K1894" i="3"/>
  <c r="L1894" i="3"/>
  <c r="M1894" i="3"/>
  <c r="G1895" i="3"/>
  <c r="H1895" i="3"/>
  <c r="I1895" i="3"/>
  <c r="J1895" i="3"/>
  <c r="K1895" i="3"/>
  <c r="L1895" i="3"/>
  <c r="M1895" i="3"/>
  <c r="G1896" i="3"/>
  <c r="H1896" i="3"/>
  <c r="I1896" i="3"/>
  <c r="J1896" i="3"/>
  <c r="K1896" i="3"/>
  <c r="L1896" i="3"/>
  <c r="M1896" i="3"/>
  <c r="G1897" i="3"/>
  <c r="H1897" i="3"/>
  <c r="I1897" i="3"/>
  <c r="J1897" i="3"/>
  <c r="K1897" i="3"/>
  <c r="L1897" i="3"/>
  <c r="M1897" i="3"/>
  <c r="G1898" i="3"/>
  <c r="H1898" i="3"/>
  <c r="I1898" i="3"/>
  <c r="J1898" i="3"/>
  <c r="K1898" i="3"/>
  <c r="L1898" i="3"/>
  <c r="M1898" i="3"/>
  <c r="G1899" i="3"/>
  <c r="H1899" i="3"/>
  <c r="I1899" i="3"/>
  <c r="J1899" i="3"/>
  <c r="K1899" i="3"/>
  <c r="L1899" i="3"/>
  <c r="M1899" i="3"/>
  <c r="G1900" i="3"/>
  <c r="H1900" i="3"/>
  <c r="I1900" i="3"/>
  <c r="J1900" i="3"/>
  <c r="K1900" i="3"/>
  <c r="L1900" i="3"/>
  <c r="M1900" i="3"/>
  <c r="G1901" i="3"/>
  <c r="H1901" i="3"/>
  <c r="I1901" i="3"/>
  <c r="J1901" i="3"/>
  <c r="K1901" i="3"/>
  <c r="L1901" i="3"/>
  <c r="M1901" i="3"/>
  <c r="G1902" i="3"/>
  <c r="H1902" i="3"/>
  <c r="I1902" i="3"/>
  <c r="J1902" i="3"/>
  <c r="K1902" i="3"/>
  <c r="L1902" i="3"/>
  <c r="M1902" i="3"/>
  <c r="G1903" i="3"/>
  <c r="H1903" i="3"/>
  <c r="I1903" i="3"/>
  <c r="J1903" i="3"/>
  <c r="K1903" i="3"/>
  <c r="L1903" i="3"/>
  <c r="M1903" i="3"/>
  <c r="G1904" i="3"/>
  <c r="H1904" i="3"/>
  <c r="I1904" i="3"/>
  <c r="J1904" i="3"/>
  <c r="K1904" i="3"/>
  <c r="L1904" i="3"/>
  <c r="M1904" i="3"/>
  <c r="G1905" i="3"/>
  <c r="H1905" i="3"/>
  <c r="I1905" i="3"/>
  <c r="J1905" i="3"/>
  <c r="K1905" i="3"/>
  <c r="L1905" i="3"/>
  <c r="M1905" i="3"/>
  <c r="G1906" i="3"/>
  <c r="H1906" i="3"/>
  <c r="I1906" i="3"/>
  <c r="J1906" i="3"/>
  <c r="K1906" i="3"/>
  <c r="L1906" i="3"/>
  <c r="M1906" i="3"/>
  <c r="G1907" i="3"/>
  <c r="H1907" i="3"/>
  <c r="I1907" i="3"/>
  <c r="J1907" i="3"/>
  <c r="K1907" i="3"/>
  <c r="L1907" i="3"/>
  <c r="M1907" i="3"/>
  <c r="G1908" i="3"/>
  <c r="H1908" i="3"/>
  <c r="I1908" i="3"/>
  <c r="J1908" i="3"/>
  <c r="K1908" i="3"/>
  <c r="L1908" i="3"/>
  <c r="M1908" i="3"/>
  <c r="G1909" i="3"/>
  <c r="H1909" i="3"/>
  <c r="I1909" i="3"/>
  <c r="J1909" i="3"/>
  <c r="K1909" i="3"/>
  <c r="L1909" i="3"/>
  <c r="M1909" i="3"/>
  <c r="G1910" i="3"/>
  <c r="H1910" i="3"/>
  <c r="I1910" i="3"/>
  <c r="J1910" i="3"/>
  <c r="K1910" i="3"/>
  <c r="L1910" i="3"/>
  <c r="M1910" i="3"/>
  <c r="G1911" i="3"/>
  <c r="H1911" i="3"/>
  <c r="I1911" i="3"/>
  <c r="J1911" i="3"/>
  <c r="K1911" i="3"/>
  <c r="L1911" i="3"/>
  <c r="M1911" i="3"/>
  <c r="G1912" i="3"/>
  <c r="H1912" i="3"/>
  <c r="I1912" i="3"/>
  <c r="J1912" i="3"/>
  <c r="K1912" i="3"/>
  <c r="L1912" i="3"/>
  <c r="M1912" i="3"/>
  <c r="G1913" i="3"/>
  <c r="H1913" i="3"/>
  <c r="I1913" i="3"/>
  <c r="J1913" i="3"/>
  <c r="K1913" i="3"/>
  <c r="L1913" i="3"/>
  <c r="M1913" i="3"/>
  <c r="G1914" i="3"/>
  <c r="H1914" i="3"/>
  <c r="I1914" i="3"/>
  <c r="J1914" i="3"/>
  <c r="K1914" i="3"/>
  <c r="L1914" i="3"/>
  <c r="M1914" i="3"/>
  <c r="G1915" i="3"/>
  <c r="H1915" i="3"/>
  <c r="I1915" i="3"/>
  <c r="J1915" i="3"/>
  <c r="K1915" i="3"/>
  <c r="L1915" i="3"/>
  <c r="M1915" i="3"/>
  <c r="G1916" i="3"/>
  <c r="H1916" i="3"/>
  <c r="I1916" i="3"/>
  <c r="J1916" i="3"/>
  <c r="K1916" i="3"/>
  <c r="L1916" i="3"/>
  <c r="M1916" i="3"/>
  <c r="G693" i="3"/>
  <c r="H693" i="3"/>
  <c r="I693" i="3"/>
  <c r="J693" i="3"/>
  <c r="K693" i="3"/>
  <c r="L693" i="3"/>
  <c r="M693" i="3"/>
  <c r="G694" i="3"/>
  <c r="H694" i="3"/>
  <c r="I694" i="3"/>
  <c r="J694" i="3"/>
  <c r="K694" i="3"/>
  <c r="L694" i="3"/>
  <c r="M694" i="3"/>
  <c r="G695" i="3"/>
  <c r="H695" i="3"/>
  <c r="I695" i="3"/>
  <c r="J695" i="3"/>
  <c r="K695" i="3"/>
  <c r="L695" i="3"/>
  <c r="M695" i="3"/>
  <c r="G696" i="3"/>
  <c r="H696" i="3"/>
  <c r="I696" i="3"/>
  <c r="J696" i="3"/>
  <c r="K696" i="3"/>
  <c r="L696" i="3"/>
  <c r="M696" i="3"/>
  <c r="G697" i="3"/>
  <c r="H697" i="3"/>
  <c r="I697" i="3"/>
  <c r="J697" i="3"/>
  <c r="K697" i="3"/>
  <c r="L697" i="3"/>
  <c r="M697" i="3"/>
  <c r="G698" i="3"/>
  <c r="H698" i="3"/>
  <c r="I698" i="3"/>
  <c r="J698" i="3"/>
  <c r="K698" i="3"/>
  <c r="L698" i="3"/>
  <c r="M698" i="3"/>
  <c r="G699" i="3"/>
  <c r="H699" i="3"/>
  <c r="I699" i="3"/>
  <c r="J699" i="3"/>
  <c r="K699" i="3"/>
  <c r="L699" i="3"/>
  <c r="M699" i="3"/>
  <c r="G700" i="3"/>
  <c r="H700" i="3"/>
  <c r="I700" i="3"/>
  <c r="J700" i="3"/>
  <c r="K700" i="3"/>
  <c r="L700" i="3"/>
  <c r="M700" i="3"/>
  <c r="G701" i="3"/>
  <c r="H701" i="3"/>
  <c r="I701" i="3"/>
  <c r="J701" i="3"/>
  <c r="K701" i="3"/>
  <c r="L701" i="3"/>
  <c r="M701" i="3"/>
  <c r="G702" i="3"/>
  <c r="H702" i="3"/>
  <c r="I702" i="3"/>
  <c r="J702" i="3"/>
  <c r="K702" i="3"/>
  <c r="L702" i="3"/>
  <c r="M702" i="3"/>
  <c r="G703" i="3"/>
  <c r="H703" i="3"/>
  <c r="I703" i="3"/>
  <c r="J703" i="3"/>
  <c r="K703" i="3"/>
  <c r="L703" i="3"/>
  <c r="M703" i="3"/>
  <c r="G704" i="3"/>
  <c r="H704" i="3"/>
  <c r="I704" i="3"/>
  <c r="J704" i="3"/>
  <c r="K704" i="3"/>
  <c r="L704" i="3"/>
  <c r="M704" i="3"/>
  <c r="G705" i="3"/>
  <c r="H705" i="3"/>
  <c r="I705" i="3"/>
  <c r="J705" i="3"/>
  <c r="K705" i="3"/>
  <c r="L705" i="3"/>
  <c r="M705" i="3"/>
  <c r="G706" i="3"/>
  <c r="H706" i="3"/>
  <c r="I706" i="3"/>
  <c r="J706" i="3"/>
  <c r="K706" i="3"/>
  <c r="L706" i="3"/>
  <c r="M706" i="3"/>
  <c r="G707" i="3"/>
  <c r="H707" i="3"/>
  <c r="I707" i="3"/>
  <c r="J707" i="3"/>
  <c r="K707" i="3"/>
  <c r="L707" i="3"/>
  <c r="M707" i="3"/>
  <c r="G708" i="3"/>
  <c r="H708" i="3"/>
  <c r="I708" i="3"/>
  <c r="J708" i="3"/>
  <c r="K708" i="3"/>
  <c r="L708" i="3"/>
  <c r="M708" i="3"/>
  <c r="G709" i="3"/>
  <c r="H709" i="3"/>
  <c r="I709" i="3"/>
  <c r="J709" i="3"/>
  <c r="K709" i="3"/>
  <c r="L709" i="3"/>
  <c r="M709" i="3"/>
  <c r="G710" i="3"/>
  <c r="H710" i="3"/>
  <c r="I710" i="3"/>
  <c r="J710" i="3"/>
  <c r="K710" i="3"/>
  <c r="L710" i="3"/>
  <c r="M710" i="3"/>
  <c r="G711" i="3"/>
  <c r="H711" i="3"/>
  <c r="I711" i="3"/>
  <c r="J711" i="3"/>
  <c r="K711" i="3"/>
  <c r="L711" i="3"/>
  <c r="M711" i="3"/>
  <c r="G712" i="3"/>
  <c r="H712" i="3"/>
  <c r="I712" i="3"/>
  <c r="J712" i="3"/>
  <c r="K712" i="3"/>
  <c r="L712" i="3"/>
  <c r="M712" i="3"/>
  <c r="G713" i="3"/>
  <c r="H713" i="3"/>
  <c r="I713" i="3"/>
  <c r="J713" i="3"/>
  <c r="K713" i="3"/>
  <c r="L713" i="3"/>
  <c r="M713" i="3"/>
  <c r="G714" i="3"/>
  <c r="H714" i="3"/>
  <c r="I714" i="3"/>
  <c r="J714" i="3"/>
  <c r="K714" i="3"/>
  <c r="L714" i="3"/>
  <c r="M714" i="3"/>
  <c r="G715" i="3"/>
  <c r="H715" i="3"/>
  <c r="I715" i="3"/>
  <c r="J715" i="3"/>
  <c r="K715" i="3"/>
  <c r="L715" i="3"/>
  <c r="M715" i="3"/>
  <c r="G721" i="3"/>
  <c r="H721" i="3"/>
  <c r="I721" i="3"/>
  <c r="J721" i="3"/>
  <c r="K721" i="3"/>
  <c r="L721" i="3"/>
  <c r="M721" i="3"/>
  <c r="G722" i="3"/>
  <c r="H722" i="3"/>
  <c r="I722" i="3"/>
  <c r="J722" i="3"/>
  <c r="K722" i="3"/>
  <c r="L722" i="3"/>
  <c r="M722" i="3"/>
  <c r="G723" i="3"/>
  <c r="H723" i="3"/>
  <c r="I723" i="3"/>
  <c r="J723" i="3"/>
  <c r="K723" i="3"/>
  <c r="L723" i="3"/>
  <c r="M723" i="3"/>
  <c r="G724" i="3"/>
  <c r="H724" i="3"/>
  <c r="I724" i="3"/>
  <c r="J724" i="3"/>
  <c r="K724" i="3"/>
  <c r="L724" i="3"/>
  <c r="M724" i="3"/>
  <c r="G725" i="3"/>
  <c r="H725" i="3"/>
  <c r="I725" i="3"/>
  <c r="J725" i="3"/>
  <c r="K725" i="3"/>
  <c r="L725" i="3"/>
  <c r="M725" i="3"/>
  <c r="G726" i="3"/>
  <c r="H726" i="3"/>
  <c r="I726" i="3"/>
  <c r="J726" i="3"/>
  <c r="K726" i="3"/>
  <c r="L726" i="3"/>
  <c r="M726" i="3"/>
  <c r="G727" i="3"/>
  <c r="H727" i="3"/>
  <c r="I727" i="3"/>
  <c r="J727" i="3"/>
  <c r="K727" i="3"/>
  <c r="L727" i="3"/>
  <c r="M727" i="3"/>
  <c r="G728" i="3"/>
  <c r="H728" i="3"/>
  <c r="I728" i="3"/>
  <c r="J728" i="3"/>
  <c r="K728" i="3"/>
  <c r="L728" i="3"/>
  <c r="M728" i="3"/>
  <c r="G729" i="3"/>
  <c r="H729" i="3"/>
  <c r="I729" i="3"/>
  <c r="J729" i="3"/>
  <c r="K729" i="3"/>
  <c r="L729" i="3"/>
  <c r="M729" i="3"/>
  <c r="G730" i="3"/>
  <c r="H730" i="3"/>
  <c r="I730" i="3"/>
  <c r="J730" i="3"/>
  <c r="K730" i="3"/>
  <c r="L730" i="3"/>
  <c r="M730" i="3"/>
  <c r="G731" i="3"/>
  <c r="H731" i="3"/>
  <c r="I731" i="3"/>
  <c r="J731" i="3"/>
  <c r="K731" i="3"/>
  <c r="L731" i="3"/>
  <c r="M731" i="3"/>
  <c r="G732" i="3"/>
  <c r="H732" i="3"/>
  <c r="I732" i="3"/>
  <c r="J732" i="3"/>
  <c r="K732" i="3"/>
  <c r="L732" i="3"/>
  <c r="M732" i="3"/>
  <c r="G733" i="3"/>
  <c r="H733" i="3"/>
  <c r="I733" i="3"/>
  <c r="J733" i="3"/>
  <c r="K733" i="3"/>
  <c r="L733" i="3"/>
  <c r="M733" i="3"/>
  <c r="G734" i="3"/>
  <c r="H734" i="3"/>
  <c r="I734" i="3"/>
  <c r="J734" i="3"/>
  <c r="K734" i="3"/>
  <c r="L734" i="3"/>
  <c r="M734" i="3"/>
  <c r="G735" i="3"/>
  <c r="H735" i="3"/>
  <c r="I735" i="3"/>
  <c r="J735" i="3"/>
  <c r="K735" i="3"/>
  <c r="L735" i="3"/>
  <c r="M735" i="3"/>
  <c r="G736" i="3"/>
  <c r="H736" i="3"/>
  <c r="I736" i="3"/>
  <c r="J736" i="3"/>
  <c r="K736" i="3"/>
  <c r="L736" i="3"/>
  <c r="M736" i="3"/>
  <c r="G737" i="3"/>
  <c r="H737" i="3"/>
  <c r="I737" i="3"/>
  <c r="J737" i="3"/>
  <c r="K737" i="3"/>
  <c r="L737" i="3"/>
  <c r="M737" i="3"/>
  <c r="G738" i="3"/>
  <c r="H738" i="3"/>
  <c r="I738" i="3"/>
  <c r="J738" i="3"/>
  <c r="K738" i="3"/>
  <c r="L738" i="3"/>
  <c r="M738" i="3"/>
  <c r="G739" i="3"/>
  <c r="H739" i="3"/>
  <c r="I739" i="3"/>
  <c r="J739" i="3"/>
  <c r="K739" i="3"/>
  <c r="L739" i="3"/>
  <c r="M739" i="3"/>
  <c r="G740" i="3"/>
  <c r="H740" i="3"/>
  <c r="I740" i="3"/>
  <c r="J740" i="3"/>
  <c r="K740" i="3"/>
  <c r="L740" i="3"/>
  <c r="M740" i="3"/>
  <c r="G741" i="3"/>
  <c r="H741" i="3"/>
  <c r="I741" i="3"/>
  <c r="J741" i="3"/>
  <c r="K741" i="3"/>
  <c r="L741" i="3"/>
  <c r="M741" i="3"/>
  <c r="G742" i="3"/>
  <c r="H742" i="3"/>
  <c r="I742" i="3"/>
  <c r="J742" i="3"/>
  <c r="K742" i="3"/>
  <c r="L742" i="3"/>
  <c r="M742" i="3"/>
  <c r="G743" i="3"/>
  <c r="H743" i="3"/>
  <c r="I743" i="3"/>
  <c r="J743" i="3"/>
  <c r="K743" i="3"/>
  <c r="L743" i="3"/>
  <c r="M743" i="3"/>
  <c r="G744" i="3"/>
  <c r="H744" i="3"/>
  <c r="I744" i="3"/>
  <c r="J744" i="3"/>
  <c r="K744" i="3"/>
  <c r="L744" i="3"/>
  <c r="M744" i="3"/>
  <c r="G745" i="3"/>
  <c r="H745" i="3"/>
  <c r="I745" i="3"/>
  <c r="J745" i="3"/>
  <c r="K745" i="3"/>
  <c r="L745" i="3"/>
  <c r="M745" i="3"/>
  <c r="G747" i="3"/>
  <c r="H747" i="3"/>
  <c r="I747" i="3"/>
  <c r="J747" i="3"/>
  <c r="K747" i="3"/>
  <c r="L747" i="3"/>
  <c r="M747" i="3"/>
  <c r="G748" i="3"/>
  <c r="H748" i="3"/>
  <c r="I748" i="3"/>
  <c r="J748" i="3"/>
  <c r="K748" i="3"/>
  <c r="L748" i="3"/>
  <c r="M748" i="3"/>
  <c r="G749" i="3"/>
  <c r="H749" i="3"/>
  <c r="I749" i="3"/>
  <c r="J749" i="3"/>
  <c r="K749" i="3"/>
  <c r="L749" i="3"/>
  <c r="M749" i="3"/>
  <c r="G750" i="3"/>
  <c r="H750" i="3"/>
  <c r="I750" i="3"/>
  <c r="J750" i="3"/>
  <c r="K750" i="3"/>
  <c r="L750" i="3"/>
  <c r="M750" i="3"/>
  <c r="G751" i="3"/>
  <c r="H751" i="3"/>
  <c r="I751" i="3"/>
  <c r="J751" i="3"/>
  <c r="K751" i="3"/>
  <c r="L751" i="3"/>
  <c r="M751" i="3"/>
  <c r="G752" i="3"/>
  <c r="H752" i="3"/>
  <c r="I752" i="3"/>
  <c r="J752" i="3"/>
  <c r="K752" i="3"/>
  <c r="L752" i="3"/>
  <c r="M752" i="3"/>
  <c r="G753" i="3"/>
  <c r="H753" i="3"/>
  <c r="I753" i="3"/>
  <c r="J753" i="3"/>
  <c r="K753" i="3"/>
  <c r="L753" i="3"/>
  <c r="M753" i="3"/>
  <c r="G754" i="3"/>
  <c r="H754" i="3"/>
  <c r="I754" i="3"/>
  <c r="J754" i="3"/>
  <c r="K754" i="3"/>
  <c r="L754" i="3"/>
  <c r="M754" i="3"/>
  <c r="G755" i="3"/>
  <c r="H755" i="3"/>
  <c r="I755" i="3"/>
  <c r="J755" i="3"/>
  <c r="K755" i="3"/>
  <c r="L755" i="3"/>
  <c r="M755" i="3"/>
  <c r="G756" i="3"/>
  <c r="H756" i="3"/>
  <c r="I756" i="3"/>
  <c r="J756" i="3"/>
  <c r="K756" i="3"/>
  <c r="L756" i="3"/>
  <c r="M756" i="3"/>
  <c r="G757" i="3"/>
  <c r="H757" i="3"/>
  <c r="I757" i="3"/>
  <c r="J757" i="3"/>
  <c r="K757" i="3"/>
  <c r="L757" i="3"/>
  <c r="M757" i="3"/>
  <c r="G758" i="3"/>
  <c r="H758" i="3"/>
  <c r="I758" i="3"/>
  <c r="J758" i="3"/>
  <c r="K758" i="3"/>
  <c r="L758" i="3"/>
  <c r="M758" i="3"/>
  <c r="G759" i="3"/>
  <c r="H759" i="3"/>
  <c r="I759" i="3"/>
  <c r="J759" i="3"/>
  <c r="K759" i="3"/>
  <c r="L759" i="3"/>
  <c r="M759" i="3"/>
  <c r="G761" i="3"/>
  <c r="H761" i="3"/>
  <c r="I761" i="3"/>
  <c r="J761" i="3"/>
  <c r="K761" i="3"/>
  <c r="L761" i="3"/>
  <c r="M761" i="3"/>
  <c r="G762" i="3"/>
  <c r="H762" i="3"/>
  <c r="I762" i="3"/>
  <c r="J762" i="3"/>
  <c r="K762" i="3"/>
  <c r="L762" i="3"/>
  <c r="M762" i="3"/>
  <c r="G763" i="3"/>
  <c r="H763" i="3"/>
  <c r="I763" i="3"/>
  <c r="J763" i="3"/>
  <c r="K763" i="3"/>
  <c r="L763" i="3"/>
  <c r="M763" i="3"/>
  <c r="G764" i="3"/>
  <c r="H764" i="3"/>
  <c r="I764" i="3"/>
  <c r="J764" i="3"/>
  <c r="K764" i="3"/>
  <c r="L764" i="3"/>
  <c r="M764" i="3"/>
  <c r="G765" i="3"/>
  <c r="H765" i="3"/>
  <c r="I765" i="3"/>
  <c r="J765" i="3"/>
  <c r="K765" i="3"/>
  <c r="L765" i="3"/>
  <c r="M765" i="3"/>
  <c r="G766" i="3"/>
  <c r="H766" i="3"/>
  <c r="I766" i="3"/>
  <c r="J766" i="3"/>
  <c r="K766" i="3"/>
  <c r="L766" i="3"/>
  <c r="M766" i="3"/>
  <c r="G767" i="3"/>
  <c r="H767" i="3"/>
  <c r="I767" i="3"/>
  <c r="J767" i="3"/>
  <c r="K767" i="3"/>
  <c r="L767" i="3"/>
  <c r="M767" i="3"/>
  <c r="G768" i="3"/>
  <c r="H768" i="3"/>
  <c r="I768" i="3"/>
  <c r="J768" i="3"/>
  <c r="K768" i="3"/>
  <c r="L768" i="3"/>
  <c r="M768" i="3"/>
  <c r="G769" i="3"/>
  <c r="H769" i="3"/>
  <c r="I769" i="3"/>
  <c r="J769" i="3"/>
  <c r="K769" i="3"/>
  <c r="L769" i="3"/>
  <c r="M769" i="3"/>
  <c r="G770" i="3"/>
  <c r="H770" i="3"/>
  <c r="I770" i="3"/>
  <c r="J770" i="3"/>
  <c r="K770" i="3"/>
  <c r="L770" i="3"/>
  <c r="M770" i="3"/>
  <c r="G771" i="3"/>
  <c r="H771" i="3"/>
  <c r="I771" i="3"/>
  <c r="J771" i="3"/>
  <c r="K771" i="3"/>
  <c r="L771" i="3"/>
  <c r="M771" i="3"/>
  <c r="G772" i="3"/>
  <c r="H772" i="3"/>
  <c r="I772" i="3"/>
  <c r="J772" i="3"/>
  <c r="K772" i="3"/>
  <c r="L772" i="3"/>
  <c r="M772" i="3"/>
  <c r="G773" i="3"/>
  <c r="H773" i="3"/>
  <c r="I773" i="3"/>
  <c r="J773" i="3"/>
  <c r="K773" i="3"/>
  <c r="L773" i="3"/>
  <c r="M773" i="3"/>
  <c r="G774" i="3"/>
  <c r="H774" i="3"/>
  <c r="I774" i="3"/>
  <c r="J774" i="3"/>
  <c r="K774" i="3"/>
  <c r="L774" i="3"/>
  <c r="M774" i="3"/>
  <c r="G775" i="3"/>
  <c r="H775" i="3"/>
  <c r="I775" i="3"/>
  <c r="J775" i="3"/>
  <c r="K775" i="3"/>
  <c r="L775" i="3"/>
  <c r="M775" i="3"/>
  <c r="G776" i="3"/>
  <c r="H776" i="3"/>
  <c r="I776" i="3"/>
  <c r="J776" i="3"/>
  <c r="K776" i="3"/>
  <c r="L776" i="3"/>
  <c r="M776" i="3"/>
  <c r="G777" i="3"/>
  <c r="H777" i="3"/>
  <c r="I777" i="3"/>
  <c r="J777" i="3"/>
  <c r="K777" i="3"/>
  <c r="L777" i="3"/>
  <c r="M777" i="3"/>
  <c r="G778" i="3"/>
  <c r="H778" i="3"/>
  <c r="I778" i="3"/>
  <c r="J778" i="3"/>
  <c r="K778" i="3"/>
  <c r="L778" i="3"/>
  <c r="M778" i="3"/>
  <c r="G779" i="3"/>
  <c r="H779" i="3"/>
  <c r="I779" i="3"/>
  <c r="J779" i="3"/>
  <c r="K779" i="3"/>
  <c r="L779" i="3"/>
  <c r="M779" i="3"/>
  <c r="G780" i="3"/>
  <c r="H780" i="3"/>
  <c r="I780" i="3"/>
  <c r="J780" i="3"/>
  <c r="K780" i="3"/>
  <c r="L780" i="3"/>
  <c r="M780" i="3"/>
  <c r="G781" i="3"/>
  <c r="H781" i="3"/>
  <c r="I781" i="3"/>
  <c r="J781" i="3"/>
  <c r="K781" i="3"/>
  <c r="L781" i="3"/>
  <c r="M781" i="3"/>
  <c r="G782" i="3"/>
  <c r="H782" i="3"/>
  <c r="I782" i="3"/>
  <c r="J782" i="3"/>
  <c r="K782" i="3"/>
  <c r="L782" i="3"/>
  <c r="M782" i="3"/>
  <c r="G783" i="3"/>
  <c r="H783" i="3"/>
  <c r="I783" i="3"/>
  <c r="J783" i="3"/>
  <c r="K783" i="3"/>
  <c r="L783" i="3"/>
  <c r="M783" i="3"/>
  <c r="G784" i="3"/>
  <c r="H784" i="3"/>
  <c r="I784" i="3"/>
  <c r="J784" i="3"/>
  <c r="K784" i="3"/>
  <c r="L784" i="3"/>
  <c r="M784" i="3"/>
  <c r="G785" i="3"/>
  <c r="H785" i="3"/>
  <c r="I785" i="3"/>
  <c r="J785" i="3"/>
  <c r="K785" i="3"/>
  <c r="L785" i="3"/>
  <c r="M785" i="3"/>
  <c r="G786" i="3"/>
  <c r="H786" i="3"/>
  <c r="I786" i="3"/>
  <c r="J786" i="3"/>
  <c r="K786" i="3"/>
  <c r="L786" i="3"/>
  <c r="M786" i="3"/>
  <c r="G1919" i="3"/>
  <c r="H1919" i="3"/>
  <c r="I1919" i="3"/>
  <c r="J1919" i="3"/>
  <c r="K1919" i="3"/>
  <c r="L1919" i="3"/>
  <c r="M1919" i="3"/>
  <c r="G1920" i="3"/>
  <c r="H1920" i="3"/>
  <c r="I1920" i="3"/>
  <c r="J1920" i="3"/>
  <c r="K1920" i="3"/>
  <c r="L1920" i="3"/>
  <c r="M1920" i="3"/>
  <c r="G1921" i="3"/>
  <c r="H1921" i="3"/>
  <c r="I1921" i="3"/>
  <c r="J1921" i="3"/>
  <c r="K1921" i="3"/>
  <c r="L1921" i="3"/>
  <c r="M1921" i="3"/>
  <c r="G1922" i="3"/>
  <c r="H1922" i="3"/>
  <c r="I1922" i="3"/>
  <c r="J1922" i="3"/>
  <c r="K1922" i="3"/>
  <c r="L1922" i="3"/>
  <c r="M1922" i="3"/>
  <c r="G1923" i="3"/>
  <c r="H1923" i="3"/>
  <c r="I1923" i="3"/>
  <c r="J1923" i="3"/>
  <c r="K1923" i="3"/>
  <c r="L1923" i="3"/>
  <c r="M1923" i="3"/>
  <c r="G1924" i="3"/>
  <c r="H1924" i="3"/>
  <c r="I1924" i="3"/>
  <c r="J1924" i="3"/>
  <c r="K1924" i="3"/>
  <c r="L1924" i="3"/>
  <c r="M1924" i="3"/>
  <c r="G1925" i="3"/>
  <c r="H1925" i="3"/>
  <c r="I1925" i="3"/>
  <c r="J1925" i="3"/>
  <c r="K1925" i="3"/>
  <c r="L1925" i="3"/>
  <c r="M1925" i="3"/>
  <c r="G1926" i="3"/>
  <c r="H1926" i="3"/>
  <c r="I1926" i="3"/>
  <c r="J1926" i="3"/>
  <c r="K1926" i="3"/>
  <c r="L1926" i="3"/>
  <c r="M1926" i="3"/>
  <c r="G1927" i="3"/>
  <c r="H1927" i="3"/>
  <c r="I1927" i="3"/>
  <c r="J1927" i="3"/>
  <c r="K1927" i="3"/>
  <c r="L1927" i="3"/>
  <c r="M1927" i="3"/>
  <c r="G1928" i="3"/>
  <c r="H1928" i="3"/>
  <c r="I1928" i="3"/>
  <c r="J1928" i="3"/>
  <c r="K1928" i="3"/>
  <c r="L1928" i="3"/>
  <c r="M1928" i="3"/>
  <c r="G1929" i="3"/>
  <c r="H1929" i="3"/>
  <c r="I1929" i="3"/>
  <c r="J1929" i="3"/>
  <c r="K1929" i="3"/>
  <c r="L1929" i="3"/>
  <c r="M1929" i="3"/>
  <c r="G1930" i="3"/>
  <c r="H1930" i="3"/>
  <c r="I1930" i="3"/>
  <c r="J1930" i="3"/>
  <c r="K1930" i="3"/>
  <c r="L1930" i="3"/>
  <c r="M1930" i="3"/>
  <c r="G1931" i="3"/>
  <c r="H1931" i="3"/>
  <c r="I1931" i="3"/>
  <c r="J1931" i="3"/>
  <c r="K1931" i="3"/>
  <c r="L1931" i="3"/>
  <c r="M1931" i="3"/>
  <c r="G1932" i="3"/>
  <c r="H1932" i="3"/>
  <c r="I1932" i="3"/>
  <c r="J1932" i="3"/>
  <c r="K1932" i="3"/>
  <c r="L1932" i="3"/>
  <c r="M1932" i="3"/>
  <c r="G1934" i="3"/>
  <c r="H1934" i="3"/>
  <c r="I1934" i="3"/>
  <c r="J1934" i="3"/>
  <c r="K1934" i="3"/>
  <c r="L1934" i="3"/>
  <c r="M1934" i="3"/>
  <c r="G1935" i="3"/>
  <c r="H1935" i="3"/>
  <c r="I1935" i="3"/>
  <c r="J1935" i="3"/>
  <c r="K1935" i="3"/>
  <c r="L1935" i="3"/>
  <c r="M1935" i="3"/>
  <c r="G1936" i="3"/>
  <c r="H1936" i="3"/>
  <c r="I1936" i="3"/>
  <c r="J1936" i="3"/>
  <c r="K1936" i="3"/>
  <c r="L1936" i="3"/>
  <c r="M1936" i="3"/>
  <c r="G1937" i="3"/>
  <c r="H1937" i="3"/>
  <c r="I1937" i="3"/>
  <c r="J1937" i="3"/>
  <c r="K1937" i="3"/>
  <c r="L1937" i="3"/>
  <c r="M1937" i="3"/>
  <c r="G1938" i="3"/>
  <c r="H1938" i="3"/>
  <c r="I1938" i="3"/>
  <c r="J1938" i="3"/>
  <c r="K1938" i="3"/>
  <c r="L1938" i="3"/>
  <c r="M1938" i="3"/>
  <c r="G1941" i="3"/>
  <c r="H1941" i="3"/>
  <c r="I1941" i="3"/>
  <c r="J1941" i="3"/>
  <c r="K1941" i="3"/>
  <c r="L1941" i="3"/>
  <c r="M1941" i="3"/>
  <c r="G1942" i="3"/>
  <c r="H1942" i="3"/>
  <c r="I1942" i="3"/>
  <c r="J1942" i="3"/>
  <c r="K1942" i="3"/>
  <c r="L1942" i="3"/>
  <c r="M1942" i="3"/>
  <c r="G1943" i="3"/>
  <c r="H1943" i="3"/>
  <c r="I1943" i="3"/>
  <c r="J1943" i="3"/>
  <c r="K1943" i="3"/>
  <c r="L1943" i="3"/>
  <c r="M1943" i="3"/>
  <c r="G1944" i="3"/>
  <c r="H1944" i="3"/>
  <c r="I1944" i="3"/>
  <c r="J1944" i="3"/>
  <c r="K1944" i="3"/>
  <c r="L1944" i="3"/>
  <c r="M1944" i="3"/>
  <c r="G1945" i="3"/>
  <c r="H1945" i="3"/>
  <c r="I1945" i="3"/>
  <c r="J1945" i="3"/>
  <c r="K1945" i="3"/>
  <c r="L1945" i="3"/>
  <c r="M1945" i="3"/>
  <c r="G790" i="3"/>
  <c r="H790" i="3"/>
  <c r="I790" i="3"/>
  <c r="J790" i="3"/>
  <c r="K790" i="3"/>
  <c r="L790" i="3"/>
  <c r="M790" i="3"/>
  <c r="G791" i="3"/>
  <c r="H791" i="3"/>
  <c r="I791" i="3"/>
  <c r="J791" i="3"/>
  <c r="K791" i="3"/>
  <c r="L791" i="3"/>
  <c r="M791" i="3"/>
  <c r="G792" i="3"/>
  <c r="H792" i="3"/>
  <c r="I792" i="3"/>
  <c r="J792" i="3"/>
  <c r="K792" i="3"/>
  <c r="L792" i="3"/>
  <c r="M792" i="3"/>
  <c r="G793" i="3"/>
  <c r="H793" i="3"/>
  <c r="I793" i="3"/>
  <c r="J793" i="3"/>
  <c r="K793" i="3"/>
  <c r="L793" i="3"/>
  <c r="M793" i="3"/>
  <c r="G794" i="3"/>
  <c r="H794" i="3"/>
  <c r="I794" i="3"/>
  <c r="J794" i="3"/>
  <c r="K794" i="3"/>
  <c r="L794" i="3"/>
  <c r="M794" i="3"/>
  <c r="G795" i="3"/>
  <c r="H795" i="3"/>
  <c r="I795" i="3"/>
  <c r="J795" i="3"/>
  <c r="K795" i="3"/>
  <c r="L795" i="3"/>
  <c r="M795" i="3"/>
  <c r="G796" i="3"/>
  <c r="H796" i="3"/>
  <c r="I796" i="3"/>
  <c r="J796" i="3"/>
  <c r="K796" i="3"/>
  <c r="L796" i="3"/>
  <c r="M796" i="3"/>
  <c r="G797" i="3"/>
  <c r="H797" i="3"/>
  <c r="I797" i="3"/>
  <c r="J797" i="3"/>
  <c r="K797" i="3"/>
  <c r="L797" i="3"/>
  <c r="M797" i="3"/>
  <c r="G798" i="3"/>
  <c r="H798" i="3"/>
  <c r="I798" i="3"/>
  <c r="J798" i="3"/>
  <c r="K798" i="3"/>
  <c r="L798" i="3"/>
  <c r="M798" i="3"/>
  <c r="G799" i="3"/>
  <c r="H799" i="3"/>
  <c r="I799" i="3"/>
  <c r="J799" i="3"/>
  <c r="K799" i="3"/>
  <c r="L799" i="3"/>
  <c r="M799" i="3"/>
  <c r="G800" i="3"/>
  <c r="H800" i="3"/>
  <c r="I800" i="3"/>
  <c r="J800" i="3"/>
  <c r="K800" i="3"/>
  <c r="L800" i="3"/>
  <c r="M800" i="3"/>
  <c r="G801" i="3"/>
  <c r="H801" i="3"/>
  <c r="I801" i="3"/>
  <c r="J801" i="3"/>
  <c r="K801" i="3"/>
  <c r="L801" i="3"/>
  <c r="M801" i="3"/>
  <c r="G802" i="3"/>
  <c r="H802" i="3"/>
  <c r="I802" i="3"/>
  <c r="J802" i="3"/>
  <c r="K802" i="3"/>
  <c r="L802" i="3"/>
  <c r="M802" i="3"/>
  <c r="G803" i="3"/>
  <c r="H803" i="3"/>
  <c r="I803" i="3"/>
  <c r="J803" i="3"/>
  <c r="K803" i="3"/>
  <c r="L803" i="3"/>
  <c r="M803" i="3"/>
  <c r="G804" i="3"/>
  <c r="H804" i="3"/>
  <c r="I804" i="3"/>
  <c r="J804" i="3"/>
  <c r="K804" i="3"/>
  <c r="L804" i="3"/>
  <c r="M804" i="3"/>
  <c r="G805" i="3"/>
  <c r="H805" i="3"/>
  <c r="I805" i="3"/>
  <c r="J805" i="3"/>
  <c r="K805" i="3"/>
  <c r="L805" i="3"/>
  <c r="M805" i="3"/>
  <c r="G806" i="3"/>
  <c r="H806" i="3"/>
  <c r="I806" i="3"/>
  <c r="J806" i="3"/>
  <c r="K806" i="3"/>
  <c r="L806" i="3"/>
  <c r="M806" i="3"/>
  <c r="G807" i="3"/>
  <c r="H807" i="3"/>
  <c r="I807" i="3"/>
  <c r="J807" i="3"/>
  <c r="K807" i="3"/>
  <c r="L807" i="3"/>
  <c r="M807" i="3"/>
  <c r="G809" i="3"/>
  <c r="H809" i="3"/>
  <c r="I809" i="3"/>
  <c r="J809" i="3"/>
  <c r="K809" i="3"/>
  <c r="L809" i="3"/>
  <c r="M809" i="3"/>
  <c r="G810" i="3"/>
  <c r="H810" i="3"/>
  <c r="I810" i="3"/>
  <c r="J810" i="3"/>
  <c r="K810" i="3"/>
  <c r="L810" i="3"/>
  <c r="M810" i="3"/>
  <c r="G811" i="3"/>
  <c r="H811" i="3"/>
  <c r="I811" i="3"/>
  <c r="J811" i="3"/>
  <c r="K811" i="3"/>
  <c r="L811" i="3"/>
  <c r="M811" i="3"/>
  <c r="G812" i="3"/>
  <c r="H812" i="3"/>
  <c r="I812" i="3"/>
  <c r="J812" i="3"/>
  <c r="K812" i="3"/>
  <c r="L812" i="3"/>
  <c r="M812" i="3"/>
  <c r="G813" i="3"/>
  <c r="H813" i="3"/>
  <c r="I813" i="3"/>
  <c r="J813" i="3"/>
  <c r="K813" i="3"/>
  <c r="L813" i="3"/>
  <c r="M813" i="3"/>
  <c r="G1948" i="3"/>
  <c r="H1948" i="3"/>
  <c r="I1948" i="3"/>
  <c r="J1948" i="3"/>
  <c r="K1948" i="3"/>
  <c r="L1948" i="3"/>
  <c r="M1948" i="3"/>
  <c r="G1949" i="3"/>
  <c r="H1949" i="3"/>
  <c r="I1949" i="3"/>
  <c r="J1949" i="3"/>
  <c r="K1949" i="3"/>
  <c r="L1949" i="3"/>
  <c r="M1949" i="3"/>
  <c r="G1950" i="3"/>
  <c r="H1950" i="3"/>
  <c r="I1950" i="3"/>
  <c r="J1950" i="3"/>
  <c r="K1950" i="3"/>
  <c r="L1950" i="3"/>
  <c r="M1950" i="3"/>
  <c r="G1952" i="3"/>
  <c r="H1952" i="3"/>
  <c r="I1952" i="3"/>
  <c r="J1952" i="3"/>
  <c r="K1952" i="3"/>
  <c r="L1952" i="3"/>
  <c r="M1952" i="3"/>
  <c r="G1953" i="3"/>
  <c r="H1953" i="3"/>
  <c r="I1953" i="3"/>
  <c r="J1953" i="3"/>
  <c r="K1953" i="3"/>
  <c r="L1953" i="3"/>
  <c r="M1953" i="3"/>
  <c r="G1954" i="3"/>
  <c r="H1954" i="3"/>
  <c r="I1954" i="3"/>
  <c r="J1954" i="3"/>
  <c r="K1954" i="3"/>
  <c r="L1954" i="3"/>
  <c r="M1954" i="3"/>
  <c r="G1955" i="3"/>
  <c r="H1955" i="3"/>
  <c r="I1955" i="3"/>
  <c r="J1955" i="3"/>
  <c r="K1955" i="3"/>
  <c r="L1955" i="3"/>
  <c r="M1955" i="3"/>
  <c r="G1957" i="3"/>
  <c r="H1957" i="3"/>
  <c r="I1957" i="3"/>
  <c r="J1957" i="3"/>
  <c r="K1957" i="3"/>
  <c r="L1957" i="3"/>
  <c r="M1957" i="3"/>
  <c r="G1958" i="3"/>
  <c r="H1958" i="3"/>
  <c r="I1958" i="3"/>
  <c r="J1958" i="3"/>
  <c r="K1958" i="3"/>
  <c r="L1958" i="3"/>
  <c r="M1958" i="3"/>
  <c r="G1959" i="3"/>
  <c r="H1959" i="3"/>
  <c r="I1959" i="3"/>
  <c r="J1959" i="3"/>
  <c r="K1959" i="3"/>
  <c r="L1959" i="3"/>
  <c r="M1959" i="3"/>
  <c r="G1960" i="3"/>
  <c r="H1960" i="3"/>
  <c r="I1960" i="3"/>
  <c r="J1960" i="3"/>
  <c r="K1960" i="3"/>
  <c r="L1960" i="3"/>
  <c r="M1960" i="3"/>
  <c r="G815" i="3"/>
  <c r="H815" i="3"/>
  <c r="I815" i="3"/>
  <c r="J815" i="3"/>
  <c r="K815" i="3"/>
  <c r="L815" i="3"/>
  <c r="M815" i="3"/>
  <c r="G816" i="3"/>
  <c r="H816" i="3"/>
  <c r="I816" i="3"/>
  <c r="J816" i="3"/>
  <c r="K816" i="3"/>
  <c r="L816" i="3"/>
  <c r="M816" i="3"/>
  <c r="G817" i="3"/>
  <c r="H817" i="3"/>
  <c r="I817" i="3"/>
  <c r="J817" i="3"/>
  <c r="K817" i="3"/>
  <c r="L817" i="3"/>
  <c r="M817" i="3"/>
  <c r="G818" i="3"/>
  <c r="H818" i="3"/>
  <c r="I818" i="3"/>
  <c r="J818" i="3"/>
  <c r="K818" i="3"/>
  <c r="L818" i="3"/>
  <c r="M818" i="3"/>
  <c r="G819" i="3"/>
  <c r="H819" i="3"/>
  <c r="I819" i="3"/>
  <c r="J819" i="3"/>
  <c r="K819" i="3"/>
  <c r="L819" i="3"/>
  <c r="M819" i="3"/>
  <c r="G820" i="3"/>
  <c r="H820" i="3"/>
  <c r="I820" i="3"/>
  <c r="J820" i="3"/>
  <c r="K820" i="3"/>
  <c r="L820" i="3"/>
  <c r="M820" i="3"/>
  <c r="G821" i="3"/>
  <c r="H821" i="3"/>
  <c r="I821" i="3"/>
  <c r="J821" i="3"/>
  <c r="K821" i="3"/>
  <c r="L821" i="3"/>
  <c r="M821" i="3"/>
  <c r="G822" i="3"/>
  <c r="H822" i="3"/>
  <c r="I822" i="3"/>
  <c r="J822" i="3"/>
  <c r="K822" i="3"/>
  <c r="L822" i="3"/>
  <c r="M822" i="3"/>
  <c r="G823" i="3"/>
  <c r="H823" i="3"/>
  <c r="I823" i="3"/>
  <c r="J823" i="3"/>
  <c r="K823" i="3"/>
  <c r="L823" i="3"/>
  <c r="M823" i="3"/>
  <c r="G824" i="3"/>
  <c r="H824" i="3"/>
  <c r="I824" i="3"/>
  <c r="J824" i="3"/>
  <c r="K824" i="3"/>
  <c r="L824" i="3"/>
  <c r="M824" i="3"/>
  <c r="G825" i="3"/>
  <c r="H825" i="3"/>
  <c r="I825" i="3"/>
  <c r="J825" i="3"/>
  <c r="K825" i="3"/>
  <c r="L825" i="3"/>
  <c r="M825" i="3"/>
  <c r="G826" i="3"/>
  <c r="H826" i="3"/>
  <c r="I826" i="3"/>
  <c r="J826" i="3"/>
  <c r="K826" i="3"/>
  <c r="L826" i="3"/>
  <c r="M826" i="3"/>
  <c r="G827" i="3"/>
  <c r="H827" i="3"/>
  <c r="I827" i="3"/>
  <c r="J827" i="3"/>
  <c r="K827" i="3"/>
  <c r="L827" i="3"/>
  <c r="M827" i="3"/>
  <c r="G828" i="3"/>
  <c r="H828" i="3"/>
  <c r="I828" i="3"/>
  <c r="J828" i="3"/>
  <c r="K828" i="3"/>
  <c r="L828" i="3"/>
  <c r="M828" i="3"/>
  <c r="G829" i="3"/>
  <c r="H829" i="3"/>
  <c r="I829" i="3"/>
  <c r="J829" i="3"/>
  <c r="K829" i="3"/>
  <c r="L829" i="3"/>
  <c r="M829" i="3"/>
  <c r="G830" i="3"/>
  <c r="H830" i="3"/>
  <c r="I830" i="3"/>
  <c r="J830" i="3"/>
  <c r="K830" i="3"/>
  <c r="L830" i="3"/>
  <c r="M830" i="3"/>
  <c r="G831" i="3"/>
  <c r="H831" i="3"/>
  <c r="I831" i="3"/>
  <c r="J831" i="3"/>
  <c r="K831" i="3"/>
  <c r="L831" i="3"/>
  <c r="M831" i="3"/>
  <c r="G832" i="3"/>
  <c r="H832" i="3"/>
  <c r="I832" i="3"/>
  <c r="J832" i="3"/>
  <c r="K832" i="3"/>
  <c r="L832" i="3"/>
  <c r="M832" i="3"/>
  <c r="G833" i="3"/>
  <c r="H833" i="3"/>
  <c r="I833" i="3"/>
  <c r="J833" i="3"/>
  <c r="K833" i="3"/>
  <c r="L833" i="3"/>
  <c r="M833" i="3"/>
  <c r="G834" i="3"/>
  <c r="H834" i="3"/>
  <c r="I834" i="3"/>
  <c r="J834" i="3"/>
  <c r="K834" i="3"/>
  <c r="L834" i="3"/>
  <c r="M834" i="3"/>
  <c r="G835" i="3"/>
  <c r="H835" i="3"/>
  <c r="I835" i="3"/>
  <c r="J835" i="3"/>
  <c r="K835" i="3"/>
  <c r="L835" i="3"/>
  <c r="M835" i="3"/>
  <c r="G836" i="3"/>
  <c r="H836" i="3"/>
  <c r="I836" i="3"/>
  <c r="J836" i="3"/>
  <c r="K836" i="3"/>
  <c r="L836" i="3"/>
  <c r="M836" i="3"/>
  <c r="G837" i="3"/>
  <c r="H837" i="3"/>
  <c r="I837" i="3"/>
  <c r="J837" i="3"/>
  <c r="K837" i="3"/>
  <c r="L837" i="3"/>
  <c r="M837" i="3"/>
  <c r="G838" i="3"/>
  <c r="H838" i="3"/>
  <c r="I838" i="3"/>
  <c r="J838" i="3"/>
  <c r="K838" i="3"/>
  <c r="L838" i="3"/>
  <c r="M838" i="3"/>
  <c r="G839" i="3"/>
  <c r="H839" i="3"/>
  <c r="I839" i="3"/>
  <c r="J839" i="3"/>
  <c r="K839" i="3"/>
  <c r="L839" i="3"/>
  <c r="M839" i="3"/>
  <c r="G840" i="3"/>
  <c r="H840" i="3"/>
  <c r="I840" i="3"/>
  <c r="J840" i="3"/>
  <c r="K840" i="3"/>
  <c r="L840" i="3"/>
  <c r="M840" i="3"/>
  <c r="G841" i="3"/>
  <c r="H841" i="3"/>
  <c r="I841" i="3"/>
  <c r="J841" i="3"/>
  <c r="K841" i="3"/>
  <c r="L841" i="3"/>
  <c r="M841" i="3"/>
  <c r="G842" i="3"/>
  <c r="H842" i="3"/>
  <c r="I842" i="3"/>
  <c r="J842" i="3"/>
  <c r="K842" i="3"/>
  <c r="L842" i="3"/>
  <c r="M842" i="3"/>
  <c r="G843" i="3"/>
  <c r="H843" i="3"/>
  <c r="I843" i="3"/>
  <c r="J843" i="3"/>
  <c r="K843" i="3"/>
  <c r="L843" i="3"/>
  <c r="M843" i="3"/>
  <c r="G844" i="3"/>
  <c r="H844" i="3"/>
  <c r="I844" i="3"/>
  <c r="J844" i="3"/>
  <c r="K844" i="3"/>
  <c r="L844" i="3"/>
  <c r="M844" i="3"/>
  <c r="G1962" i="3"/>
  <c r="H1962" i="3"/>
  <c r="I1962" i="3"/>
  <c r="J1962" i="3"/>
  <c r="K1962" i="3"/>
  <c r="L1962" i="3"/>
  <c r="M1962" i="3"/>
  <c r="G1963" i="3"/>
  <c r="H1963" i="3"/>
  <c r="I1963" i="3"/>
  <c r="J1963" i="3"/>
  <c r="K1963" i="3"/>
  <c r="L1963" i="3"/>
  <c r="M1963" i="3"/>
  <c r="G1964" i="3"/>
  <c r="H1964" i="3"/>
  <c r="I1964" i="3"/>
  <c r="J1964" i="3"/>
  <c r="K1964" i="3"/>
  <c r="L1964" i="3"/>
  <c r="M1964" i="3"/>
  <c r="G1965" i="3"/>
  <c r="H1965" i="3"/>
  <c r="I1965" i="3"/>
  <c r="J1965" i="3"/>
  <c r="K1965" i="3"/>
  <c r="L1965" i="3"/>
  <c r="M1965" i="3"/>
  <c r="G1966" i="3"/>
  <c r="H1966" i="3"/>
  <c r="I1966" i="3"/>
  <c r="J1966" i="3"/>
  <c r="K1966" i="3"/>
  <c r="L1966" i="3"/>
  <c r="M1966" i="3"/>
  <c r="G1967" i="3"/>
  <c r="H1967" i="3"/>
  <c r="I1967" i="3"/>
  <c r="J1967" i="3"/>
  <c r="K1967" i="3"/>
  <c r="L1967" i="3"/>
  <c r="M1967" i="3"/>
  <c r="G1968" i="3"/>
  <c r="H1968" i="3"/>
  <c r="I1968" i="3"/>
  <c r="J1968" i="3"/>
  <c r="K1968" i="3"/>
  <c r="L1968" i="3"/>
  <c r="M1968" i="3"/>
  <c r="G1969" i="3"/>
  <c r="H1969" i="3"/>
  <c r="I1969" i="3"/>
  <c r="J1969" i="3"/>
  <c r="K1969" i="3"/>
  <c r="L1969" i="3"/>
  <c r="M1969" i="3"/>
  <c r="G1970" i="3"/>
  <c r="H1970" i="3"/>
  <c r="I1970" i="3"/>
  <c r="J1970" i="3"/>
  <c r="K1970" i="3"/>
  <c r="L1970" i="3"/>
  <c r="M1970" i="3"/>
  <c r="G1971" i="3"/>
  <c r="H1971" i="3"/>
  <c r="I1971" i="3"/>
  <c r="J1971" i="3"/>
  <c r="K1971" i="3"/>
  <c r="L1971" i="3"/>
  <c r="M1971" i="3"/>
  <c r="G1972" i="3"/>
  <c r="H1972" i="3"/>
  <c r="I1972" i="3"/>
  <c r="J1972" i="3"/>
  <c r="K1972" i="3"/>
  <c r="L1972" i="3"/>
  <c r="M1972" i="3"/>
  <c r="G1973" i="3"/>
  <c r="H1973" i="3"/>
  <c r="I1973" i="3"/>
  <c r="J1973" i="3"/>
  <c r="K1973" i="3"/>
  <c r="L1973" i="3"/>
  <c r="M1973" i="3"/>
  <c r="G1974" i="3"/>
  <c r="H1974" i="3"/>
  <c r="I1974" i="3"/>
  <c r="J1974" i="3"/>
  <c r="K1974" i="3"/>
  <c r="L1974" i="3"/>
  <c r="M1974" i="3"/>
  <c r="G1975" i="3"/>
  <c r="H1975" i="3"/>
  <c r="I1975" i="3"/>
  <c r="J1975" i="3"/>
  <c r="K1975" i="3"/>
  <c r="L1975" i="3"/>
  <c r="M1975" i="3"/>
  <c r="G1976" i="3"/>
  <c r="H1976" i="3"/>
  <c r="I1976" i="3"/>
  <c r="J1976" i="3"/>
  <c r="K1976" i="3"/>
  <c r="L1976" i="3"/>
  <c r="M1976" i="3"/>
  <c r="G1977" i="3"/>
  <c r="H1977" i="3"/>
  <c r="I1977" i="3"/>
  <c r="J1977" i="3"/>
  <c r="K1977" i="3"/>
  <c r="L1977" i="3"/>
  <c r="M1977" i="3"/>
  <c r="G1978" i="3"/>
  <c r="H1978" i="3"/>
  <c r="I1978" i="3"/>
  <c r="J1978" i="3"/>
  <c r="K1978" i="3"/>
  <c r="L1978" i="3"/>
  <c r="M1978" i="3"/>
  <c r="G1979" i="3"/>
  <c r="H1979" i="3"/>
  <c r="I1979" i="3"/>
  <c r="J1979" i="3"/>
  <c r="K1979" i="3"/>
  <c r="L1979" i="3"/>
  <c r="M1979" i="3"/>
  <c r="G1980" i="3"/>
  <c r="H1980" i="3"/>
  <c r="I1980" i="3"/>
  <c r="J1980" i="3"/>
  <c r="K1980" i="3"/>
  <c r="L1980" i="3"/>
  <c r="M1980" i="3"/>
  <c r="G1981" i="3"/>
  <c r="H1981" i="3"/>
  <c r="I1981" i="3"/>
  <c r="J1981" i="3"/>
  <c r="K1981" i="3"/>
  <c r="L1981" i="3"/>
  <c r="M1981" i="3"/>
  <c r="G1982" i="3"/>
  <c r="H1982" i="3"/>
  <c r="I1982" i="3"/>
  <c r="J1982" i="3"/>
  <c r="K1982" i="3"/>
  <c r="L1982" i="3"/>
  <c r="M1982" i="3"/>
  <c r="G1983" i="3"/>
  <c r="H1983" i="3"/>
  <c r="I1983" i="3"/>
  <c r="J1983" i="3"/>
  <c r="K1983" i="3"/>
  <c r="L1983" i="3"/>
  <c r="M1983" i="3"/>
  <c r="G1984" i="3"/>
  <c r="H1984" i="3"/>
  <c r="I1984" i="3"/>
  <c r="J1984" i="3"/>
  <c r="K1984" i="3"/>
  <c r="L1984" i="3"/>
  <c r="M1984" i="3"/>
  <c r="G1987" i="3"/>
  <c r="H1987" i="3"/>
  <c r="I1987" i="3"/>
  <c r="J1987" i="3"/>
  <c r="K1987" i="3"/>
  <c r="L1987" i="3"/>
  <c r="M1987" i="3"/>
  <c r="G1988" i="3"/>
  <c r="H1988" i="3"/>
  <c r="I1988" i="3"/>
  <c r="J1988" i="3"/>
  <c r="K1988" i="3"/>
  <c r="L1988" i="3"/>
  <c r="M1988" i="3"/>
  <c r="G1989" i="3"/>
  <c r="H1989" i="3"/>
  <c r="I1989" i="3"/>
  <c r="J1989" i="3"/>
  <c r="K1989" i="3"/>
  <c r="L1989" i="3"/>
  <c r="M1989" i="3"/>
  <c r="G1990" i="3"/>
  <c r="H1990" i="3"/>
  <c r="I1990" i="3"/>
  <c r="J1990" i="3"/>
  <c r="K1990" i="3"/>
  <c r="L1990" i="3"/>
  <c r="M1990" i="3"/>
  <c r="G1991" i="3"/>
  <c r="H1991" i="3"/>
  <c r="I1991" i="3"/>
  <c r="J1991" i="3"/>
  <c r="K1991" i="3"/>
  <c r="L1991" i="3"/>
  <c r="M1991" i="3"/>
  <c r="G1992" i="3"/>
  <c r="H1992" i="3"/>
  <c r="I1992" i="3"/>
  <c r="J1992" i="3"/>
  <c r="K1992" i="3"/>
  <c r="L1992" i="3"/>
  <c r="M1992" i="3"/>
  <c r="G1993" i="3"/>
  <c r="H1993" i="3"/>
  <c r="I1993" i="3"/>
  <c r="J1993" i="3"/>
  <c r="K1993" i="3"/>
  <c r="L1993" i="3"/>
  <c r="M1993" i="3"/>
  <c r="G1994" i="3"/>
  <c r="H1994" i="3"/>
  <c r="I1994" i="3"/>
  <c r="J1994" i="3"/>
  <c r="K1994" i="3"/>
  <c r="L1994" i="3"/>
  <c r="M1994" i="3"/>
  <c r="G1995" i="3"/>
  <c r="H1995" i="3"/>
  <c r="I1995" i="3"/>
  <c r="J1995" i="3"/>
  <c r="K1995" i="3"/>
  <c r="L1995" i="3"/>
  <c r="M1995" i="3"/>
  <c r="G1996" i="3"/>
  <c r="H1996" i="3"/>
  <c r="I1996" i="3"/>
  <c r="J1996" i="3"/>
  <c r="K1996" i="3"/>
  <c r="L1996" i="3"/>
  <c r="M1996" i="3"/>
  <c r="G1997" i="3"/>
  <c r="H1997" i="3"/>
  <c r="I1997" i="3"/>
  <c r="J1997" i="3"/>
  <c r="K1997" i="3"/>
  <c r="L1997" i="3"/>
  <c r="M1997" i="3"/>
  <c r="G1998" i="3"/>
  <c r="H1998" i="3"/>
  <c r="I1998" i="3"/>
  <c r="J1998" i="3"/>
  <c r="K1998" i="3"/>
  <c r="L1998" i="3"/>
  <c r="M1998" i="3"/>
  <c r="G1999" i="3"/>
  <c r="H1999" i="3"/>
  <c r="I1999" i="3"/>
  <c r="J1999" i="3"/>
  <c r="K1999" i="3"/>
  <c r="L1999" i="3"/>
  <c r="M1999" i="3"/>
  <c r="G2000" i="3"/>
  <c r="H2000" i="3"/>
  <c r="I2000" i="3"/>
  <c r="J2000" i="3"/>
  <c r="K2000" i="3"/>
  <c r="L2000" i="3"/>
  <c r="M2000" i="3"/>
  <c r="G2001" i="3"/>
  <c r="H2001" i="3"/>
  <c r="I2001" i="3"/>
  <c r="J2001" i="3"/>
  <c r="K2001" i="3"/>
  <c r="L2001" i="3"/>
  <c r="M2001" i="3"/>
  <c r="G2002" i="3"/>
  <c r="H2002" i="3"/>
  <c r="I2002" i="3"/>
  <c r="J2002" i="3"/>
  <c r="K2002" i="3"/>
  <c r="L2002" i="3"/>
  <c r="M2002" i="3"/>
  <c r="G2003" i="3"/>
  <c r="H2003" i="3"/>
  <c r="I2003" i="3"/>
  <c r="J2003" i="3"/>
  <c r="K2003" i="3"/>
  <c r="L2003" i="3"/>
  <c r="M2003" i="3"/>
  <c r="G2004" i="3"/>
  <c r="H2004" i="3"/>
  <c r="I2004" i="3"/>
  <c r="J2004" i="3"/>
  <c r="K2004" i="3"/>
  <c r="L2004" i="3"/>
  <c r="M2004" i="3"/>
  <c r="G2005" i="3"/>
  <c r="H2005" i="3"/>
  <c r="I2005" i="3"/>
  <c r="J2005" i="3"/>
  <c r="K2005" i="3"/>
  <c r="L2005" i="3"/>
  <c r="M2005" i="3"/>
  <c r="G2006" i="3"/>
  <c r="H2006" i="3"/>
  <c r="I2006" i="3"/>
  <c r="J2006" i="3"/>
  <c r="K2006" i="3"/>
  <c r="L2006" i="3"/>
  <c r="M2006" i="3"/>
  <c r="G2007" i="3"/>
  <c r="H2007" i="3"/>
  <c r="I2007" i="3"/>
  <c r="J2007" i="3"/>
  <c r="K2007" i="3"/>
  <c r="L2007" i="3"/>
  <c r="M2007" i="3"/>
  <c r="G2008" i="3"/>
  <c r="H2008" i="3"/>
  <c r="I2008" i="3"/>
  <c r="J2008" i="3"/>
  <c r="K2008" i="3"/>
  <c r="L2008" i="3"/>
  <c r="M2008" i="3"/>
  <c r="G2009" i="3"/>
  <c r="H2009" i="3"/>
  <c r="I2009" i="3"/>
  <c r="J2009" i="3"/>
  <c r="K2009" i="3"/>
  <c r="L2009" i="3"/>
  <c r="M2009" i="3"/>
  <c r="G2010" i="3"/>
  <c r="H2010" i="3"/>
  <c r="I2010" i="3"/>
  <c r="J2010" i="3"/>
  <c r="K2010" i="3"/>
  <c r="L2010" i="3"/>
  <c r="M2010" i="3"/>
  <c r="G2011" i="3"/>
  <c r="H2011" i="3"/>
  <c r="I2011" i="3"/>
  <c r="J2011" i="3"/>
  <c r="K2011" i="3"/>
  <c r="L2011" i="3"/>
  <c r="M2011" i="3"/>
  <c r="G2012" i="3"/>
  <c r="H2012" i="3"/>
  <c r="I2012" i="3"/>
  <c r="J2012" i="3"/>
  <c r="K2012" i="3"/>
  <c r="L2012" i="3"/>
  <c r="M2012" i="3"/>
  <c r="G2013" i="3"/>
  <c r="H2013" i="3"/>
  <c r="I2013" i="3"/>
  <c r="J2013" i="3"/>
  <c r="K2013" i="3"/>
  <c r="L2013" i="3"/>
  <c r="M2013" i="3"/>
  <c r="G2014" i="3"/>
  <c r="H2014" i="3"/>
  <c r="I2014" i="3"/>
  <c r="J2014" i="3"/>
  <c r="K2014" i="3"/>
  <c r="L2014" i="3"/>
  <c r="M2014" i="3"/>
  <c r="G2015" i="3"/>
  <c r="H2015" i="3"/>
  <c r="I2015" i="3"/>
  <c r="J2015" i="3"/>
  <c r="K2015" i="3"/>
  <c r="L2015" i="3"/>
  <c r="M2015" i="3"/>
  <c r="G2016" i="3"/>
  <c r="H2016" i="3"/>
  <c r="I2016" i="3"/>
  <c r="J2016" i="3"/>
  <c r="K2016" i="3"/>
  <c r="L2016" i="3"/>
  <c r="M2016" i="3"/>
  <c r="G846" i="3"/>
  <c r="H846" i="3"/>
  <c r="I846" i="3"/>
  <c r="J846" i="3"/>
  <c r="K846" i="3"/>
  <c r="L846" i="3"/>
  <c r="M846" i="3"/>
  <c r="G847" i="3"/>
  <c r="H847" i="3"/>
  <c r="I847" i="3"/>
  <c r="J847" i="3"/>
  <c r="K847" i="3"/>
  <c r="L847" i="3"/>
  <c r="M847" i="3"/>
  <c r="G848" i="3"/>
  <c r="H848" i="3"/>
  <c r="I848" i="3"/>
  <c r="J848" i="3"/>
  <c r="K848" i="3"/>
  <c r="L848" i="3"/>
  <c r="M848" i="3"/>
  <c r="G849" i="3"/>
  <c r="H849" i="3"/>
  <c r="I849" i="3"/>
  <c r="J849" i="3"/>
  <c r="K849" i="3"/>
  <c r="L849" i="3"/>
  <c r="M849" i="3"/>
  <c r="G850" i="3"/>
  <c r="H850" i="3"/>
  <c r="I850" i="3"/>
  <c r="J850" i="3"/>
  <c r="K850" i="3"/>
  <c r="L850" i="3"/>
  <c r="M850" i="3"/>
  <c r="G851" i="3"/>
  <c r="H851" i="3"/>
  <c r="I851" i="3"/>
  <c r="J851" i="3"/>
  <c r="K851" i="3"/>
  <c r="L851" i="3"/>
  <c r="M851" i="3"/>
  <c r="G852" i="3"/>
  <c r="H852" i="3"/>
  <c r="I852" i="3"/>
  <c r="J852" i="3"/>
  <c r="K852" i="3"/>
  <c r="L852" i="3"/>
  <c r="M852" i="3"/>
  <c r="G853" i="3"/>
  <c r="H853" i="3"/>
  <c r="I853" i="3"/>
  <c r="J853" i="3"/>
  <c r="K853" i="3"/>
  <c r="L853" i="3"/>
  <c r="M853" i="3"/>
  <c r="G854" i="3"/>
  <c r="H854" i="3"/>
  <c r="I854" i="3"/>
  <c r="J854" i="3"/>
  <c r="K854" i="3"/>
  <c r="L854" i="3"/>
  <c r="M854" i="3"/>
  <c r="G855" i="3"/>
  <c r="H855" i="3"/>
  <c r="I855" i="3"/>
  <c r="J855" i="3"/>
  <c r="K855" i="3"/>
  <c r="L855" i="3"/>
  <c r="M855" i="3"/>
  <c r="G856" i="3"/>
  <c r="H856" i="3"/>
  <c r="I856" i="3"/>
  <c r="J856" i="3"/>
  <c r="K856" i="3"/>
  <c r="L856" i="3"/>
  <c r="M856" i="3"/>
  <c r="G858" i="3"/>
  <c r="H858" i="3"/>
  <c r="I858" i="3"/>
  <c r="J858" i="3"/>
  <c r="K858" i="3"/>
  <c r="L858" i="3"/>
  <c r="M858" i="3"/>
  <c r="G859" i="3"/>
  <c r="H859" i="3"/>
  <c r="I859" i="3"/>
  <c r="J859" i="3"/>
  <c r="K859" i="3"/>
  <c r="L859" i="3"/>
  <c r="M859" i="3"/>
  <c r="G860" i="3"/>
  <c r="H860" i="3"/>
  <c r="I860" i="3"/>
  <c r="J860" i="3"/>
  <c r="K860" i="3"/>
  <c r="L860" i="3"/>
  <c r="M860" i="3"/>
  <c r="G861" i="3"/>
  <c r="H861" i="3"/>
  <c r="I861" i="3"/>
  <c r="J861" i="3"/>
  <c r="K861" i="3"/>
  <c r="L861" i="3"/>
  <c r="M861" i="3"/>
  <c r="G862" i="3"/>
  <c r="H862" i="3"/>
  <c r="I862" i="3"/>
  <c r="J862" i="3"/>
  <c r="K862" i="3"/>
  <c r="L862" i="3"/>
  <c r="M862" i="3"/>
  <c r="G863" i="3"/>
  <c r="H863" i="3"/>
  <c r="I863" i="3"/>
  <c r="J863" i="3"/>
  <c r="K863" i="3"/>
  <c r="L863" i="3"/>
  <c r="M863" i="3"/>
  <c r="G864" i="3"/>
  <c r="H864" i="3"/>
  <c r="I864" i="3"/>
  <c r="J864" i="3"/>
  <c r="K864" i="3"/>
  <c r="L864" i="3"/>
  <c r="M864" i="3"/>
  <c r="G865" i="3"/>
  <c r="H865" i="3"/>
  <c r="I865" i="3"/>
  <c r="J865" i="3"/>
  <c r="K865" i="3"/>
  <c r="L865" i="3"/>
  <c r="M865" i="3"/>
  <c r="G866" i="3"/>
  <c r="H866" i="3"/>
  <c r="I866" i="3"/>
  <c r="J866" i="3"/>
  <c r="K866" i="3"/>
  <c r="L866" i="3"/>
  <c r="M866" i="3"/>
  <c r="G867" i="3"/>
  <c r="H867" i="3"/>
  <c r="I867" i="3"/>
  <c r="J867" i="3"/>
  <c r="K867" i="3"/>
  <c r="L867" i="3"/>
  <c r="M867" i="3"/>
  <c r="G868" i="3"/>
  <c r="H868" i="3"/>
  <c r="I868" i="3"/>
  <c r="J868" i="3"/>
  <c r="K868" i="3"/>
  <c r="L868" i="3"/>
  <c r="M868" i="3"/>
  <c r="G869" i="3"/>
  <c r="H869" i="3"/>
  <c r="I869" i="3"/>
  <c r="J869" i="3"/>
  <c r="K869" i="3"/>
  <c r="L869" i="3"/>
  <c r="M869" i="3"/>
  <c r="G870" i="3"/>
  <c r="H870" i="3"/>
  <c r="I870" i="3"/>
  <c r="J870" i="3"/>
  <c r="K870" i="3"/>
  <c r="L870" i="3"/>
  <c r="M870" i="3"/>
  <c r="G871" i="3"/>
  <c r="H871" i="3"/>
  <c r="I871" i="3"/>
  <c r="J871" i="3"/>
  <c r="K871" i="3"/>
  <c r="L871" i="3"/>
  <c r="M871" i="3"/>
  <c r="G872" i="3"/>
  <c r="H872" i="3"/>
  <c r="I872" i="3"/>
  <c r="J872" i="3"/>
  <c r="K872" i="3"/>
  <c r="L872" i="3"/>
  <c r="M872" i="3"/>
  <c r="G873" i="3"/>
  <c r="H873" i="3"/>
  <c r="I873" i="3"/>
  <c r="J873" i="3"/>
  <c r="K873" i="3"/>
  <c r="L873" i="3"/>
  <c r="M873" i="3"/>
  <c r="G874" i="3"/>
  <c r="H874" i="3"/>
  <c r="I874" i="3"/>
  <c r="J874" i="3"/>
  <c r="K874" i="3"/>
  <c r="L874" i="3"/>
  <c r="M874" i="3"/>
  <c r="G875" i="3"/>
  <c r="H875" i="3"/>
  <c r="I875" i="3"/>
  <c r="J875" i="3"/>
  <c r="K875" i="3"/>
  <c r="L875" i="3"/>
  <c r="M875" i="3"/>
  <c r="A1262" i="3"/>
  <c r="G881" i="3"/>
  <c r="H881" i="3"/>
  <c r="I881" i="3"/>
  <c r="J881" i="3"/>
  <c r="K881" i="3"/>
  <c r="L881" i="3"/>
  <c r="M881" i="3"/>
  <c r="A1263" i="3"/>
  <c r="G882" i="3"/>
  <c r="H882" i="3"/>
  <c r="I882" i="3"/>
  <c r="J882" i="3"/>
  <c r="K882" i="3"/>
  <c r="L882" i="3"/>
  <c r="M882" i="3"/>
  <c r="G883" i="3"/>
  <c r="H883" i="3"/>
  <c r="I883" i="3"/>
  <c r="J883" i="3"/>
  <c r="K883" i="3"/>
  <c r="L883" i="3"/>
  <c r="M883" i="3"/>
  <c r="G884" i="3"/>
  <c r="H884" i="3"/>
  <c r="I884" i="3"/>
  <c r="J884" i="3"/>
  <c r="K884" i="3"/>
  <c r="L884" i="3"/>
  <c r="M884" i="3"/>
  <c r="G885" i="3"/>
  <c r="H885" i="3"/>
  <c r="I885" i="3"/>
  <c r="J885" i="3"/>
  <c r="K885" i="3"/>
  <c r="L885" i="3"/>
  <c r="M885" i="3"/>
  <c r="G2018" i="3"/>
  <c r="H2018" i="3"/>
  <c r="I2018" i="3"/>
  <c r="J2018" i="3"/>
  <c r="K2018" i="3"/>
  <c r="L2018" i="3"/>
  <c r="M2018" i="3"/>
  <c r="G2019" i="3"/>
  <c r="H2019" i="3"/>
  <c r="I2019" i="3"/>
  <c r="J2019" i="3"/>
  <c r="K2019" i="3"/>
  <c r="L2019" i="3"/>
  <c r="M2019" i="3"/>
  <c r="G2020" i="3"/>
  <c r="H2020" i="3"/>
  <c r="I2020" i="3"/>
  <c r="J2020" i="3"/>
  <c r="K2020" i="3"/>
  <c r="L2020" i="3"/>
  <c r="M2020" i="3"/>
  <c r="G2021" i="3"/>
  <c r="H2021" i="3"/>
  <c r="I2021" i="3"/>
  <c r="J2021" i="3"/>
  <c r="K2021" i="3"/>
  <c r="L2021" i="3"/>
  <c r="M2021" i="3"/>
  <c r="G2022" i="3"/>
  <c r="H2022" i="3"/>
  <c r="I2022" i="3"/>
  <c r="J2022" i="3"/>
  <c r="K2022" i="3"/>
  <c r="L2022" i="3"/>
  <c r="M2022" i="3"/>
  <c r="G2023" i="3"/>
  <c r="H2023" i="3"/>
  <c r="I2023" i="3"/>
  <c r="J2023" i="3"/>
  <c r="K2023" i="3"/>
  <c r="L2023" i="3"/>
  <c r="M2023" i="3"/>
  <c r="G887" i="3"/>
  <c r="H887" i="3"/>
  <c r="I887" i="3"/>
  <c r="J887" i="3"/>
  <c r="K887" i="3"/>
  <c r="L887" i="3"/>
  <c r="M887" i="3"/>
  <c r="G888" i="3"/>
  <c r="H888" i="3"/>
  <c r="I888" i="3"/>
  <c r="J888" i="3"/>
  <c r="K888" i="3"/>
  <c r="L888" i="3"/>
  <c r="M888" i="3"/>
  <c r="G889" i="3"/>
  <c r="H889" i="3"/>
  <c r="I889" i="3"/>
  <c r="J889" i="3"/>
  <c r="K889" i="3"/>
  <c r="L889" i="3"/>
  <c r="M889" i="3"/>
  <c r="G890" i="3"/>
  <c r="H890" i="3"/>
  <c r="I890" i="3"/>
  <c r="J890" i="3"/>
  <c r="K890" i="3"/>
  <c r="L890" i="3"/>
  <c r="M890" i="3"/>
  <c r="G891" i="3"/>
  <c r="H891" i="3"/>
  <c r="I891" i="3"/>
  <c r="J891" i="3"/>
  <c r="K891" i="3"/>
  <c r="L891" i="3"/>
  <c r="M891" i="3"/>
  <c r="G892" i="3"/>
  <c r="H892" i="3"/>
  <c r="I892" i="3"/>
  <c r="J892" i="3"/>
  <c r="K892" i="3"/>
  <c r="L892" i="3"/>
  <c r="M892" i="3"/>
  <c r="G893" i="3"/>
  <c r="H893" i="3"/>
  <c r="I893" i="3"/>
  <c r="J893" i="3"/>
  <c r="K893" i="3"/>
  <c r="L893" i="3"/>
  <c r="M893" i="3"/>
  <c r="G894" i="3"/>
  <c r="H894" i="3"/>
  <c r="I894" i="3"/>
  <c r="J894" i="3"/>
  <c r="K894" i="3"/>
  <c r="L894" i="3"/>
  <c r="M894" i="3"/>
  <c r="G895" i="3"/>
  <c r="H895" i="3"/>
  <c r="I895" i="3"/>
  <c r="J895" i="3"/>
  <c r="K895" i="3"/>
  <c r="L895" i="3"/>
  <c r="M895" i="3"/>
  <c r="G896" i="3"/>
  <c r="H896" i="3"/>
  <c r="I896" i="3"/>
  <c r="J896" i="3"/>
  <c r="K896" i="3"/>
  <c r="L896" i="3"/>
  <c r="M896" i="3"/>
  <c r="G897" i="3"/>
  <c r="H897" i="3"/>
  <c r="I897" i="3"/>
  <c r="J897" i="3"/>
  <c r="K897" i="3"/>
  <c r="L897" i="3"/>
  <c r="M897" i="3"/>
  <c r="G898" i="3"/>
  <c r="H898" i="3"/>
  <c r="I898" i="3"/>
  <c r="J898" i="3"/>
  <c r="K898" i="3"/>
  <c r="L898" i="3"/>
  <c r="M898" i="3"/>
  <c r="G899" i="3"/>
  <c r="H899" i="3"/>
  <c r="I899" i="3"/>
  <c r="J899" i="3"/>
  <c r="K899" i="3"/>
  <c r="L899" i="3"/>
  <c r="M899" i="3"/>
  <c r="G2025" i="3"/>
  <c r="H2025" i="3"/>
  <c r="I2025" i="3"/>
  <c r="J2025" i="3"/>
  <c r="K2025" i="3"/>
  <c r="L2025" i="3"/>
  <c r="M2025" i="3"/>
  <c r="G2026" i="3"/>
  <c r="H2026" i="3"/>
  <c r="I2026" i="3"/>
  <c r="J2026" i="3"/>
  <c r="K2026" i="3"/>
  <c r="L2026" i="3"/>
  <c r="M2026" i="3"/>
  <c r="G2027" i="3"/>
  <c r="H2027" i="3"/>
  <c r="I2027" i="3"/>
  <c r="J2027" i="3"/>
  <c r="K2027" i="3"/>
  <c r="L2027" i="3"/>
  <c r="M2027" i="3"/>
  <c r="G2028" i="3"/>
  <c r="H2028" i="3"/>
  <c r="I2028" i="3"/>
  <c r="J2028" i="3"/>
  <c r="K2028" i="3"/>
  <c r="L2028" i="3"/>
  <c r="M2028" i="3"/>
  <c r="G2029" i="3"/>
  <c r="H2029" i="3"/>
  <c r="I2029" i="3"/>
  <c r="J2029" i="3"/>
  <c r="K2029" i="3"/>
  <c r="L2029" i="3"/>
  <c r="M2029" i="3"/>
  <c r="G2030" i="3"/>
  <c r="H2030" i="3"/>
  <c r="I2030" i="3"/>
  <c r="J2030" i="3"/>
  <c r="K2030" i="3"/>
  <c r="L2030" i="3"/>
  <c r="M2030" i="3"/>
  <c r="G2031" i="3"/>
  <c r="H2031" i="3"/>
  <c r="I2031" i="3"/>
  <c r="J2031" i="3"/>
  <c r="K2031" i="3"/>
  <c r="L2031" i="3"/>
  <c r="M2031" i="3"/>
  <c r="G2032" i="3"/>
  <c r="H2032" i="3"/>
  <c r="I2032" i="3"/>
  <c r="J2032" i="3"/>
  <c r="K2032" i="3"/>
  <c r="L2032" i="3"/>
  <c r="M2032" i="3"/>
  <c r="G2033" i="3"/>
  <c r="H2033" i="3"/>
  <c r="I2033" i="3"/>
  <c r="J2033" i="3"/>
  <c r="K2033" i="3"/>
  <c r="L2033" i="3"/>
  <c r="M2033" i="3"/>
  <c r="G2034" i="3"/>
  <c r="H2034" i="3"/>
  <c r="I2034" i="3"/>
  <c r="J2034" i="3"/>
  <c r="K2034" i="3"/>
  <c r="L2034" i="3"/>
  <c r="M2034" i="3"/>
  <c r="G2035" i="3"/>
  <c r="H2035" i="3"/>
  <c r="I2035" i="3"/>
  <c r="J2035" i="3"/>
  <c r="K2035" i="3"/>
  <c r="L2035" i="3"/>
  <c r="M2035" i="3"/>
  <c r="G2036" i="3"/>
  <c r="H2036" i="3"/>
  <c r="I2036" i="3"/>
  <c r="J2036" i="3"/>
  <c r="K2036" i="3"/>
  <c r="L2036" i="3"/>
  <c r="M2036" i="3"/>
  <c r="G2037" i="3"/>
  <c r="H2037" i="3"/>
  <c r="I2037" i="3"/>
  <c r="J2037" i="3"/>
  <c r="K2037" i="3"/>
  <c r="L2037" i="3"/>
  <c r="M2037" i="3"/>
  <c r="G2038" i="3"/>
  <c r="H2038" i="3"/>
  <c r="I2038" i="3"/>
  <c r="J2038" i="3"/>
  <c r="K2038" i="3"/>
  <c r="L2038" i="3"/>
  <c r="M2038" i="3"/>
  <c r="G2039" i="3"/>
  <c r="H2039" i="3"/>
  <c r="I2039" i="3"/>
  <c r="J2039" i="3"/>
  <c r="K2039" i="3"/>
  <c r="L2039" i="3"/>
  <c r="M2039" i="3"/>
  <c r="G2040" i="3"/>
  <c r="H2040" i="3"/>
  <c r="I2040" i="3"/>
  <c r="J2040" i="3"/>
  <c r="K2040" i="3"/>
  <c r="L2040" i="3"/>
  <c r="M2040" i="3"/>
  <c r="G2041" i="3"/>
  <c r="H2041" i="3"/>
  <c r="I2041" i="3"/>
  <c r="J2041" i="3"/>
  <c r="K2041" i="3"/>
  <c r="L2041" i="3"/>
  <c r="M2041" i="3"/>
  <c r="G2042" i="3"/>
  <c r="H2042" i="3"/>
  <c r="I2042" i="3"/>
  <c r="J2042" i="3"/>
  <c r="K2042" i="3"/>
  <c r="L2042" i="3"/>
  <c r="M2042" i="3"/>
  <c r="G2043" i="3"/>
  <c r="H2043" i="3"/>
  <c r="I2043" i="3"/>
  <c r="J2043" i="3"/>
  <c r="K2043" i="3"/>
  <c r="L2043" i="3"/>
  <c r="M2043" i="3"/>
  <c r="G2044" i="3"/>
  <c r="H2044" i="3"/>
  <c r="I2044" i="3"/>
  <c r="J2044" i="3"/>
  <c r="K2044" i="3"/>
  <c r="L2044" i="3"/>
  <c r="M2044" i="3"/>
  <c r="G2045" i="3"/>
  <c r="H2045" i="3"/>
  <c r="I2045" i="3"/>
  <c r="J2045" i="3"/>
  <c r="K2045" i="3"/>
  <c r="L2045" i="3"/>
  <c r="M2045" i="3"/>
  <c r="G2046" i="3"/>
  <c r="H2046" i="3"/>
  <c r="I2046" i="3"/>
  <c r="J2046" i="3"/>
  <c r="K2046" i="3"/>
  <c r="L2046" i="3"/>
  <c r="M2046" i="3"/>
  <c r="G2047" i="3"/>
  <c r="H2047" i="3"/>
  <c r="I2047" i="3"/>
  <c r="J2047" i="3"/>
  <c r="K2047" i="3"/>
  <c r="L2047" i="3"/>
  <c r="M2047" i="3"/>
  <c r="G2048" i="3"/>
  <c r="H2048" i="3"/>
  <c r="I2048" i="3"/>
  <c r="J2048" i="3"/>
  <c r="K2048" i="3"/>
  <c r="L2048" i="3"/>
  <c r="M2048" i="3"/>
  <c r="G2049" i="3"/>
  <c r="H2049" i="3"/>
  <c r="I2049" i="3"/>
  <c r="J2049" i="3"/>
  <c r="K2049" i="3"/>
  <c r="L2049" i="3"/>
  <c r="M2049" i="3"/>
  <c r="G2050" i="3"/>
  <c r="H2050" i="3"/>
  <c r="I2050" i="3"/>
  <c r="J2050" i="3"/>
  <c r="K2050" i="3"/>
  <c r="L2050" i="3"/>
  <c r="M2050" i="3"/>
  <c r="G2051" i="3"/>
  <c r="H2051" i="3"/>
  <c r="I2051" i="3"/>
  <c r="J2051" i="3"/>
  <c r="K2051" i="3"/>
  <c r="L2051" i="3"/>
  <c r="M2051" i="3"/>
  <c r="G2053" i="3"/>
  <c r="H2053" i="3"/>
  <c r="I2053" i="3"/>
  <c r="J2053" i="3"/>
  <c r="K2053" i="3"/>
  <c r="L2053" i="3"/>
  <c r="M2053" i="3"/>
  <c r="G2054" i="3"/>
  <c r="H2054" i="3"/>
  <c r="I2054" i="3"/>
  <c r="J2054" i="3"/>
  <c r="K2054" i="3"/>
  <c r="L2054" i="3"/>
  <c r="M2054" i="3"/>
  <c r="G2055" i="3"/>
  <c r="H2055" i="3"/>
  <c r="I2055" i="3"/>
  <c r="J2055" i="3"/>
  <c r="K2055" i="3"/>
  <c r="L2055" i="3"/>
  <c r="M2055" i="3"/>
  <c r="G2056" i="3"/>
  <c r="H2056" i="3"/>
  <c r="I2056" i="3"/>
  <c r="J2056" i="3"/>
  <c r="K2056" i="3"/>
  <c r="L2056" i="3"/>
  <c r="M2056" i="3"/>
  <c r="G2057" i="3"/>
  <c r="H2057" i="3"/>
  <c r="I2057" i="3"/>
  <c r="J2057" i="3"/>
  <c r="K2057" i="3"/>
  <c r="L2057" i="3"/>
  <c r="M2057" i="3"/>
  <c r="G2058" i="3"/>
  <c r="H2058" i="3"/>
  <c r="I2058" i="3"/>
  <c r="J2058" i="3"/>
  <c r="K2058" i="3"/>
  <c r="L2058" i="3"/>
  <c r="M2058" i="3"/>
  <c r="G2059" i="3"/>
  <c r="H2059" i="3"/>
  <c r="I2059" i="3"/>
  <c r="J2059" i="3"/>
  <c r="K2059" i="3"/>
  <c r="L2059" i="3"/>
  <c r="M2059" i="3"/>
  <c r="G2060" i="3"/>
  <c r="H2060" i="3"/>
  <c r="I2060" i="3"/>
  <c r="J2060" i="3"/>
  <c r="K2060" i="3"/>
  <c r="L2060" i="3"/>
  <c r="M2060" i="3"/>
  <c r="G2061" i="3"/>
  <c r="H2061" i="3"/>
  <c r="I2061" i="3"/>
  <c r="J2061" i="3"/>
  <c r="K2061" i="3"/>
  <c r="L2061" i="3"/>
  <c r="M2061" i="3"/>
  <c r="G2062" i="3"/>
  <c r="H2062" i="3"/>
  <c r="I2062" i="3"/>
  <c r="J2062" i="3"/>
  <c r="K2062" i="3"/>
  <c r="L2062" i="3"/>
  <c r="M2062" i="3"/>
  <c r="G2063" i="3"/>
  <c r="H2063" i="3"/>
  <c r="I2063" i="3"/>
  <c r="J2063" i="3"/>
  <c r="K2063" i="3"/>
  <c r="L2063" i="3"/>
  <c r="M2063" i="3"/>
  <c r="G2064" i="3"/>
  <c r="H2064" i="3"/>
  <c r="I2064" i="3"/>
  <c r="J2064" i="3"/>
  <c r="K2064" i="3"/>
  <c r="L2064" i="3"/>
  <c r="M2064" i="3"/>
  <c r="G2065" i="3"/>
  <c r="H2065" i="3"/>
  <c r="I2065" i="3"/>
  <c r="J2065" i="3"/>
  <c r="K2065" i="3"/>
  <c r="L2065" i="3"/>
  <c r="M2065" i="3"/>
  <c r="G2067" i="3"/>
  <c r="H2067" i="3"/>
  <c r="I2067" i="3"/>
  <c r="J2067" i="3"/>
  <c r="K2067" i="3"/>
  <c r="L2067" i="3"/>
  <c r="M2067" i="3"/>
  <c r="G2068" i="3"/>
  <c r="H2068" i="3"/>
  <c r="I2068" i="3"/>
  <c r="J2068" i="3"/>
  <c r="K2068" i="3"/>
  <c r="L2068" i="3"/>
  <c r="M2068" i="3"/>
  <c r="G2069" i="3"/>
  <c r="H2069" i="3"/>
  <c r="I2069" i="3"/>
  <c r="J2069" i="3"/>
  <c r="K2069" i="3"/>
  <c r="L2069" i="3"/>
  <c r="M2069" i="3"/>
  <c r="G2070" i="3"/>
  <c r="H2070" i="3"/>
  <c r="I2070" i="3"/>
  <c r="J2070" i="3"/>
  <c r="K2070" i="3"/>
  <c r="L2070" i="3"/>
  <c r="M2070" i="3"/>
  <c r="G2071" i="3"/>
  <c r="H2071" i="3"/>
  <c r="I2071" i="3"/>
  <c r="J2071" i="3"/>
  <c r="K2071" i="3"/>
  <c r="L2071" i="3"/>
  <c r="M2071" i="3"/>
  <c r="G2072" i="3"/>
  <c r="H2072" i="3"/>
  <c r="I2072" i="3"/>
  <c r="J2072" i="3"/>
  <c r="K2072" i="3"/>
  <c r="L2072" i="3"/>
  <c r="M2072" i="3"/>
  <c r="G2073" i="3"/>
  <c r="H2073" i="3"/>
  <c r="I2073" i="3"/>
  <c r="J2073" i="3"/>
  <c r="K2073" i="3"/>
  <c r="L2073" i="3"/>
  <c r="M2073" i="3"/>
  <c r="G2074" i="3"/>
  <c r="H2074" i="3"/>
  <c r="I2074" i="3"/>
  <c r="J2074" i="3"/>
  <c r="K2074" i="3"/>
  <c r="L2074" i="3"/>
  <c r="M2074" i="3"/>
  <c r="G2075" i="3"/>
  <c r="H2075" i="3"/>
  <c r="I2075" i="3"/>
  <c r="J2075" i="3"/>
  <c r="K2075" i="3"/>
  <c r="L2075" i="3"/>
  <c r="M2075" i="3"/>
  <c r="G2076" i="3"/>
  <c r="H2076" i="3"/>
  <c r="I2076" i="3"/>
  <c r="J2076" i="3"/>
  <c r="K2076" i="3"/>
  <c r="L2076" i="3"/>
  <c r="M2076" i="3"/>
  <c r="G2077" i="3"/>
  <c r="H2077" i="3"/>
  <c r="I2077" i="3"/>
  <c r="J2077" i="3"/>
  <c r="K2077" i="3"/>
  <c r="L2077" i="3"/>
  <c r="M2077" i="3"/>
  <c r="G2078" i="3"/>
  <c r="H2078" i="3"/>
  <c r="I2078" i="3"/>
  <c r="J2078" i="3"/>
  <c r="K2078" i="3"/>
  <c r="L2078" i="3"/>
  <c r="M2078" i="3"/>
  <c r="G2079" i="3"/>
  <c r="H2079" i="3"/>
  <c r="I2079" i="3"/>
  <c r="J2079" i="3"/>
  <c r="K2079" i="3"/>
  <c r="L2079" i="3"/>
  <c r="M2079" i="3"/>
  <c r="G2080" i="3"/>
  <c r="H2080" i="3"/>
  <c r="I2080" i="3"/>
  <c r="J2080" i="3"/>
  <c r="K2080" i="3"/>
  <c r="L2080" i="3"/>
  <c r="M2080" i="3"/>
  <c r="G2081" i="3"/>
  <c r="H2081" i="3"/>
  <c r="I2081" i="3"/>
  <c r="J2081" i="3"/>
  <c r="K2081" i="3"/>
  <c r="L2081" i="3"/>
  <c r="M2081" i="3"/>
  <c r="G2082" i="3"/>
  <c r="H2082" i="3"/>
  <c r="I2082" i="3"/>
  <c r="J2082" i="3"/>
  <c r="K2082" i="3"/>
  <c r="L2082" i="3"/>
  <c r="M2082" i="3"/>
  <c r="G2083" i="3"/>
  <c r="H2083" i="3"/>
  <c r="I2083" i="3"/>
  <c r="J2083" i="3"/>
  <c r="K2083" i="3"/>
  <c r="L2083" i="3"/>
  <c r="M2083" i="3"/>
  <c r="G2084" i="3"/>
  <c r="H2084" i="3"/>
  <c r="I2084" i="3"/>
  <c r="J2084" i="3"/>
  <c r="K2084" i="3"/>
  <c r="L2084" i="3"/>
  <c r="M2084" i="3"/>
  <c r="G2085" i="3"/>
  <c r="H2085" i="3"/>
  <c r="I2085" i="3"/>
  <c r="J2085" i="3"/>
  <c r="K2085" i="3"/>
  <c r="L2085" i="3"/>
  <c r="M2085" i="3"/>
  <c r="G2086" i="3"/>
  <c r="H2086" i="3"/>
  <c r="I2086" i="3"/>
  <c r="J2086" i="3"/>
  <c r="K2086" i="3"/>
  <c r="L2086" i="3"/>
  <c r="M2086" i="3"/>
  <c r="G2087" i="3"/>
  <c r="H2087" i="3"/>
  <c r="I2087" i="3"/>
  <c r="J2087" i="3"/>
  <c r="K2087" i="3"/>
  <c r="L2087" i="3"/>
  <c r="M2087" i="3"/>
  <c r="G2088" i="3"/>
  <c r="H2088" i="3"/>
  <c r="I2088" i="3"/>
  <c r="J2088" i="3"/>
  <c r="K2088" i="3"/>
  <c r="L2088" i="3"/>
  <c r="M2088" i="3"/>
  <c r="G2089" i="3"/>
  <c r="H2089" i="3"/>
  <c r="I2089" i="3"/>
  <c r="J2089" i="3"/>
  <c r="K2089" i="3"/>
  <c r="L2089" i="3"/>
  <c r="M2089" i="3"/>
  <c r="G2090" i="3"/>
  <c r="H2090" i="3"/>
  <c r="I2090" i="3"/>
  <c r="J2090" i="3"/>
  <c r="K2090" i="3"/>
  <c r="L2090" i="3"/>
  <c r="M2090" i="3"/>
  <c r="G2091" i="3"/>
  <c r="H2091" i="3"/>
  <c r="I2091" i="3"/>
  <c r="J2091" i="3"/>
  <c r="K2091" i="3"/>
  <c r="L2091" i="3"/>
  <c r="M2091" i="3"/>
  <c r="G2092" i="3"/>
  <c r="H2092" i="3"/>
  <c r="I2092" i="3"/>
  <c r="J2092" i="3"/>
  <c r="K2092" i="3"/>
  <c r="L2092" i="3"/>
  <c r="M2092" i="3"/>
  <c r="G2094" i="3"/>
  <c r="H2094" i="3"/>
  <c r="I2094" i="3"/>
  <c r="J2094" i="3"/>
  <c r="K2094" i="3"/>
  <c r="L2094" i="3"/>
  <c r="M2094" i="3"/>
  <c r="G2095" i="3"/>
  <c r="H2095" i="3"/>
  <c r="I2095" i="3"/>
  <c r="J2095" i="3"/>
  <c r="K2095" i="3"/>
  <c r="L2095" i="3"/>
  <c r="M2095" i="3"/>
  <c r="G2096" i="3"/>
  <c r="H2096" i="3"/>
  <c r="I2096" i="3"/>
  <c r="J2096" i="3"/>
  <c r="K2096" i="3"/>
  <c r="L2096" i="3"/>
  <c r="M2096" i="3"/>
  <c r="G2097" i="3"/>
  <c r="H2097" i="3"/>
  <c r="I2097" i="3"/>
  <c r="J2097" i="3"/>
  <c r="K2097" i="3"/>
  <c r="L2097" i="3"/>
  <c r="M2097" i="3"/>
  <c r="G2098" i="3"/>
  <c r="H2098" i="3"/>
  <c r="I2098" i="3"/>
  <c r="J2098" i="3"/>
  <c r="K2098" i="3"/>
  <c r="L2098" i="3"/>
  <c r="M2098" i="3"/>
  <c r="G2099" i="3"/>
  <c r="H2099" i="3"/>
  <c r="I2099" i="3"/>
  <c r="J2099" i="3"/>
  <c r="K2099" i="3"/>
  <c r="L2099" i="3"/>
  <c r="M2099" i="3"/>
  <c r="G2100" i="3"/>
  <c r="H2100" i="3"/>
  <c r="I2100" i="3"/>
  <c r="J2100" i="3"/>
  <c r="K2100" i="3"/>
  <c r="L2100" i="3"/>
  <c r="M2100" i="3"/>
  <c r="G2101" i="3"/>
  <c r="H2101" i="3"/>
  <c r="I2101" i="3"/>
  <c r="J2101" i="3"/>
  <c r="K2101" i="3"/>
  <c r="L2101" i="3"/>
  <c r="M2101" i="3"/>
  <c r="G2102" i="3"/>
  <c r="H2102" i="3"/>
  <c r="I2102" i="3"/>
  <c r="J2102" i="3"/>
  <c r="K2102" i="3"/>
  <c r="L2102" i="3"/>
  <c r="M2102" i="3"/>
  <c r="G2103" i="3"/>
  <c r="H2103" i="3"/>
  <c r="I2103" i="3"/>
  <c r="J2103" i="3"/>
  <c r="K2103" i="3"/>
  <c r="L2103" i="3"/>
  <c r="M2103" i="3"/>
  <c r="G2104" i="3"/>
  <c r="H2104" i="3"/>
  <c r="I2104" i="3"/>
  <c r="J2104" i="3"/>
  <c r="K2104" i="3"/>
  <c r="L2104" i="3"/>
  <c r="M2104" i="3"/>
  <c r="G2105" i="3"/>
  <c r="H2105" i="3"/>
  <c r="I2105" i="3"/>
  <c r="J2105" i="3"/>
  <c r="K2105" i="3"/>
  <c r="L2105" i="3"/>
  <c r="M2105" i="3"/>
  <c r="G2107" i="3"/>
  <c r="H2107" i="3"/>
  <c r="I2107" i="3"/>
  <c r="J2107" i="3"/>
  <c r="K2107" i="3"/>
  <c r="L2107" i="3"/>
  <c r="M2107" i="3"/>
  <c r="G2108" i="3"/>
  <c r="H2108" i="3"/>
  <c r="I2108" i="3"/>
  <c r="J2108" i="3"/>
  <c r="K2108" i="3"/>
  <c r="L2108" i="3"/>
  <c r="M2108" i="3"/>
  <c r="G2109" i="3"/>
  <c r="H2109" i="3"/>
  <c r="I2109" i="3"/>
  <c r="J2109" i="3"/>
  <c r="K2109" i="3"/>
  <c r="L2109" i="3"/>
  <c r="M2109" i="3"/>
  <c r="G2111" i="3"/>
  <c r="H2111" i="3"/>
  <c r="I2111" i="3"/>
  <c r="J2111" i="3"/>
  <c r="K2111" i="3"/>
  <c r="L2111" i="3"/>
  <c r="M2111" i="3"/>
  <c r="G2112" i="3"/>
  <c r="H2112" i="3"/>
  <c r="I2112" i="3"/>
  <c r="J2112" i="3"/>
  <c r="K2112" i="3"/>
  <c r="L2112" i="3"/>
  <c r="M2112" i="3"/>
  <c r="G2113" i="3"/>
  <c r="H2113" i="3"/>
  <c r="I2113" i="3"/>
  <c r="J2113" i="3"/>
  <c r="K2113" i="3"/>
  <c r="L2113" i="3"/>
  <c r="M2113" i="3"/>
  <c r="G2114" i="3"/>
  <c r="H2114" i="3"/>
  <c r="I2114" i="3"/>
  <c r="J2114" i="3"/>
  <c r="K2114" i="3"/>
  <c r="L2114" i="3"/>
  <c r="M2114" i="3"/>
  <c r="G2116" i="3"/>
  <c r="H2116" i="3"/>
  <c r="I2116" i="3"/>
  <c r="J2116" i="3"/>
  <c r="K2116" i="3"/>
  <c r="L2116" i="3"/>
  <c r="M2116" i="3"/>
  <c r="G2117" i="3"/>
  <c r="H2117" i="3"/>
  <c r="I2117" i="3"/>
  <c r="J2117" i="3"/>
  <c r="K2117" i="3"/>
  <c r="L2117" i="3"/>
  <c r="M2117" i="3"/>
  <c r="G2118" i="3"/>
  <c r="H2118" i="3"/>
  <c r="I2118" i="3"/>
  <c r="J2118" i="3"/>
  <c r="K2118" i="3"/>
  <c r="L2118" i="3"/>
  <c r="M2118" i="3"/>
  <c r="G901" i="3"/>
  <c r="H901" i="3"/>
  <c r="I901" i="3"/>
  <c r="J901" i="3"/>
  <c r="K901" i="3"/>
  <c r="L901" i="3"/>
  <c r="M901" i="3"/>
  <c r="G902" i="3"/>
  <c r="H902" i="3"/>
  <c r="I902" i="3"/>
  <c r="J902" i="3"/>
  <c r="K902" i="3"/>
  <c r="L902" i="3"/>
  <c r="M902" i="3"/>
  <c r="G903" i="3"/>
  <c r="H903" i="3"/>
  <c r="I903" i="3"/>
  <c r="J903" i="3"/>
  <c r="K903" i="3"/>
  <c r="L903" i="3"/>
  <c r="M903" i="3"/>
  <c r="G904" i="3"/>
  <c r="H904" i="3"/>
  <c r="I904" i="3"/>
  <c r="J904" i="3"/>
  <c r="K904" i="3"/>
  <c r="L904" i="3"/>
  <c r="M904" i="3"/>
  <c r="G2121" i="3"/>
  <c r="H2121" i="3"/>
  <c r="I2121" i="3"/>
  <c r="J2121" i="3"/>
  <c r="K2121" i="3"/>
  <c r="L2121" i="3"/>
  <c r="M2121" i="3"/>
  <c r="G2122" i="3"/>
  <c r="H2122" i="3"/>
  <c r="I2122" i="3"/>
  <c r="J2122" i="3"/>
  <c r="K2122" i="3"/>
  <c r="L2122" i="3"/>
  <c r="M2122" i="3"/>
  <c r="G2123" i="3"/>
  <c r="H2123" i="3"/>
  <c r="I2123" i="3"/>
  <c r="J2123" i="3"/>
  <c r="K2123" i="3"/>
  <c r="L2123" i="3"/>
  <c r="M2123" i="3"/>
  <c r="G2124" i="3"/>
  <c r="H2124" i="3"/>
  <c r="I2124" i="3"/>
  <c r="J2124" i="3"/>
  <c r="K2124" i="3"/>
  <c r="L2124" i="3"/>
  <c r="M2124" i="3"/>
  <c r="G2126" i="3"/>
  <c r="H2126" i="3"/>
  <c r="I2126" i="3"/>
  <c r="J2126" i="3"/>
  <c r="K2126" i="3"/>
  <c r="L2126" i="3"/>
  <c r="M2126" i="3"/>
  <c r="G2127" i="3"/>
  <c r="H2127" i="3"/>
  <c r="I2127" i="3"/>
  <c r="J2127" i="3"/>
  <c r="K2127" i="3"/>
  <c r="L2127" i="3"/>
  <c r="M2127" i="3"/>
  <c r="G2128" i="3"/>
  <c r="H2128" i="3"/>
  <c r="I2128" i="3"/>
  <c r="J2128" i="3"/>
  <c r="K2128" i="3"/>
  <c r="L2128" i="3"/>
  <c r="M2128" i="3"/>
  <c r="G2129" i="3"/>
  <c r="H2129" i="3"/>
  <c r="I2129" i="3"/>
  <c r="J2129" i="3"/>
  <c r="K2129" i="3"/>
  <c r="L2129" i="3"/>
  <c r="M2129" i="3"/>
  <c r="G2131" i="3"/>
  <c r="H2131" i="3"/>
  <c r="I2131" i="3"/>
  <c r="J2131" i="3"/>
  <c r="K2131" i="3"/>
  <c r="L2131" i="3"/>
  <c r="M2131" i="3"/>
  <c r="G2132" i="3"/>
  <c r="H2132" i="3"/>
  <c r="I2132" i="3"/>
  <c r="J2132" i="3"/>
  <c r="K2132" i="3"/>
  <c r="L2132" i="3"/>
  <c r="M2132" i="3"/>
  <c r="G2133" i="3"/>
  <c r="H2133" i="3"/>
  <c r="I2133" i="3"/>
  <c r="J2133" i="3"/>
  <c r="K2133" i="3"/>
  <c r="L2133" i="3"/>
  <c r="M2133" i="3"/>
  <c r="G2134" i="3"/>
  <c r="H2134" i="3"/>
  <c r="I2134" i="3"/>
  <c r="J2134" i="3"/>
  <c r="K2134" i="3"/>
  <c r="L2134" i="3"/>
  <c r="M2134" i="3"/>
  <c r="G906" i="3"/>
  <c r="H906" i="3"/>
  <c r="I906" i="3"/>
  <c r="J906" i="3"/>
  <c r="K906" i="3"/>
  <c r="L906" i="3"/>
  <c r="M906" i="3"/>
  <c r="G907" i="3"/>
  <c r="H907" i="3"/>
  <c r="I907" i="3"/>
  <c r="J907" i="3"/>
  <c r="K907" i="3"/>
  <c r="L907" i="3"/>
  <c r="M907" i="3"/>
  <c r="G909" i="3"/>
  <c r="H909" i="3"/>
  <c r="J909" i="3"/>
  <c r="K909" i="3"/>
  <c r="L909" i="3"/>
  <c r="M909" i="3"/>
  <c r="G910" i="3"/>
  <c r="H910" i="3"/>
  <c r="I910" i="3"/>
  <c r="J910" i="3"/>
  <c r="K910" i="3"/>
  <c r="L910" i="3"/>
  <c r="M910" i="3"/>
  <c r="G911" i="3"/>
  <c r="H911" i="3"/>
  <c r="I911" i="3"/>
  <c r="J911" i="3"/>
  <c r="K911" i="3"/>
  <c r="L911" i="3"/>
  <c r="M911" i="3"/>
  <c r="G912" i="3"/>
  <c r="H912" i="3"/>
  <c r="I912" i="3"/>
  <c r="J912" i="3"/>
  <c r="K912" i="3"/>
  <c r="L912" i="3"/>
  <c r="M912" i="3"/>
  <c r="G913" i="3"/>
  <c r="H913" i="3"/>
  <c r="I913" i="3"/>
  <c r="J913" i="3"/>
  <c r="K913" i="3"/>
  <c r="L913" i="3"/>
  <c r="M913" i="3"/>
  <c r="G914" i="3"/>
  <c r="H914" i="3"/>
  <c r="I914" i="3"/>
  <c r="J914" i="3"/>
  <c r="K914" i="3"/>
  <c r="L914" i="3"/>
  <c r="M914" i="3"/>
  <c r="G915" i="3"/>
  <c r="H915" i="3"/>
  <c r="I915" i="3"/>
  <c r="J915" i="3"/>
  <c r="K915" i="3"/>
  <c r="L915" i="3"/>
  <c r="M915" i="3"/>
  <c r="G2136" i="3"/>
  <c r="H2136" i="3"/>
  <c r="I2136" i="3"/>
  <c r="J2136" i="3"/>
  <c r="K2136" i="3"/>
  <c r="L2136" i="3"/>
  <c r="M2136" i="3"/>
  <c r="G2137" i="3"/>
  <c r="H2137" i="3"/>
  <c r="I2137" i="3"/>
  <c r="J2137" i="3"/>
  <c r="K2137" i="3"/>
  <c r="L2137" i="3"/>
  <c r="M2137" i="3"/>
  <c r="G2138" i="3"/>
  <c r="H2138" i="3"/>
  <c r="I2138" i="3"/>
  <c r="J2138" i="3"/>
  <c r="K2138" i="3"/>
  <c r="L2138" i="3"/>
  <c r="M2138" i="3"/>
  <c r="G2139" i="3"/>
  <c r="H2139" i="3"/>
  <c r="I2139" i="3"/>
  <c r="J2139" i="3"/>
  <c r="K2139" i="3"/>
  <c r="L2139" i="3"/>
  <c r="M2139" i="3"/>
  <c r="A1412" i="3"/>
  <c r="G2140" i="3"/>
  <c r="H2140" i="3"/>
  <c r="I2140" i="3"/>
  <c r="J2140" i="3"/>
  <c r="K2140" i="3"/>
  <c r="L2140" i="3"/>
  <c r="M2140" i="3"/>
  <c r="G2141" i="3"/>
  <c r="H2141" i="3"/>
  <c r="I2141" i="3"/>
  <c r="J2141" i="3"/>
  <c r="K2141" i="3"/>
  <c r="L2141" i="3"/>
  <c r="M2141" i="3"/>
  <c r="G917" i="3"/>
  <c r="H917" i="3"/>
  <c r="I917" i="3"/>
  <c r="J917" i="3"/>
  <c r="K917" i="3"/>
  <c r="L917" i="3"/>
  <c r="M917" i="3"/>
  <c r="G918" i="3"/>
  <c r="H918" i="3"/>
  <c r="I918" i="3"/>
  <c r="J918" i="3"/>
  <c r="K918" i="3"/>
  <c r="L918" i="3"/>
  <c r="M918" i="3"/>
  <c r="G919" i="3"/>
  <c r="H919" i="3"/>
  <c r="I919" i="3"/>
  <c r="J919" i="3"/>
  <c r="K919" i="3"/>
  <c r="L919" i="3"/>
  <c r="M919" i="3"/>
  <c r="G920" i="3"/>
  <c r="H920" i="3"/>
  <c r="I920" i="3"/>
  <c r="J920" i="3"/>
  <c r="K920" i="3"/>
  <c r="L920" i="3"/>
  <c r="M920" i="3"/>
  <c r="G921" i="3"/>
  <c r="H921" i="3"/>
  <c r="I921" i="3"/>
  <c r="J921" i="3"/>
  <c r="K921" i="3"/>
  <c r="L921" i="3"/>
  <c r="M921" i="3"/>
  <c r="G922" i="3"/>
  <c r="H922" i="3"/>
  <c r="I922" i="3"/>
  <c r="J922" i="3"/>
  <c r="K922" i="3"/>
  <c r="L922" i="3"/>
  <c r="M922" i="3"/>
  <c r="G923" i="3"/>
  <c r="H923" i="3"/>
  <c r="I923" i="3"/>
  <c r="J923" i="3"/>
  <c r="K923" i="3"/>
  <c r="L923" i="3"/>
  <c r="M923" i="3"/>
  <c r="G924" i="3"/>
  <c r="H924" i="3"/>
  <c r="I924" i="3"/>
  <c r="J924" i="3"/>
  <c r="K924" i="3"/>
  <c r="L924" i="3"/>
  <c r="M924" i="3"/>
  <c r="G925" i="3"/>
  <c r="H925" i="3"/>
  <c r="I925" i="3"/>
  <c r="J925" i="3"/>
  <c r="K925" i="3"/>
  <c r="L925" i="3"/>
  <c r="M925" i="3"/>
  <c r="G926" i="3"/>
  <c r="H926" i="3"/>
  <c r="I926" i="3"/>
  <c r="J926" i="3"/>
  <c r="K926" i="3"/>
  <c r="L926" i="3"/>
  <c r="M926" i="3"/>
  <c r="G927" i="3"/>
  <c r="H927" i="3"/>
  <c r="I927" i="3"/>
  <c r="J927" i="3"/>
  <c r="K927" i="3"/>
  <c r="L927" i="3"/>
  <c r="M927" i="3"/>
  <c r="G928" i="3"/>
  <c r="H928" i="3"/>
  <c r="I928" i="3"/>
  <c r="J928" i="3"/>
  <c r="K928" i="3"/>
  <c r="L928" i="3"/>
  <c r="M928" i="3"/>
  <c r="G929" i="3"/>
  <c r="H929" i="3"/>
  <c r="I929" i="3"/>
  <c r="J929" i="3"/>
  <c r="K929" i="3"/>
  <c r="L929" i="3"/>
  <c r="M929" i="3"/>
  <c r="G930" i="3"/>
  <c r="H930" i="3"/>
  <c r="I930" i="3"/>
  <c r="J930" i="3"/>
  <c r="K930" i="3"/>
  <c r="L930" i="3"/>
  <c r="M930" i="3"/>
  <c r="G931" i="3"/>
  <c r="H931" i="3"/>
  <c r="I931" i="3"/>
  <c r="J931" i="3"/>
  <c r="K931" i="3"/>
  <c r="L931" i="3"/>
  <c r="M931" i="3"/>
  <c r="G932" i="3"/>
  <c r="H932" i="3"/>
  <c r="I932" i="3"/>
  <c r="J932" i="3"/>
  <c r="K932" i="3"/>
  <c r="L932" i="3"/>
  <c r="M932" i="3"/>
  <c r="G933" i="3"/>
  <c r="H933" i="3"/>
  <c r="I933" i="3"/>
  <c r="J933" i="3"/>
  <c r="K933" i="3"/>
  <c r="L933" i="3"/>
  <c r="M933" i="3"/>
  <c r="G934" i="3"/>
  <c r="H934" i="3"/>
  <c r="I934" i="3"/>
  <c r="J934" i="3"/>
  <c r="K934" i="3"/>
  <c r="L934" i="3"/>
  <c r="M934" i="3"/>
  <c r="G935" i="3"/>
  <c r="H935" i="3"/>
  <c r="I935" i="3"/>
  <c r="J935" i="3"/>
  <c r="K935" i="3"/>
  <c r="L935" i="3"/>
  <c r="M935" i="3"/>
  <c r="G936" i="3"/>
  <c r="H936" i="3"/>
  <c r="I936" i="3"/>
  <c r="J936" i="3"/>
  <c r="K936" i="3"/>
  <c r="L936" i="3"/>
  <c r="M936" i="3"/>
  <c r="G937" i="3"/>
  <c r="H937" i="3"/>
  <c r="I937" i="3"/>
  <c r="J937" i="3"/>
  <c r="K937" i="3"/>
  <c r="L937" i="3"/>
  <c r="M937" i="3"/>
  <c r="G938" i="3"/>
  <c r="H938" i="3"/>
  <c r="I938" i="3"/>
  <c r="J938" i="3"/>
  <c r="K938" i="3"/>
  <c r="L938" i="3"/>
  <c r="M938" i="3"/>
  <c r="G939" i="3"/>
  <c r="H939" i="3"/>
  <c r="I939" i="3"/>
  <c r="J939" i="3"/>
  <c r="K939" i="3"/>
  <c r="L939" i="3"/>
  <c r="M939" i="3"/>
  <c r="G940" i="3"/>
  <c r="H940" i="3"/>
  <c r="I940" i="3"/>
  <c r="J940" i="3"/>
  <c r="K940" i="3"/>
  <c r="L940" i="3"/>
  <c r="M940" i="3"/>
  <c r="G941" i="3"/>
  <c r="H941" i="3"/>
  <c r="I941" i="3"/>
  <c r="J941" i="3"/>
  <c r="K941" i="3"/>
  <c r="L941" i="3"/>
  <c r="M941" i="3"/>
  <c r="G942" i="3"/>
  <c r="H942" i="3"/>
  <c r="I942" i="3"/>
  <c r="J942" i="3"/>
  <c r="K942" i="3"/>
  <c r="L942" i="3"/>
  <c r="M942" i="3"/>
  <c r="G943" i="3"/>
  <c r="H943" i="3"/>
  <c r="I943" i="3"/>
  <c r="J943" i="3"/>
  <c r="K943" i="3"/>
  <c r="L943" i="3"/>
  <c r="M943" i="3"/>
  <c r="G944" i="3"/>
  <c r="H944" i="3"/>
  <c r="I944" i="3"/>
  <c r="J944" i="3"/>
  <c r="K944" i="3"/>
  <c r="L944" i="3"/>
  <c r="M944" i="3"/>
  <c r="G945" i="3"/>
  <c r="H945" i="3"/>
  <c r="I945" i="3"/>
  <c r="J945" i="3"/>
  <c r="K945" i="3"/>
  <c r="L945" i="3"/>
  <c r="M945" i="3"/>
  <c r="G946" i="3"/>
  <c r="H946" i="3"/>
  <c r="I946" i="3"/>
  <c r="J946" i="3"/>
  <c r="K946" i="3"/>
  <c r="L946" i="3"/>
  <c r="M946" i="3"/>
  <c r="G947" i="3"/>
  <c r="H947" i="3"/>
  <c r="I947" i="3"/>
  <c r="J947" i="3"/>
  <c r="K947" i="3"/>
  <c r="L947" i="3"/>
  <c r="M947" i="3"/>
  <c r="G949" i="3"/>
  <c r="H949" i="3"/>
  <c r="I949" i="3"/>
  <c r="J949" i="3"/>
  <c r="K949" i="3"/>
  <c r="L949" i="3"/>
  <c r="M949" i="3"/>
  <c r="G950" i="3"/>
  <c r="H950" i="3"/>
  <c r="I950" i="3"/>
  <c r="J950" i="3"/>
  <c r="K950" i="3"/>
  <c r="L950" i="3"/>
  <c r="M950" i="3"/>
  <c r="G951" i="3"/>
  <c r="H951" i="3"/>
  <c r="I951" i="3"/>
  <c r="J951" i="3"/>
  <c r="K951" i="3"/>
  <c r="L951" i="3"/>
  <c r="M951" i="3"/>
  <c r="G952" i="3"/>
  <c r="H952" i="3"/>
  <c r="I952" i="3"/>
  <c r="J952" i="3"/>
  <c r="K952" i="3"/>
  <c r="L952" i="3"/>
  <c r="M952" i="3"/>
  <c r="G953" i="3"/>
  <c r="H953" i="3"/>
  <c r="I953" i="3"/>
  <c r="J953" i="3"/>
  <c r="K953" i="3"/>
  <c r="L953" i="3"/>
  <c r="M953" i="3"/>
  <c r="G954" i="3"/>
  <c r="H954" i="3"/>
  <c r="I954" i="3"/>
  <c r="J954" i="3"/>
  <c r="K954" i="3"/>
  <c r="L954" i="3"/>
  <c r="M954" i="3"/>
  <c r="G955" i="3"/>
  <c r="H955" i="3"/>
  <c r="I955" i="3"/>
  <c r="J955" i="3"/>
  <c r="K955" i="3"/>
  <c r="L955" i="3"/>
  <c r="M955" i="3"/>
  <c r="G956" i="3"/>
  <c r="H956" i="3"/>
  <c r="I956" i="3"/>
  <c r="J956" i="3"/>
  <c r="K956" i="3"/>
  <c r="L956" i="3"/>
  <c r="M956" i="3"/>
  <c r="G957" i="3"/>
  <c r="H957" i="3"/>
  <c r="I957" i="3"/>
  <c r="J957" i="3"/>
  <c r="K957" i="3"/>
  <c r="L957" i="3"/>
  <c r="M957" i="3"/>
  <c r="G958" i="3"/>
  <c r="H958" i="3"/>
  <c r="I958" i="3"/>
  <c r="J958" i="3"/>
  <c r="K958" i="3"/>
  <c r="L958" i="3"/>
  <c r="M958" i="3"/>
  <c r="G959" i="3"/>
  <c r="H959" i="3"/>
  <c r="I959" i="3"/>
  <c r="J959" i="3"/>
  <c r="K959" i="3"/>
  <c r="L959" i="3"/>
  <c r="M959" i="3"/>
  <c r="G960" i="3"/>
  <c r="H960" i="3"/>
  <c r="I960" i="3"/>
  <c r="J960" i="3"/>
  <c r="K960" i="3"/>
  <c r="L960" i="3"/>
  <c r="M960" i="3"/>
  <c r="G961" i="3"/>
  <c r="H961" i="3"/>
  <c r="I961" i="3"/>
  <c r="J961" i="3"/>
  <c r="K961" i="3"/>
  <c r="L961" i="3"/>
  <c r="M961" i="3"/>
  <c r="G963" i="3"/>
  <c r="H963" i="3"/>
  <c r="I963" i="3"/>
  <c r="J963" i="3"/>
  <c r="K963" i="3"/>
  <c r="L963" i="3"/>
  <c r="M963" i="3"/>
  <c r="G964" i="3"/>
  <c r="H964" i="3"/>
  <c r="I964" i="3"/>
  <c r="J964" i="3"/>
  <c r="K964" i="3"/>
  <c r="L964" i="3"/>
  <c r="M964" i="3"/>
  <c r="G965" i="3"/>
  <c r="H965" i="3"/>
  <c r="I965" i="3"/>
  <c r="J965" i="3"/>
  <c r="K965" i="3"/>
  <c r="L965" i="3"/>
  <c r="M965" i="3"/>
  <c r="G966" i="3"/>
  <c r="H966" i="3"/>
  <c r="I966" i="3"/>
  <c r="J966" i="3"/>
  <c r="K966" i="3"/>
  <c r="L966" i="3"/>
  <c r="M966" i="3"/>
  <c r="A1463" i="3"/>
  <c r="A1464" i="3"/>
  <c r="G968" i="3"/>
  <c r="H968" i="3"/>
  <c r="I968" i="3"/>
  <c r="J968" i="3"/>
  <c r="K968" i="3"/>
  <c r="L968" i="3"/>
  <c r="M968" i="3"/>
  <c r="G969" i="3"/>
  <c r="H969" i="3"/>
  <c r="I969" i="3"/>
  <c r="J969" i="3"/>
  <c r="K969" i="3"/>
  <c r="L969" i="3"/>
  <c r="M969" i="3"/>
  <c r="G970" i="3"/>
  <c r="H970" i="3"/>
  <c r="I970" i="3"/>
  <c r="J970" i="3"/>
  <c r="K970" i="3"/>
  <c r="L970" i="3"/>
  <c r="M970" i="3"/>
  <c r="A1467" i="3"/>
  <c r="G971" i="3"/>
  <c r="H971" i="3"/>
  <c r="I971" i="3"/>
  <c r="J971" i="3"/>
  <c r="K971" i="3"/>
  <c r="L971" i="3"/>
  <c r="M971" i="3"/>
  <c r="G972" i="3"/>
  <c r="H972" i="3"/>
  <c r="I972" i="3"/>
  <c r="J972" i="3"/>
  <c r="K972" i="3"/>
  <c r="L972" i="3"/>
  <c r="M972" i="3"/>
  <c r="G973" i="3"/>
  <c r="H973" i="3"/>
  <c r="I973" i="3"/>
  <c r="J973" i="3"/>
  <c r="K973" i="3"/>
  <c r="L973" i="3"/>
  <c r="M973" i="3"/>
  <c r="A1470" i="3"/>
  <c r="G974" i="3"/>
  <c r="H974" i="3"/>
  <c r="I974" i="3"/>
  <c r="J974" i="3"/>
  <c r="K974" i="3"/>
  <c r="L974" i="3"/>
  <c r="M974" i="3"/>
  <c r="G975" i="3"/>
  <c r="H975" i="3"/>
  <c r="I975" i="3"/>
  <c r="J975" i="3"/>
  <c r="K975" i="3"/>
  <c r="L975" i="3"/>
  <c r="M975" i="3"/>
  <c r="A1472" i="3"/>
  <c r="G976" i="3"/>
  <c r="H976" i="3"/>
  <c r="I976" i="3"/>
  <c r="J976" i="3"/>
  <c r="K976" i="3"/>
  <c r="L976" i="3"/>
  <c r="M976" i="3"/>
  <c r="A1473" i="3"/>
  <c r="G977" i="3"/>
  <c r="H977" i="3"/>
  <c r="I977" i="3"/>
  <c r="J977" i="3"/>
  <c r="K977" i="3"/>
  <c r="L977" i="3"/>
  <c r="M977" i="3"/>
  <c r="G978" i="3"/>
  <c r="H978" i="3"/>
  <c r="I978" i="3"/>
  <c r="J978" i="3"/>
  <c r="K978" i="3"/>
  <c r="L978" i="3"/>
  <c r="M978" i="3"/>
  <c r="G979" i="3"/>
  <c r="H979" i="3"/>
  <c r="I979" i="3"/>
  <c r="J979" i="3"/>
  <c r="K979" i="3"/>
  <c r="L979" i="3"/>
  <c r="M979" i="3"/>
  <c r="G980" i="3"/>
  <c r="H980" i="3"/>
  <c r="I980" i="3"/>
  <c r="J980" i="3"/>
  <c r="K980" i="3"/>
  <c r="L980" i="3"/>
  <c r="M980" i="3"/>
  <c r="G981" i="3"/>
  <c r="H981" i="3"/>
  <c r="I981" i="3"/>
  <c r="J981" i="3"/>
  <c r="K981" i="3"/>
  <c r="L981" i="3"/>
  <c r="M981" i="3"/>
  <c r="G982" i="3"/>
  <c r="H982" i="3"/>
  <c r="I982" i="3"/>
  <c r="J982" i="3"/>
  <c r="K982" i="3"/>
  <c r="L982" i="3"/>
  <c r="M982" i="3"/>
  <c r="G983" i="3"/>
  <c r="H983" i="3"/>
  <c r="I983" i="3"/>
  <c r="J983" i="3"/>
  <c r="K983" i="3"/>
  <c r="L983" i="3"/>
  <c r="M983" i="3"/>
  <c r="G984" i="3"/>
  <c r="H984" i="3"/>
  <c r="I984" i="3"/>
  <c r="J984" i="3"/>
  <c r="K984" i="3"/>
  <c r="L984" i="3"/>
  <c r="M984" i="3"/>
  <c r="G985" i="3"/>
  <c r="H985" i="3"/>
  <c r="I985" i="3"/>
  <c r="J985" i="3"/>
  <c r="K985" i="3"/>
  <c r="L985" i="3"/>
  <c r="M985" i="3"/>
  <c r="G986" i="3"/>
  <c r="H986" i="3"/>
  <c r="I986" i="3"/>
  <c r="J986" i="3"/>
  <c r="K986" i="3"/>
  <c r="L986" i="3"/>
  <c r="M986" i="3"/>
  <c r="G988" i="3"/>
  <c r="H988" i="3"/>
  <c r="I988" i="3"/>
  <c r="J988" i="3"/>
  <c r="K988" i="3"/>
  <c r="L988" i="3"/>
  <c r="M988" i="3"/>
  <c r="G989" i="3"/>
  <c r="H989" i="3"/>
  <c r="I989" i="3"/>
  <c r="J989" i="3"/>
  <c r="K989" i="3"/>
  <c r="L989" i="3"/>
  <c r="M989" i="3"/>
  <c r="G990" i="3"/>
  <c r="H990" i="3"/>
  <c r="I990" i="3"/>
  <c r="J990" i="3"/>
  <c r="K990" i="3"/>
  <c r="L990" i="3"/>
  <c r="M990" i="3"/>
  <c r="G991" i="3"/>
  <c r="H991" i="3"/>
  <c r="I991" i="3"/>
  <c r="J991" i="3"/>
  <c r="K991" i="3"/>
  <c r="L991" i="3"/>
  <c r="M991" i="3"/>
  <c r="G992" i="3"/>
  <c r="H992" i="3"/>
  <c r="I992" i="3"/>
  <c r="J992" i="3"/>
  <c r="K992" i="3"/>
  <c r="L992" i="3"/>
  <c r="M992" i="3"/>
  <c r="G993" i="3"/>
  <c r="H993" i="3"/>
  <c r="I993" i="3"/>
  <c r="J993" i="3"/>
  <c r="K993" i="3"/>
  <c r="L993" i="3"/>
  <c r="M993" i="3"/>
  <c r="G994" i="3"/>
  <c r="H994" i="3"/>
  <c r="I994" i="3"/>
  <c r="J994" i="3"/>
  <c r="K994" i="3"/>
  <c r="L994" i="3"/>
  <c r="M994" i="3"/>
  <c r="G995" i="3"/>
  <c r="H995" i="3"/>
  <c r="I995" i="3"/>
  <c r="J995" i="3"/>
  <c r="K995" i="3"/>
  <c r="L995" i="3"/>
  <c r="M995" i="3"/>
  <c r="G996" i="3"/>
  <c r="H996" i="3"/>
  <c r="I996" i="3"/>
  <c r="J996" i="3"/>
  <c r="K996" i="3"/>
  <c r="L996" i="3"/>
  <c r="M996" i="3"/>
  <c r="G997" i="3"/>
  <c r="H997" i="3"/>
  <c r="I997" i="3"/>
  <c r="J997" i="3"/>
  <c r="K997" i="3"/>
  <c r="L997" i="3"/>
  <c r="M997" i="3"/>
  <c r="G998" i="3"/>
  <c r="H998" i="3"/>
  <c r="I998" i="3"/>
  <c r="J998" i="3"/>
  <c r="K998" i="3"/>
  <c r="L998" i="3"/>
  <c r="M998" i="3"/>
  <c r="G999" i="3"/>
  <c r="H999" i="3"/>
  <c r="I999" i="3"/>
  <c r="J999" i="3"/>
  <c r="K999" i="3"/>
  <c r="L999" i="3"/>
  <c r="M999" i="3"/>
  <c r="G1000" i="3"/>
  <c r="H1000" i="3"/>
  <c r="I1000" i="3"/>
  <c r="J1000" i="3"/>
  <c r="K1000" i="3"/>
  <c r="L1000" i="3"/>
  <c r="M1000" i="3"/>
  <c r="G1001" i="3"/>
  <c r="H1001" i="3"/>
  <c r="I1001" i="3"/>
  <c r="J1001" i="3"/>
  <c r="K1001" i="3"/>
  <c r="L1001" i="3"/>
  <c r="M1001" i="3"/>
  <c r="G1002" i="3"/>
  <c r="H1002" i="3"/>
  <c r="I1002" i="3"/>
  <c r="J1002" i="3"/>
  <c r="K1002" i="3"/>
  <c r="L1002" i="3"/>
  <c r="M1002" i="3"/>
  <c r="G1003" i="3"/>
  <c r="H1003" i="3"/>
  <c r="I1003" i="3"/>
  <c r="J1003" i="3"/>
  <c r="K1003" i="3"/>
  <c r="L1003" i="3"/>
  <c r="M1003" i="3"/>
  <c r="G1004" i="3"/>
  <c r="H1004" i="3"/>
  <c r="I1004" i="3"/>
  <c r="J1004" i="3"/>
  <c r="K1004" i="3"/>
  <c r="L1004" i="3"/>
  <c r="M1004" i="3"/>
  <c r="G1005" i="3"/>
  <c r="H1005" i="3"/>
  <c r="I1005" i="3"/>
  <c r="J1005" i="3"/>
  <c r="K1005" i="3"/>
  <c r="L1005" i="3"/>
  <c r="M1005" i="3"/>
  <c r="G1006" i="3"/>
  <c r="H1006" i="3"/>
  <c r="I1006" i="3"/>
  <c r="J1006" i="3"/>
  <c r="K1006" i="3"/>
  <c r="L1006" i="3"/>
  <c r="M1006" i="3"/>
  <c r="G1008" i="3"/>
  <c r="H1008" i="3"/>
  <c r="I1008" i="3"/>
  <c r="J1008" i="3"/>
  <c r="K1008" i="3"/>
  <c r="L1008" i="3"/>
  <c r="M1008" i="3"/>
  <c r="G1009" i="3"/>
  <c r="H1009" i="3"/>
  <c r="I1009" i="3"/>
  <c r="J1009" i="3"/>
  <c r="K1009" i="3"/>
  <c r="L1009" i="3"/>
  <c r="M1009" i="3"/>
  <c r="G1010" i="3"/>
  <c r="H1010" i="3"/>
  <c r="I1010" i="3"/>
  <c r="J1010" i="3"/>
  <c r="K1010" i="3"/>
  <c r="L1010" i="3"/>
  <c r="M1010" i="3"/>
  <c r="G1011" i="3"/>
  <c r="H1011" i="3"/>
  <c r="I1011" i="3"/>
  <c r="J1011" i="3"/>
  <c r="K1011" i="3"/>
  <c r="L1011" i="3"/>
  <c r="M1011" i="3"/>
  <c r="G1012" i="3"/>
  <c r="H1012" i="3"/>
  <c r="I1012" i="3"/>
  <c r="J1012" i="3"/>
  <c r="K1012" i="3"/>
  <c r="L1012" i="3"/>
  <c r="M1012" i="3"/>
  <c r="G1013" i="3"/>
  <c r="H1013" i="3"/>
  <c r="I1013" i="3"/>
  <c r="J1013" i="3"/>
  <c r="K1013" i="3"/>
  <c r="L1013" i="3"/>
  <c r="M1013" i="3"/>
  <c r="G1014" i="3"/>
  <c r="H1014" i="3"/>
  <c r="I1014" i="3"/>
  <c r="J1014" i="3"/>
  <c r="K1014" i="3"/>
  <c r="L1014" i="3"/>
  <c r="M1014" i="3"/>
  <c r="G1015" i="3"/>
  <c r="H1015" i="3"/>
  <c r="I1015" i="3"/>
  <c r="J1015" i="3"/>
  <c r="K1015" i="3"/>
  <c r="L1015" i="3"/>
  <c r="M1015" i="3"/>
  <c r="G1016" i="3"/>
  <c r="H1016" i="3"/>
  <c r="I1016" i="3"/>
  <c r="J1016" i="3"/>
  <c r="K1016" i="3"/>
  <c r="L1016" i="3"/>
  <c r="M1016" i="3"/>
  <c r="G1017" i="3"/>
  <c r="H1017" i="3"/>
  <c r="I1017" i="3"/>
  <c r="J1017" i="3"/>
  <c r="K1017" i="3"/>
  <c r="L1017" i="3"/>
  <c r="M1017" i="3"/>
  <c r="G1018" i="3"/>
  <c r="H1018" i="3"/>
  <c r="I1018" i="3"/>
  <c r="J1018" i="3"/>
  <c r="K1018" i="3"/>
  <c r="L1018" i="3"/>
  <c r="M1018" i="3"/>
  <c r="G1019" i="3"/>
  <c r="H1019" i="3"/>
  <c r="I1019" i="3"/>
  <c r="J1019" i="3"/>
  <c r="K1019" i="3"/>
  <c r="L1019" i="3"/>
  <c r="M1019" i="3"/>
  <c r="G1020" i="3"/>
  <c r="H1020" i="3"/>
  <c r="I1020" i="3"/>
  <c r="J1020" i="3"/>
  <c r="K1020" i="3"/>
  <c r="L1020" i="3"/>
  <c r="M1020" i="3"/>
  <c r="G1021" i="3"/>
  <c r="H1021" i="3"/>
  <c r="I1021" i="3"/>
  <c r="J1021" i="3"/>
  <c r="K1021" i="3"/>
  <c r="L1021" i="3"/>
  <c r="M1021" i="3"/>
  <c r="G1022" i="3"/>
  <c r="H1022" i="3"/>
  <c r="I1022" i="3"/>
  <c r="J1022" i="3"/>
  <c r="K1022" i="3"/>
  <c r="L1022" i="3"/>
  <c r="M1022" i="3"/>
  <c r="G1023" i="3"/>
  <c r="H1023" i="3"/>
  <c r="I1023" i="3"/>
  <c r="J1023" i="3"/>
  <c r="K1023" i="3"/>
  <c r="L1023" i="3"/>
  <c r="M1023" i="3"/>
  <c r="G1025" i="3"/>
  <c r="H1025" i="3"/>
  <c r="I1025" i="3"/>
  <c r="J1025" i="3"/>
  <c r="K1025" i="3"/>
  <c r="L1025" i="3"/>
  <c r="M1025" i="3"/>
  <c r="G1026" i="3"/>
  <c r="H1026" i="3"/>
  <c r="I1026" i="3"/>
  <c r="J1026" i="3"/>
  <c r="K1026" i="3"/>
  <c r="L1026" i="3"/>
  <c r="M1026" i="3"/>
  <c r="G1027" i="3"/>
  <c r="H1027" i="3"/>
  <c r="I1027" i="3"/>
  <c r="J1027" i="3"/>
  <c r="K1027" i="3"/>
  <c r="L1027" i="3"/>
  <c r="M1027" i="3"/>
  <c r="G1028" i="3"/>
  <c r="H1028" i="3"/>
  <c r="I1028" i="3"/>
  <c r="J1028" i="3"/>
  <c r="K1028" i="3"/>
  <c r="L1028" i="3"/>
  <c r="M1028" i="3"/>
  <c r="G1029" i="3"/>
  <c r="H1029" i="3"/>
  <c r="I1029" i="3"/>
  <c r="J1029" i="3"/>
  <c r="K1029" i="3"/>
  <c r="L1029" i="3"/>
  <c r="M1029" i="3"/>
  <c r="G1030" i="3"/>
  <c r="H1030" i="3"/>
  <c r="I1030" i="3"/>
  <c r="J1030" i="3"/>
  <c r="K1030" i="3"/>
  <c r="L1030" i="3"/>
  <c r="M1030" i="3"/>
  <c r="G1031" i="3"/>
  <c r="H1031" i="3"/>
  <c r="I1031" i="3"/>
  <c r="J1031" i="3"/>
  <c r="K1031" i="3"/>
  <c r="L1031" i="3"/>
  <c r="M1031" i="3"/>
  <c r="G1032" i="3"/>
  <c r="H1032" i="3"/>
  <c r="I1032" i="3"/>
  <c r="J1032" i="3"/>
  <c r="K1032" i="3"/>
  <c r="L1032" i="3"/>
  <c r="M1032" i="3"/>
  <c r="G1033" i="3"/>
  <c r="H1033" i="3"/>
  <c r="I1033" i="3"/>
  <c r="J1033" i="3"/>
  <c r="K1033" i="3"/>
  <c r="L1033" i="3"/>
  <c r="M1033" i="3"/>
  <c r="G1034" i="3"/>
  <c r="H1034" i="3"/>
  <c r="I1034" i="3"/>
  <c r="J1034" i="3"/>
  <c r="K1034" i="3"/>
  <c r="L1034" i="3"/>
  <c r="M1034" i="3"/>
  <c r="G1035" i="3"/>
  <c r="H1035" i="3"/>
  <c r="I1035" i="3"/>
  <c r="J1035" i="3"/>
  <c r="K1035" i="3"/>
  <c r="L1035" i="3"/>
  <c r="M1035" i="3"/>
  <c r="G1036" i="3"/>
  <c r="H1036" i="3"/>
  <c r="I1036" i="3"/>
  <c r="J1036" i="3"/>
  <c r="K1036" i="3"/>
  <c r="L1036" i="3"/>
  <c r="M1036" i="3"/>
  <c r="A1533" i="3"/>
  <c r="G1037" i="3"/>
  <c r="H1037" i="3"/>
  <c r="I1037" i="3"/>
  <c r="J1037" i="3"/>
  <c r="K1037" i="3"/>
  <c r="L1037" i="3"/>
  <c r="M1037" i="3"/>
  <c r="A1534" i="3"/>
  <c r="G1038" i="3"/>
  <c r="H1038" i="3"/>
  <c r="I1038" i="3"/>
  <c r="J1038" i="3"/>
  <c r="K1038" i="3"/>
  <c r="L1038" i="3"/>
  <c r="M1038" i="3"/>
  <c r="A1535" i="3"/>
  <c r="G1039" i="3"/>
  <c r="H1039" i="3"/>
  <c r="I1039" i="3"/>
  <c r="J1039" i="3"/>
  <c r="K1039" i="3"/>
  <c r="L1039" i="3"/>
  <c r="M1039" i="3"/>
  <c r="A1536" i="3"/>
  <c r="A1537" i="3"/>
  <c r="G1041" i="3"/>
  <c r="H1041" i="3"/>
  <c r="I1041" i="3"/>
  <c r="J1041" i="3"/>
  <c r="K1041" i="3"/>
  <c r="L1041" i="3"/>
  <c r="M1041" i="3"/>
  <c r="A1538" i="3"/>
  <c r="G1042" i="3"/>
  <c r="H1042" i="3"/>
  <c r="I1042" i="3"/>
  <c r="J1042" i="3"/>
  <c r="K1042" i="3"/>
  <c r="L1042" i="3"/>
  <c r="M1042" i="3"/>
  <c r="G1043" i="3"/>
  <c r="H1043" i="3"/>
  <c r="I1043" i="3"/>
  <c r="J1043" i="3"/>
  <c r="K1043" i="3"/>
  <c r="L1043" i="3"/>
  <c r="M1043" i="3"/>
  <c r="G1044" i="3"/>
  <c r="H1044" i="3"/>
  <c r="I1044" i="3"/>
  <c r="J1044" i="3"/>
  <c r="K1044" i="3"/>
  <c r="L1044" i="3"/>
  <c r="M1044" i="3"/>
  <c r="A1540" i="3"/>
  <c r="G1045" i="3"/>
  <c r="H1045" i="3"/>
  <c r="I1045" i="3"/>
  <c r="J1045" i="3"/>
  <c r="K1045" i="3"/>
  <c r="L1045" i="3"/>
  <c r="M1045" i="3"/>
  <c r="G1046" i="3"/>
  <c r="H1046" i="3"/>
  <c r="I1046" i="3"/>
  <c r="J1046" i="3"/>
  <c r="K1046" i="3"/>
  <c r="L1046" i="3"/>
  <c r="M1046" i="3"/>
  <c r="A1542" i="3"/>
  <c r="G1047" i="3"/>
  <c r="H1047" i="3"/>
  <c r="I1047" i="3"/>
  <c r="J1047" i="3"/>
  <c r="K1047" i="3"/>
  <c r="L1047" i="3"/>
  <c r="M1047" i="3"/>
  <c r="A1543" i="3"/>
  <c r="G1048" i="3"/>
  <c r="H1048" i="3"/>
  <c r="I1048" i="3"/>
  <c r="J1048" i="3"/>
  <c r="K1048" i="3"/>
  <c r="L1048" i="3"/>
  <c r="M1048" i="3"/>
  <c r="G1049" i="3"/>
  <c r="H1049" i="3"/>
  <c r="I1049" i="3"/>
  <c r="J1049" i="3"/>
  <c r="K1049" i="3"/>
  <c r="L1049" i="3"/>
  <c r="M1049" i="3"/>
  <c r="A1545" i="3"/>
  <c r="G1050" i="3"/>
  <c r="H1050" i="3"/>
  <c r="I1050" i="3"/>
  <c r="J1050" i="3"/>
  <c r="K1050" i="3"/>
  <c r="L1050" i="3"/>
  <c r="M1050" i="3"/>
  <c r="A1546" i="3"/>
  <c r="G1051" i="3"/>
  <c r="H1051" i="3"/>
  <c r="I1051" i="3"/>
  <c r="J1051" i="3"/>
  <c r="K1051" i="3"/>
  <c r="L1051" i="3"/>
  <c r="M1051" i="3"/>
  <c r="G1052" i="3"/>
  <c r="H1052" i="3"/>
  <c r="I1052" i="3"/>
  <c r="J1052" i="3"/>
  <c r="K1052" i="3"/>
  <c r="L1052" i="3"/>
  <c r="M1052" i="3"/>
  <c r="G1053" i="3"/>
  <c r="H1053" i="3"/>
  <c r="I1053" i="3"/>
  <c r="J1053" i="3"/>
  <c r="K1053" i="3"/>
  <c r="L1053" i="3"/>
  <c r="M1053" i="3"/>
  <c r="G1054" i="3"/>
  <c r="H1054" i="3"/>
  <c r="I1054" i="3"/>
  <c r="J1054" i="3"/>
  <c r="K1054" i="3"/>
  <c r="L1054" i="3"/>
  <c r="M1054" i="3"/>
  <c r="G1056" i="3"/>
  <c r="H1056" i="3"/>
  <c r="I1056" i="3"/>
  <c r="J1056" i="3"/>
  <c r="K1056" i="3"/>
  <c r="L1056" i="3"/>
  <c r="M1056" i="3"/>
  <c r="G1057" i="3"/>
  <c r="H1057" i="3"/>
  <c r="I1057" i="3"/>
  <c r="J1057" i="3"/>
  <c r="K1057" i="3"/>
  <c r="L1057" i="3"/>
  <c r="M1057" i="3"/>
  <c r="G1058" i="3"/>
  <c r="H1058" i="3"/>
  <c r="I1058" i="3"/>
  <c r="J1058" i="3"/>
  <c r="K1058" i="3"/>
  <c r="L1058" i="3"/>
  <c r="M1058" i="3"/>
  <c r="G1059" i="3"/>
  <c r="H1059" i="3"/>
  <c r="I1059" i="3"/>
  <c r="J1059" i="3"/>
  <c r="K1059" i="3"/>
  <c r="L1059" i="3"/>
  <c r="M1059" i="3"/>
  <c r="G1060" i="3"/>
  <c r="H1060" i="3"/>
  <c r="I1060" i="3"/>
  <c r="J1060" i="3"/>
  <c r="K1060" i="3"/>
  <c r="L1060" i="3"/>
  <c r="M1060" i="3"/>
  <c r="G1061" i="3"/>
  <c r="H1061" i="3"/>
  <c r="I1061" i="3"/>
  <c r="J1061" i="3"/>
  <c r="K1061" i="3"/>
  <c r="L1061" i="3"/>
  <c r="M1061" i="3"/>
  <c r="G1062" i="3"/>
  <c r="H1062" i="3"/>
  <c r="I1062" i="3"/>
  <c r="J1062" i="3"/>
  <c r="K1062" i="3"/>
  <c r="L1062" i="3"/>
  <c r="M1062" i="3"/>
  <c r="G1063" i="3"/>
  <c r="H1063" i="3"/>
  <c r="I1063" i="3"/>
  <c r="J1063" i="3"/>
  <c r="K1063" i="3"/>
  <c r="L1063" i="3"/>
  <c r="M1063" i="3"/>
  <c r="G1064" i="3"/>
  <c r="H1064" i="3"/>
  <c r="I1064" i="3"/>
  <c r="J1064" i="3"/>
  <c r="K1064" i="3"/>
  <c r="L1064" i="3"/>
  <c r="M1064" i="3"/>
  <c r="G1065" i="3"/>
  <c r="H1065" i="3"/>
  <c r="I1065" i="3"/>
  <c r="J1065" i="3"/>
  <c r="K1065" i="3"/>
  <c r="L1065" i="3"/>
  <c r="M1065" i="3"/>
  <c r="G1066" i="3"/>
  <c r="H1066" i="3"/>
  <c r="I1066" i="3"/>
  <c r="J1066" i="3"/>
  <c r="K1066" i="3"/>
  <c r="L1066" i="3"/>
  <c r="M1066" i="3"/>
  <c r="G1067" i="3"/>
  <c r="H1067" i="3"/>
  <c r="I1067" i="3"/>
  <c r="J1067" i="3"/>
  <c r="K1067" i="3"/>
  <c r="L1067" i="3"/>
  <c r="M1067" i="3"/>
  <c r="G1068" i="3"/>
  <c r="H1068" i="3"/>
  <c r="I1068" i="3"/>
  <c r="J1068" i="3"/>
  <c r="K1068" i="3"/>
  <c r="L1068" i="3"/>
  <c r="M1068" i="3"/>
  <c r="G1069" i="3"/>
  <c r="H1069" i="3"/>
  <c r="I1069" i="3"/>
  <c r="J1069" i="3"/>
  <c r="K1069" i="3"/>
  <c r="L1069" i="3"/>
  <c r="M1069" i="3"/>
  <c r="G1070" i="3"/>
  <c r="H1070" i="3"/>
  <c r="I1070" i="3"/>
  <c r="J1070" i="3"/>
  <c r="K1070" i="3"/>
  <c r="L1070" i="3"/>
  <c r="M1070" i="3"/>
  <c r="G1071" i="3"/>
  <c r="H1071" i="3"/>
  <c r="I1071" i="3"/>
  <c r="J1071" i="3"/>
  <c r="K1071" i="3"/>
  <c r="L1071" i="3"/>
  <c r="M1071" i="3"/>
  <c r="G1072" i="3"/>
  <c r="H1072" i="3"/>
  <c r="I1072" i="3"/>
  <c r="J1072" i="3"/>
  <c r="K1072" i="3"/>
  <c r="L1072" i="3"/>
  <c r="M1072" i="3"/>
  <c r="G1073" i="3"/>
  <c r="H1073" i="3"/>
  <c r="I1073" i="3"/>
  <c r="J1073" i="3"/>
  <c r="K1073" i="3"/>
  <c r="L1073" i="3"/>
  <c r="M1073" i="3"/>
  <c r="G1074" i="3"/>
  <c r="H1074" i="3"/>
  <c r="I1074" i="3"/>
  <c r="J1074" i="3"/>
  <c r="K1074" i="3"/>
  <c r="L1074" i="3"/>
  <c r="M1074" i="3"/>
  <c r="G1075" i="3"/>
  <c r="H1075" i="3"/>
  <c r="I1075" i="3"/>
  <c r="J1075" i="3"/>
  <c r="K1075" i="3"/>
  <c r="L1075" i="3"/>
  <c r="M1075" i="3"/>
  <c r="G1076" i="3"/>
  <c r="H1076" i="3"/>
  <c r="I1076" i="3"/>
  <c r="J1076" i="3"/>
  <c r="K1076" i="3"/>
  <c r="L1076" i="3"/>
  <c r="M1076" i="3"/>
  <c r="G1077" i="3"/>
  <c r="H1077" i="3"/>
  <c r="I1077" i="3"/>
  <c r="J1077" i="3"/>
  <c r="K1077" i="3"/>
  <c r="L1077" i="3"/>
  <c r="M1077" i="3"/>
  <c r="G1078" i="3"/>
  <c r="H1078" i="3"/>
  <c r="I1078" i="3"/>
  <c r="J1078" i="3"/>
  <c r="K1078" i="3"/>
  <c r="L1078" i="3"/>
  <c r="M1078" i="3"/>
  <c r="G1079" i="3"/>
  <c r="H1079" i="3"/>
  <c r="I1079" i="3"/>
  <c r="J1079" i="3"/>
  <c r="K1079" i="3"/>
  <c r="L1079" i="3"/>
  <c r="M1079" i="3"/>
  <c r="G1080" i="3"/>
  <c r="H1080" i="3"/>
  <c r="I1080" i="3"/>
  <c r="J1080" i="3"/>
  <c r="K1080" i="3"/>
  <c r="L1080" i="3"/>
  <c r="M1080" i="3"/>
  <c r="G1081" i="3"/>
  <c r="H1081" i="3"/>
  <c r="I1081" i="3"/>
  <c r="J1081" i="3"/>
  <c r="K1081" i="3"/>
  <c r="L1081" i="3"/>
  <c r="M1081" i="3"/>
  <c r="G2143" i="3"/>
  <c r="H2143" i="3"/>
  <c r="I2143" i="3"/>
  <c r="J2143" i="3"/>
  <c r="K2143" i="3"/>
  <c r="L2143" i="3"/>
  <c r="M2143" i="3"/>
  <c r="G2144" i="3"/>
  <c r="H2144" i="3"/>
  <c r="I2144" i="3"/>
  <c r="J2144" i="3"/>
  <c r="K2144" i="3"/>
  <c r="L2144" i="3"/>
  <c r="M2144" i="3"/>
  <c r="G2145" i="3"/>
  <c r="H2145" i="3"/>
  <c r="I2145" i="3"/>
  <c r="J2145" i="3"/>
  <c r="K2145" i="3"/>
  <c r="L2145" i="3"/>
  <c r="M2145" i="3"/>
  <c r="G2146" i="3"/>
  <c r="H2146" i="3"/>
  <c r="I2146" i="3"/>
  <c r="J2146" i="3"/>
  <c r="K2146" i="3"/>
  <c r="L2146" i="3"/>
  <c r="M2146" i="3"/>
  <c r="G2147" i="3"/>
  <c r="H2147" i="3"/>
  <c r="I2147" i="3"/>
  <c r="J2147" i="3"/>
  <c r="K2147" i="3"/>
  <c r="L2147" i="3"/>
  <c r="M2147" i="3"/>
  <c r="G2148" i="3"/>
  <c r="H2148" i="3"/>
  <c r="I2148" i="3"/>
  <c r="J2148" i="3"/>
  <c r="K2148" i="3"/>
  <c r="L2148" i="3"/>
  <c r="M2148" i="3"/>
  <c r="G2149" i="3"/>
  <c r="H2149" i="3"/>
  <c r="I2149" i="3"/>
  <c r="J2149" i="3"/>
  <c r="K2149" i="3"/>
  <c r="L2149" i="3"/>
  <c r="M2149" i="3"/>
  <c r="G2150" i="3"/>
  <c r="H2150" i="3"/>
  <c r="I2150" i="3"/>
  <c r="J2150" i="3"/>
  <c r="K2150" i="3"/>
  <c r="L2150" i="3"/>
  <c r="M2150" i="3"/>
  <c r="G2151" i="3"/>
  <c r="H2151" i="3"/>
  <c r="I2151" i="3"/>
  <c r="J2151" i="3"/>
  <c r="K2151" i="3"/>
  <c r="L2151" i="3"/>
  <c r="M2151" i="3"/>
  <c r="G2152" i="3"/>
  <c r="H2152" i="3"/>
  <c r="I2152" i="3"/>
  <c r="J2152" i="3"/>
  <c r="K2152" i="3"/>
  <c r="L2152" i="3"/>
  <c r="M2152" i="3"/>
  <c r="G2153" i="3"/>
  <c r="H2153" i="3"/>
  <c r="I2153" i="3"/>
  <c r="J2153" i="3"/>
  <c r="K2153" i="3"/>
  <c r="L2153" i="3"/>
  <c r="M2153" i="3"/>
  <c r="G2154" i="3"/>
  <c r="H2154" i="3"/>
  <c r="I2154" i="3"/>
  <c r="J2154" i="3"/>
  <c r="K2154" i="3"/>
  <c r="L2154" i="3"/>
  <c r="M2154" i="3"/>
  <c r="G2155" i="3"/>
  <c r="H2155" i="3"/>
  <c r="I2155" i="3"/>
  <c r="J2155" i="3"/>
  <c r="K2155" i="3"/>
  <c r="L2155" i="3"/>
  <c r="M2155" i="3"/>
  <c r="G2156" i="3"/>
  <c r="H2156" i="3"/>
  <c r="I2156" i="3"/>
  <c r="J2156" i="3"/>
  <c r="K2156" i="3"/>
  <c r="L2156" i="3"/>
  <c r="M2156" i="3"/>
  <c r="G2157" i="3"/>
  <c r="H2157" i="3"/>
  <c r="I2157" i="3"/>
  <c r="J2157" i="3"/>
  <c r="K2157" i="3"/>
  <c r="L2157" i="3"/>
  <c r="M2157" i="3"/>
  <c r="G2158" i="3"/>
  <c r="H2158" i="3"/>
  <c r="I2158" i="3"/>
  <c r="J2158" i="3"/>
  <c r="K2158" i="3"/>
  <c r="L2158" i="3"/>
  <c r="M2158" i="3"/>
  <c r="G2159" i="3"/>
  <c r="H2159" i="3"/>
  <c r="I2159" i="3"/>
  <c r="J2159" i="3"/>
  <c r="K2159" i="3"/>
  <c r="L2159" i="3"/>
  <c r="M2159" i="3"/>
  <c r="G2160" i="3"/>
  <c r="H2160" i="3"/>
  <c r="I2160" i="3"/>
  <c r="J2160" i="3"/>
  <c r="K2160" i="3"/>
  <c r="L2160" i="3"/>
  <c r="M2160" i="3"/>
  <c r="G2161" i="3"/>
  <c r="H2161" i="3"/>
  <c r="I2161" i="3"/>
  <c r="J2161" i="3"/>
  <c r="K2161" i="3"/>
  <c r="L2161" i="3"/>
  <c r="M2161" i="3"/>
  <c r="G2162" i="3"/>
  <c r="H2162" i="3"/>
  <c r="I2162" i="3"/>
  <c r="J2162" i="3"/>
  <c r="K2162" i="3"/>
  <c r="L2162" i="3"/>
  <c r="M2162" i="3"/>
  <c r="G2163" i="3"/>
  <c r="H2163" i="3"/>
  <c r="I2163" i="3"/>
  <c r="J2163" i="3"/>
  <c r="K2163" i="3"/>
  <c r="L2163" i="3"/>
  <c r="M2163" i="3"/>
  <c r="G2164" i="3"/>
  <c r="H2164" i="3"/>
  <c r="I2164" i="3"/>
  <c r="J2164" i="3"/>
  <c r="K2164" i="3"/>
  <c r="L2164" i="3"/>
  <c r="M2164" i="3"/>
  <c r="A1600" i="3"/>
  <c r="G2165" i="3"/>
  <c r="H2165" i="3"/>
  <c r="I2165" i="3"/>
  <c r="J2165" i="3"/>
  <c r="K2165" i="3"/>
  <c r="L2165" i="3"/>
  <c r="M2165" i="3"/>
  <c r="A1601" i="3"/>
  <c r="G2166" i="3"/>
  <c r="H2166" i="3"/>
  <c r="I2166" i="3"/>
  <c r="J2166" i="3"/>
  <c r="K2166" i="3"/>
  <c r="L2166" i="3"/>
  <c r="M2166" i="3"/>
  <c r="G2168" i="3"/>
  <c r="H2168" i="3"/>
  <c r="I2168" i="3"/>
  <c r="J2168" i="3"/>
  <c r="K2168" i="3"/>
  <c r="L2168" i="3"/>
  <c r="M2168" i="3"/>
  <c r="G2169" i="3"/>
  <c r="H2169" i="3"/>
  <c r="I2169" i="3"/>
  <c r="J2169" i="3"/>
  <c r="K2169" i="3"/>
  <c r="L2169" i="3"/>
  <c r="M2169" i="3"/>
  <c r="G2170" i="3"/>
  <c r="H2170" i="3"/>
  <c r="I2170" i="3"/>
  <c r="J2170" i="3"/>
  <c r="K2170" i="3"/>
  <c r="L2170" i="3"/>
  <c r="M2170" i="3"/>
  <c r="G2171" i="3"/>
  <c r="H2171" i="3"/>
  <c r="I2171" i="3"/>
  <c r="J2171" i="3"/>
  <c r="K2171" i="3"/>
  <c r="L2171" i="3"/>
  <c r="M2171" i="3"/>
  <c r="G2172" i="3"/>
  <c r="H2172" i="3"/>
  <c r="I2172" i="3"/>
  <c r="J2172" i="3"/>
  <c r="K2172" i="3"/>
  <c r="L2172" i="3"/>
  <c r="M2172" i="3"/>
  <c r="G2173" i="3"/>
  <c r="H2173" i="3"/>
  <c r="I2173" i="3"/>
  <c r="J2173" i="3"/>
  <c r="K2173" i="3"/>
  <c r="L2173" i="3"/>
  <c r="M2173" i="3"/>
  <c r="G2174" i="3"/>
  <c r="H2174" i="3"/>
  <c r="I2174" i="3"/>
  <c r="J2174" i="3"/>
  <c r="K2174" i="3"/>
  <c r="L2174" i="3"/>
  <c r="M2174" i="3"/>
  <c r="G2175" i="3"/>
  <c r="H2175" i="3"/>
  <c r="I2175" i="3"/>
  <c r="J2175" i="3"/>
  <c r="K2175" i="3"/>
  <c r="L2175" i="3"/>
  <c r="M2175" i="3"/>
  <c r="G2176" i="3"/>
  <c r="H2176" i="3"/>
  <c r="I2176" i="3"/>
  <c r="J2176" i="3"/>
  <c r="K2176" i="3"/>
  <c r="L2176" i="3"/>
  <c r="M2176" i="3"/>
  <c r="G2177" i="3"/>
  <c r="H2177" i="3"/>
  <c r="I2177" i="3"/>
  <c r="J2177" i="3"/>
  <c r="K2177" i="3"/>
  <c r="L2177" i="3"/>
  <c r="M2177" i="3"/>
  <c r="G2178" i="3"/>
  <c r="H2178" i="3"/>
  <c r="I2178" i="3"/>
  <c r="J2178" i="3"/>
  <c r="K2178" i="3"/>
  <c r="L2178" i="3"/>
  <c r="M2178" i="3"/>
  <c r="G2179" i="3"/>
  <c r="H2179" i="3"/>
  <c r="I2179" i="3"/>
  <c r="J2179" i="3"/>
  <c r="K2179" i="3"/>
  <c r="L2179" i="3"/>
  <c r="M2179" i="3"/>
  <c r="G2180" i="3"/>
  <c r="H2180" i="3"/>
  <c r="I2180" i="3"/>
  <c r="J2180" i="3"/>
  <c r="K2180" i="3"/>
  <c r="L2180" i="3"/>
  <c r="M2180" i="3"/>
  <c r="G2181" i="3"/>
  <c r="H2181" i="3"/>
  <c r="I2181" i="3"/>
  <c r="J2181" i="3"/>
  <c r="K2181" i="3"/>
  <c r="L2181" i="3"/>
  <c r="M2181" i="3"/>
  <c r="G2182" i="3"/>
  <c r="H2182" i="3"/>
  <c r="I2182" i="3"/>
  <c r="J2182" i="3"/>
  <c r="K2182" i="3"/>
  <c r="L2182" i="3"/>
  <c r="M2182" i="3"/>
  <c r="G2183" i="3"/>
  <c r="H2183" i="3"/>
  <c r="I2183" i="3"/>
  <c r="J2183" i="3"/>
  <c r="K2183" i="3"/>
  <c r="L2183" i="3"/>
  <c r="M2183" i="3"/>
  <c r="G2184" i="3"/>
  <c r="H2184" i="3"/>
  <c r="I2184" i="3"/>
  <c r="J2184" i="3"/>
  <c r="K2184" i="3"/>
  <c r="L2184" i="3"/>
  <c r="M2184" i="3"/>
  <c r="G2185" i="3"/>
  <c r="H2185" i="3"/>
  <c r="I2185" i="3"/>
  <c r="J2185" i="3"/>
  <c r="K2185" i="3"/>
  <c r="L2185" i="3"/>
  <c r="M2185" i="3"/>
  <c r="G2186" i="3"/>
  <c r="H2186" i="3"/>
  <c r="I2186" i="3"/>
  <c r="J2186" i="3"/>
  <c r="K2186" i="3"/>
  <c r="L2186" i="3"/>
  <c r="M2186" i="3"/>
  <c r="G2187" i="3"/>
  <c r="H2187" i="3"/>
  <c r="I2187" i="3"/>
  <c r="J2187" i="3"/>
  <c r="K2187" i="3"/>
  <c r="L2187" i="3"/>
  <c r="M2187" i="3"/>
  <c r="G2188" i="3"/>
  <c r="H2188" i="3"/>
  <c r="I2188" i="3"/>
  <c r="J2188" i="3"/>
  <c r="K2188" i="3"/>
  <c r="L2188" i="3"/>
  <c r="M2188" i="3"/>
  <c r="G1083" i="3"/>
  <c r="H1083" i="3"/>
  <c r="I1083" i="3"/>
  <c r="J1083" i="3"/>
  <c r="K1083" i="3"/>
  <c r="L1083" i="3"/>
  <c r="M1083" i="3"/>
  <c r="G1084" i="3"/>
  <c r="H1084" i="3"/>
  <c r="I1084" i="3"/>
  <c r="J1084" i="3"/>
  <c r="K1084" i="3"/>
  <c r="L1084" i="3"/>
  <c r="M1084" i="3"/>
  <c r="G1085" i="3"/>
  <c r="H1085" i="3"/>
  <c r="I1085" i="3"/>
  <c r="J1085" i="3"/>
  <c r="K1085" i="3"/>
  <c r="L1085" i="3"/>
  <c r="M1085" i="3"/>
  <c r="G1086" i="3"/>
  <c r="H1086" i="3"/>
  <c r="I1086" i="3"/>
  <c r="J1086" i="3"/>
  <c r="K1086" i="3"/>
  <c r="L1086" i="3"/>
  <c r="M1086" i="3"/>
  <c r="G1087" i="3"/>
  <c r="H1087" i="3"/>
  <c r="I1087" i="3"/>
  <c r="J1087" i="3"/>
  <c r="K1087" i="3"/>
  <c r="L1087" i="3"/>
  <c r="M1087" i="3"/>
  <c r="G1088" i="3"/>
  <c r="H1088" i="3"/>
  <c r="I1088" i="3"/>
  <c r="J1088" i="3"/>
  <c r="K1088" i="3"/>
  <c r="L1088" i="3"/>
  <c r="M1088" i="3"/>
  <c r="G1089" i="3"/>
  <c r="H1089" i="3"/>
  <c r="I1089" i="3"/>
  <c r="J1089" i="3"/>
  <c r="K1089" i="3"/>
  <c r="L1089" i="3"/>
  <c r="M1089" i="3"/>
  <c r="G1090" i="3"/>
  <c r="H1090" i="3"/>
  <c r="I1090" i="3"/>
  <c r="J1090" i="3"/>
  <c r="K1090" i="3"/>
  <c r="L1090" i="3"/>
  <c r="M1090" i="3"/>
  <c r="G1091" i="3"/>
  <c r="H1091" i="3"/>
  <c r="I1091" i="3"/>
  <c r="J1091" i="3"/>
  <c r="K1091" i="3"/>
  <c r="L1091" i="3"/>
  <c r="M1091" i="3"/>
  <c r="G1092" i="3"/>
  <c r="H1092" i="3"/>
  <c r="I1092" i="3"/>
  <c r="J1092" i="3"/>
  <c r="K1092" i="3"/>
  <c r="L1092" i="3"/>
  <c r="M1092" i="3"/>
  <c r="G1093" i="3"/>
  <c r="H1093" i="3"/>
  <c r="I1093" i="3"/>
  <c r="J1093" i="3"/>
  <c r="K1093" i="3"/>
  <c r="L1093" i="3"/>
  <c r="M1093" i="3"/>
  <c r="G1094" i="3"/>
  <c r="H1094" i="3"/>
  <c r="I1094" i="3"/>
  <c r="J1094" i="3"/>
  <c r="K1094" i="3"/>
  <c r="L1094" i="3"/>
  <c r="M1094" i="3"/>
  <c r="G1095" i="3"/>
  <c r="H1095" i="3"/>
  <c r="I1095" i="3"/>
  <c r="J1095" i="3"/>
  <c r="K1095" i="3"/>
  <c r="L1095" i="3"/>
  <c r="M1095" i="3"/>
  <c r="G1096" i="3"/>
  <c r="H1096" i="3"/>
  <c r="I1096" i="3"/>
  <c r="J1096" i="3"/>
  <c r="K1096" i="3"/>
  <c r="L1096" i="3"/>
  <c r="M1096" i="3"/>
  <c r="G1097" i="3"/>
  <c r="H1097" i="3"/>
  <c r="I1097" i="3"/>
  <c r="J1097" i="3"/>
  <c r="K1097" i="3"/>
  <c r="L1097" i="3"/>
  <c r="M1097" i="3"/>
  <c r="G1099" i="3"/>
  <c r="H1099" i="3"/>
  <c r="I1099" i="3"/>
  <c r="J1099" i="3"/>
  <c r="K1099" i="3"/>
  <c r="L1099" i="3"/>
  <c r="M1099" i="3"/>
  <c r="G1100" i="3"/>
  <c r="H1100" i="3"/>
  <c r="I1100" i="3"/>
  <c r="J1100" i="3"/>
  <c r="K1100" i="3"/>
  <c r="L1100" i="3"/>
  <c r="M1100" i="3"/>
  <c r="G1101" i="3"/>
  <c r="H1101" i="3"/>
  <c r="I1101" i="3"/>
  <c r="J1101" i="3"/>
  <c r="K1101" i="3"/>
  <c r="L1101" i="3"/>
  <c r="M1101" i="3"/>
  <c r="G1102" i="3"/>
  <c r="H1102" i="3"/>
  <c r="I1102" i="3"/>
  <c r="J1102" i="3"/>
  <c r="K1102" i="3"/>
  <c r="L1102" i="3"/>
  <c r="M1102" i="3"/>
  <c r="G1103" i="3"/>
  <c r="H1103" i="3"/>
  <c r="I1103" i="3"/>
  <c r="J1103" i="3"/>
  <c r="K1103" i="3"/>
  <c r="L1103" i="3"/>
  <c r="M1103" i="3"/>
  <c r="G1104" i="3"/>
  <c r="H1104" i="3"/>
  <c r="I1104" i="3"/>
  <c r="J1104" i="3"/>
  <c r="K1104" i="3"/>
  <c r="L1104" i="3"/>
  <c r="M1104" i="3"/>
  <c r="G1105" i="3"/>
  <c r="H1105" i="3"/>
  <c r="I1105" i="3"/>
  <c r="J1105" i="3"/>
  <c r="K1105" i="3"/>
  <c r="L1105" i="3"/>
  <c r="M1105" i="3"/>
  <c r="G1106" i="3"/>
  <c r="H1106" i="3"/>
  <c r="I1106" i="3"/>
  <c r="J1106" i="3"/>
  <c r="K1106" i="3"/>
  <c r="L1106" i="3"/>
  <c r="M1106" i="3"/>
  <c r="G1107" i="3"/>
  <c r="H1107" i="3"/>
  <c r="I1107" i="3"/>
  <c r="J1107" i="3"/>
  <c r="K1107" i="3"/>
  <c r="L1107" i="3"/>
  <c r="M1107" i="3"/>
  <c r="G1108" i="3"/>
  <c r="H1108" i="3"/>
  <c r="I1108" i="3"/>
  <c r="J1108" i="3"/>
  <c r="K1108" i="3"/>
  <c r="L1108" i="3"/>
  <c r="M1108" i="3"/>
  <c r="G1109" i="3"/>
  <c r="H1109" i="3"/>
  <c r="I1109" i="3"/>
  <c r="J1109" i="3"/>
  <c r="K1109" i="3"/>
  <c r="L1109" i="3"/>
  <c r="M1109" i="3"/>
  <c r="G2190" i="3"/>
  <c r="H2190" i="3"/>
  <c r="I2190" i="3"/>
  <c r="J2190" i="3"/>
  <c r="K2190" i="3"/>
  <c r="L2190" i="3"/>
  <c r="M2190" i="3"/>
  <c r="G2191" i="3"/>
  <c r="H2191" i="3"/>
  <c r="I2191" i="3"/>
  <c r="J2191" i="3"/>
  <c r="K2191" i="3"/>
  <c r="L2191" i="3"/>
  <c r="M2191" i="3"/>
  <c r="G2192" i="3"/>
  <c r="H2192" i="3"/>
  <c r="I2192" i="3"/>
  <c r="J2192" i="3"/>
  <c r="K2192" i="3"/>
  <c r="L2192" i="3"/>
  <c r="M2192" i="3"/>
  <c r="G2193" i="3"/>
  <c r="H2193" i="3"/>
  <c r="I2193" i="3"/>
  <c r="J2193" i="3"/>
  <c r="K2193" i="3"/>
  <c r="L2193" i="3"/>
  <c r="M2193" i="3"/>
  <c r="G2194" i="3"/>
  <c r="H2194" i="3"/>
  <c r="I2194" i="3"/>
  <c r="J2194" i="3"/>
  <c r="K2194" i="3"/>
  <c r="L2194" i="3"/>
  <c r="M2194" i="3"/>
  <c r="G2195" i="3"/>
  <c r="H2195" i="3"/>
  <c r="I2195" i="3"/>
  <c r="J2195" i="3"/>
  <c r="K2195" i="3"/>
  <c r="L2195" i="3"/>
  <c r="M2195" i="3"/>
  <c r="G2196" i="3"/>
  <c r="H2196" i="3"/>
  <c r="I2196" i="3"/>
  <c r="J2196" i="3"/>
  <c r="K2196" i="3"/>
  <c r="L2196" i="3"/>
  <c r="M2196" i="3"/>
  <c r="G2197" i="3"/>
  <c r="H2197" i="3"/>
  <c r="I2197" i="3"/>
  <c r="J2197" i="3"/>
  <c r="K2197" i="3"/>
  <c r="L2197" i="3"/>
  <c r="M2197" i="3"/>
  <c r="G2198" i="3"/>
  <c r="H2198" i="3"/>
  <c r="I2198" i="3"/>
  <c r="J2198" i="3"/>
  <c r="K2198" i="3"/>
  <c r="L2198" i="3"/>
  <c r="M2198" i="3"/>
  <c r="G2199" i="3"/>
  <c r="H2199" i="3"/>
  <c r="I2199" i="3"/>
  <c r="J2199" i="3"/>
  <c r="K2199" i="3"/>
  <c r="L2199" i="3"/>
  <c r="M2199" i="3"/>
  <c r="G2200" i="3"/>
  <c r="H2200" i="3"/>
  <c r="I2200" i="3"/>
  <c r="J2200" i="3"/>
  <c r="K2200" i="3"/>
  <c r="L2200" i="3"/>
  <c r="M2200" i="3"/>
  <c r="G2201" i="3"/>
  <c r="H2201" i="3"/>
  <c r="I2201" i="3"/>
  <c r="J2201" i="3"/>
  <c r="K2201" i="3"/>
  <c r="L2201" i="3"/>
  <c r="M2201" i="3"/>
  <c r="G2202" i="3"/>
  <c r="H2202" i="3"/>
  <c r="I2202" i="3"/>
  <c r="J2202" i="3"/>
  <c r="K2202" i="3"/>
  <c r="L2202" i="3"/>
  <c r="M2202" i="3"/>
  <c r="G2203" i="3"/>
  <c r="H2203" i="3"/>
  <c r="I2203" i="3"/>
  <c r="J2203" i="3"/>
  <c r="K2203" i="3"/>
  <c r="L2203" i="3"/>
  <c r="M2203" i="3"/>
  <c r="G2204" i="3"/>
  <c r="H2204" i="3"/>
  <c r="I2204" i="3"/>
  <c r="J2204" i="3"/>
  <c r="K2204" i="3"/>
  <c r="L2204" i="3"/>
  <c r="M2204" i="3"/>
  <c r="G2205" i="3"/>
  <c r="H2205" i="3"/>
  <c r="I2205" i="3"/>
  <c r="J2205" i="3"/>
  <c r="K2205" i="3"/>
  <c r="L2205" i="3"/>
  <c r="M2205" i="3"/>
  <c r="G2206" i="3"/>
  <c r="H2206" i="3"/>
  <c r="I2206" i="3"/>
  <c r="J2206" i="3"/>
  <c r="K2206" i="3"/>
  <c r="L2206" i="3"/>
  <c r="M2206" i="3"/>
  <c r="G2207" i="3"/>
  <c r="H2207" i="3"/>
  <c r="I2207" i="3"/>
  <c r="J2207" i="3"/>
  <c r="K2207" i="3"/>
  <c r="L2207" i="3"/>
  <c r="M2207" i="3"/>
  <c r="G2208" i="3"/>
  <c r="H2208" i="3"/>
  <c r="I2208" i="3"/>
  <c r="J2208" i="3"/>
  <c r="K2208" i="3"/>
  <c r="L2208" i="3"/>
  <c r="M2208" i="3"/>
  <c r="G2209" i="3"/>
  <c r="H2209" i="3"/>
  <c r="I2209" i="3"/>
  <c r="J2209" i="3"/>
  <c r="K2209" i="3"/>
  <c r="L2209" i="3"/>
  <c r="M2209" i="3"/>
  <c r="G2210" i="3"/>
  <c r="H2210" i="3"/>
  <c r="I2210" i="3"/>
  <c r="J2210" i="3"/>
  <c r="K2210" i="3"/>
  <c r="L2210" i="3"/>
  <c r="M2210" i="3"/>
  <c r="G2212" i="3"/>
  <c r="H2212" i="3"/>
  <c r="I2212" i="3"/>
  <c r="J2212" i="3"/>
  <c r="K2212" i="3"/>
  <c r="L2212" i="3"/>
  <c r="M2212" i="3"/>
  <c r="G2213" i="3"/>
  <c r="H2213" i="3"/>
  <c r="I2213" i="3"/>
  <c r="J2213" i="3"/>
  <c r="K2213" i="3"/>
  <c r="L2213" i="3"/>
  <c r="M2213" i="3"/>
  <c r="G2214" i="3"/>
  <c r="H2214" i="3"/>
  <c r="I2214" i="3"/>
  <c r="J2214" i="3"/>
  <c r="K2214" i="3"/>
  <c r="L2214" i="3"/>
  <c r="M2214" i="3"/>
  <c r="G2215" i="3"/>
  <c r="H2215" i="3"/>
  <c r="I2215" i="3"/>
  <c r="J2215" i="3"/>
  <c r="K2215" i="3"/>
  <c r="L2215" i="3"/>
  <c r="M2215" i="3"/>
  <c r="G2216" i="3"/>
  <c r="H2216" i="3"/>
  <c r="I2216" i="3"/>
  <c r="J2216" i="3"/>
  <c r="K2216" i="3"/>
  <c r="L2216" i="3"/>
  <c r="M2216" i="3"/>
  <c r="G2217" i="3"/>
  <c r="H2217" i="3"/>
  <c r="I2217" i="3"/>
  <c r="J2217" i="3"/>
  <c r="K2217" i="3"/>
  <c r="L2217" i="3"/>
  <c r="M2217" i="3"/>
  <c r="G2218" i="3"/>
  <c r="H2218" i="3"/>
  <c r="I2218" i="3"/>
  <c r="J2218" i="3"/>
  <c r="K2218" i="3"/>
  <c r="L2218" i="3"/>
  <c r="M2218" i="3"/>
  <c r="G2219" i="3"/>
  <c r="H2219" i="3"/>
  <c r="I2219" i="3"/>
  <c r="J2219" i="3"/>
  <c r="K2219" i="3"/>
  <c r="L2219" i="3"/>
  <c r="M2219" i="3"/>
  <c r="G2220" i="3"/>
  <c r="H2220" i="3"/>
  <c r="I2220" i="3"/>
  <c r="J2220" i="3"/>
  <c r="K2220" i="3"/>
  <c r="L2220" i="3"/>
  <c r="M2220" i="3"/>
  <c r="G2221" i="3"/>
  <c r="H2221" i="3"/>
  <c r="I2221" i="3"/>
  <c r="J2221" i="3"/>
  <c r="K2221" i="3"/>
  <c r="L2221" i="3"/>
  <c r="M2221" i="3"/>
  <c r="G2222" i="3"/>
  <c r="H2222" i="3"/>
  <c r="I2222" i="3"/>
  <c r="J2222" i="3"/>
  <c r="K2222" i="3"/>
  <c r="L2222" i="3"/>
  <c r="M2222" i="3"/>
  <c r="G2223" i="3"/>
  <c r="H2223" i="3"/>
  <c r="I2223" i="3"/>
  <c r="J2223" i="3"/>
  <c r="K2223" i="3"/>
  <c r="L2223" i="3"/>
  <c r="M2223" i="3"/>
  <c r="G2224" i="3"/>
  <c r="H2224" i="3"/>
  <c r="I2224" i="3"/>
  <c r="J2224" i="3"/>
  <c r="K2224" i="3"/>
  <c r="L2224" i="3"/>
  <c r="M2224" i="3"/>
  <c r="G2225" i="3"/>
  <c r="H2225" i="3"/>
  <c r="I2225" i="3"/>
  <c r="J2225" i="3"/>
  <c r="K2225" i="3"/>
  <c r="L2225" i="3"/>
  <c r="M2225" i="3"/>
  <c r="G2226" i="3"/>
  <c r="H2226" i="3"/>
  <c r="I2226" i="3"/>
  <c r="J2226" i="3"/>
  <c r="K2226" i="3"/>
  <c r="L2226" i="3"/>
  <c r="M2226" i="3"/>
  <c r="G2227" i="3"/>
  <c r="H2227" i="3"/>
  <c r="I2227" i="3"/>
  <c r="J2227" i="3"/>
  <c r="K2227" i="3"/>
  <c r="L2227" i="3"/>
  <c r="M2227" i="3"/>
  <c r="G2228" i="3"/>
  <c r="H2228" i="3"/>
  <c r="I2228" i="3"/>
  <c r="J2228" i="3"/>
  <c r="K2228" i="3"/>
  <c r="L2228" i="3"/>
  <c r="M2228" i="3"/>
  <c r="G2229" i="3"/>
  <c r="H2229" i="3"/>
  <c r="I2229" i="3"/>
  <c r="J2229" i="3"/>
  <c r="K2229" i="3"/>
  <c r="L2229" i="3"/>
  <c r="M2229" i="3"/>
  <c r="G2230" i="3"/>
  <c r="H2230" i="3"/>
  <c r="I2230" i="3"/>
  <c r="J2230" i="3"/>
  <c r="K2230" i="3"/>
  <c r="L2230" i="3"/>
  <c r="M2230" i="3"/>
  <c r="G2231" i="3"/>
  <c r="H2231" i="3"/>
  <c r="I2231" i="3"/>
  <c r="J2231" i="3"/>
  <c r="K2231" i="3"/>
  <c r="L2231" i="3"/>
  <c r="M2231" i="3"/>
  <c r="G2232" i="3"/>
  <c r="H2232" i="3"/>
  <c r="I2232" i="3"/>
  <c r="J2232" i="3"/>
  <c r="K2232" i="3"/>
  <c r="L2232" i="3"/>
  <c r="M2232" i="3"/>
  <c r="G2233" i="3"/>
  <c r="H2233" i="3"/>
  <c r="I2233" i="3"/>
  <c r="J2233" i="3"/>
  <c r="K2233" i="3"/>
  <c r="L2233" i="3"/>
  <c r="M2233" i="3"/>
  <c r="G2234" i="3"/>
  <c r="H2234" i="3"/>
  <c r="I2234" i="3"/>
  <c r="J2234" i="3"/>
  <c r="K2234" i="3"/>
  <c r="L2234" i="3"/>
  <c r="M2234" i="3"/>
  <c r="G2235" i="3"/>
  <c r="H2235" i="3"/>
  <c r="I2235" i="3"/>
  <c r="J2235" i="3"/>
  <c r="K2235" i="3"/>
  <c r="L2235" i="3"/>
  <c r="M2235" i="3"/>
  <c r="G2236" i="3"/>
  <c r="H2236" i="3"/>
  <c r="I2236" i="3"/>
  <c r="J2236" i="3"/>
  <c r="K2236" i="3"/>
  <c r="L2236" i="3"/>
  <c r="M2236" i="3"/>
  <c r="G1111" i="3"/>
  <c r="H1111" i="3"/>
  <c r="I1111" i="3"/>
  <c r="J1111" i="3"/>
  <c r="K1111" i="3"/>
  <c r="L1111" i="3"/>
  <c r="M1111" i="3"/>
  <c r="G1112" i="3"/>
  <c r="H1112" i="3"/>
  <c r="I1112" i="3"/>
  <c r="J1112" i="3"/>
  <c r="K1112" i="3"/>
  <c r="L1112" i="3"/>
  <c r="M1112" i="3"/>
  <c r="G1113" i="3"/>
  <c r="H1113" i="3"/>
  <c r="I1113" i="3"/>
  <c r="J1113" i="3"/>
  <c r="K1113" i="3"/>
  <c r="L1113" i="3"/>
  <c r="M1113" i="3"/>
  <c r="G1114" i="3"/>
  <c r="H1114" i="3"/>
  <c r="I1114" i="3"/>
  <c r="J1114" i="3"/>
  <c r="K1114" i="3"/>
  <c r="L1114" i="3"/>
  <c r="M1114" i="3"/>
  <c r="G1115" i="3"/>
  <c r="H1115" i="3"/>
  <c r="I1115" i="3"/>
  <c r="J1115" i="3"/>
  <c r="K1115" i="3"/>
  <c r="L1115" i="3"/>
  <c r="M1115" i="3"/>
  <c r="G1116" i="3"/>
  <c r="H1116" i="3"/>
  <c r="I1116" i="3"/>
  <c r="J1116" i="3"/>
  <c r="K1116" i="3"/>
  <c r="L1116" i="3"/>
  <c r="M1116" i="3"/>
  <c r="G1117" i="3"/>
  <c r="H1117" i="3"/>
  <c r="I1117" i="3"/>
  <c r="J1117" i="3"/>
  <c r="K1117" i="3"/>
  <c r="L1117" i="3"/>
  <c r="M1117" i="3"/>
  <c r="G1118" i="3"/>
  <c r="H1118" i="3"/>
  <c r="I1118" i="3"/>
  <c r="J1118" i="3"/>
  <c r="K1118" i="3"/>
  <c r="L1118" i="3"/>
  <c r="M1118" i="3"/>
  <c r="G1119" i="3"/>
  <c r="H1119" i="3"/>
  <c r="I1119" i="3"/>
  <c r="J1119" i="3"/>
  <c r="K1119" i="3"/>
  <c r="L1119" i="3"/>
  <c r="M1119" i="3"/>
  <c r="G1120" i="3"/>
  <c r="H1120" i="3"/>
  <c r="I1120" i="3"/>
  <c r="J1120" i="3"/>
  <c r="K1120" i="3"/>
  <c r="L1120" i="3"/>
  <c r="M1120" i="3"/>
  <c r="G1121" i="3"/>
  <c r="H1121" i="3"/>
  <c r="I1121" i="3"/>
  <c r="J1121" i="3"/>
  <c r="K1121" i="3"/>
  <c r="L1121" i="3"/>
  <c r="M1121" i="3"/>
  <c r="G1122" i="3"/>
  <c r="H1122" i="3"/>
  <c r="I1122" i="3"/>
  <c r="J1122" i="3"/>
  <c r="K1122" i="3"/>
  <c r="L1122" i="3"/>
  <c r="M1122" i="3"/>
  <c r="G1123" i="3"/>
  <c r="H1123" i="3"/>
  <c r="I1123" i="3"/>
  <c r="J1123" i="3"/>
  <c r="K1123" i="3"/>
  <c r="L1123" i="3"/>
  <c r="M1123" i="3"/>
  <c r="G1124" i="3"/>
  <c r="H1124" i="3"/>
  <c r="I1124" i="3"/>
  <c r="J1124" i="3"/>
  <c r="K1124" i="3"/>
  <c r="L1124" i="3"/>
  <c r="M1124" i="3"/>
  <c r="G1125" i="3"/>
  <c r="H1125" i="3"/>
  <c r="I1125" i="3"/>
  <c r="J1125" i="3"/>
  <c r="K1125" i="3"/>
  <c r="L1125" i="3"/>
  <c r="M1125" i="3"/>
  <c r="G1126" i="3"/>
  <c r="H1126" i="3"/>
  <c r="I1126" i="3"/>
  <c r="J1126" i="3"/>
  <c r="K1126" i="3"/>
  <c r="L1126" i="3"/>
  <c r="M1126" i="3"/>
  <c r="G1127" i="3"/>
  <c r="H1127" i="3"/>
  <c r="I1127" i="3"/>
  <c r="J1127" i="3"/>
  <c r="K1127" i="3"/>
  <c r="L1127" i="3"/>
  <c r="M1127" i="3"/>
  <c r="G1128" i="3"/>
  <c r="H1128" i="3"/>
  <c r="I1128" i="3"/>
  <c r="J1128" i="3"/>
  <c r="K1128" i="3"/>
  <c r="L1128" i="3"/>
  <c r="M1128" i="3"/>
  <c r="G1129" i="3"/>
  <c r="H1129" i="3"/>
  <c r="I1129" i="3"/>
  <c r="J1129" i="3"/>
  <c r="K1129" i="3"/>
  <c r="L1129" i="3"/>
  <c r="M1129" i="3"/>
  <c r="G1130" i="3"/>
  <c r="H1130" i="3"/>
  <c r="I1130" i="3"/>
  <c r="J1130" i="3"/>
  <c r="K1130" i="3"/>
  <c r="L1130" i="3"/>
  <c r="M1130" i="3"/>
  <c r="G1131" i="3"/>
  <c r="H1131" i="3"/>
  <c r="I1131" i="3"/>
  <c r="J1131" i="3"/>
  <c r="K1131" i="3"/>
  <c r="L1131" i="3"/>
  <c r="M1131" i="3"/>
  <c r="G1132" i="3"/>
  <c r="H1132" i="3"/>
  <c r="I1132" i="3"/>
  <c r="J1132" i="3"/>
  <c r="K1132" i="3"/>
  <c r="L1132" i="3"/>
  <c r="M1132" i="3"/>
  <c r="G1134" i="3"/>
  <c r="H1134" i="3"/>
  <c r="I1134" i="3"/>
  <c r="J1134" i="3"/>
  <c r="K1134" i="3"/>
  <c r="L1134" i="3"/>
  <c r="M1134" i="3"/>
  <c r="G1135" i="3"/>
  <c r="H1135" i="3"/>
  <c r="I1135" i="3"/>
  <c r="J1135" i="3"/>
  <c r="K1135" i="3"/>
  <c r="L1135" i="3"/>
  <c r="M1135" i="3"/>
  <c r="G1136" i="3"/>
  <c r="H1136" i="3"/>
  <c r="I1136" i="3"/>
  <c r="J1136" i="3"/>
  <c r="K1136" i="3"/>
  <c r="L1136" i="3"/>
  <c r="M1136" i="3"/>
  <c r="G1137" i="3"/>
  <c r="H1137" i="3"/>
  <c r="I1137" i="3"/>
  <c r="J1137" i="3"/>
  <c r="K1137" i="3"/>
  <c r="L1137" i="3"/>
  <c r="M1137" i="3"/>
  <c r="G1138" i="3"/>
  <c r="H1138" i="3"/>
  <c r="I1138" i="3"/>
  <c r="J1138" i="3"/>
  <c r="K1138" i="3"/>
  <c r="L1138" i="3"/>
  <c r="M1138" i="3"/>
  <c r="G1139" i="3"/>
  <c r="H1139" i="3"/>
  <c r="I1139" i="3"/>
  <c r="J1139" i="3"/>
  <c r="K1139" i="3"/>
  <c r="L1139" i="3"/>
  <c r="M1139" i="3"/>
  <c r="G1140" i="3"/>
  <c r="H1140" i="3"/>
  <c r="I1140" i="3"/>
  <c r="J1140" i="3"/>
  <c r="K1140" i="3"/>
  <c r="L1140" i="3"/>
  <c r="M1140" i="3"/>
  <c r="G1142" i="3"/>
  <c r="H1142" i="3"/>
  <c r="I1142" i="3"/>
  <c r="J1142" i="3"/>
  <c r="K1142" i="3"/>
  <c r="L1142" i="3"/>
  <c r="M1142" i="3"/>
  <c r="G1143" i="3"/>
  <c r="H1143" i="3"/>
  <c r="I1143" i="3"/>
  <c r="J1143" i="3"/>
  <c r="K1143" i="3"/>
  <c r="L1143" i="3"/>
  <c r="M1143" i="3"/>
  <c r="G1144" i="3"/>
  <c r="H1144" i="3"/>
  <c r="I1144" i="3"/>
  <c r="J1144" i="3"/>
  <c r="K1144" i="3"/>
  <c r="L1144" i="3"/>
  <c r="M1144" i="3"/>
  <c r="G1145" i="3"/>
  <c r="H1145" i="3"/>
  <c r="I1145" i="3"/>
  <c r="J1145" i="3"/>
  <c r="K1145" i="3"/>
  <c r="L1145" i="3"/>
  <c r="M1145" i="3"/>
  <c r="G1146" i="3"/>
  <c r="H1146" i="3"/>
  <c r="I1146" i="3"/>
  <c r="J1146" i="3"/>
  <c r="K1146" i="3"/>
  <c r="L1146" i="3"/>
  <c r="M1146" i="3"/>
  <c r="G1147" i="3"/>
  <c r="H1147" i="3"/>
  <c r="I1147" i="3"/>
  <c r="J1147" i="3"/>
  <c r="K1147" i="3"/>
  <c r="L1147" i="3"/>
  <c r="M1147" i="3"/>
  <c r="G1148" i="3"/>
  <c r="H1148" i="3"/>
  <c r="I1148" i="3"/>
  <c r="J1148" i="3"/>
  <c r="K1148" i="3"/>
  <c r="L1148" i="3"/>
  <c r="M1148" i="3"/>
  <c r="G1149" i="3"/>
  <c r="H1149" i="3"/>
  <c r="I1149" i="3"/>
  <c r="J1149" i="3"/>
  <c r="K1149" i="3"/>
  <c r="L1149" i="3"/>
  <c r="M1149" i="3"/>
  <c r="G1150" i="3"/>
  <c r="H1150" i="3"/>
  <c r="I1150" i="3"/>
  <c r="J1150" i="3"/>
  <c r="K1150" i="3"/>
  <c r="L1150" i="3"/>
  <c r="M1150" i="3"/>
  <c r="G1151" i="3"/>
  <c r="H1151" i="3"/>
  <c r="I1151" i="3"/>
  <c r="J1151" i="3"/>
  <c r="K1151" i="3"/>
  <c r="L1151" i="3"/>
  <c r="M1151" i="3"/>
  <c r="G1152" i="3"/>
  <c r="H1152" i="3"/>
  <c r="I1152" i="3"/>
  <c r="J1152" i="3"/>
  <c r="K1152" i="3"/>
  <c r="L1152" i="3"/>
  <c r="M1152" i="3"/>
  <c r="G1153" i="3"/>
  <c r="H1153" i="3"/>
  <c r="I1153" i="3"/>
  <c r="J1153" i="3"/>
  <c r="K1153" i="3"/>
  <c r="L1153" i="3"/>
  <c r="M1153" i="3"/>
  <c r="G1154" i="3"/>
  <c r="H1154" i="3"/>
  <c r="I1154" i="3"/>
  <c r="J1154" i="3"/>
  <c r="K1154" i="3"/>
  <c r="L1154" i="3"/>
  <c r="M1154" i="3"/>
  <c r="G1155" i="3"/>
  <c r="H1155" i="3"/>
  <c r="I1155" i="3"/>
  <c r="J1155" i="3"/>
  <c r="K1155" i="3"/>
  <c r="L1155" i="3"/>
  <c r="M1155" i="3"/>
  <c r="G1156" i="3"/>
  <c r="H1156" i="3"/>
  <c r="I1156" i="3"/>
  <c r="J1156" i="3"/>
  <c r="K1156" i="3"/>
  <c r="L1156" i="3"/>
  <c r="M1156" i="3"/>
  <c r="G1157" i="3"/>
  <c r="H1157" i="3"/>
  <c r="I1157" i="3"/>
  <c r="J1157" i="3"/>
  <c r="K1157" i="3"/>
  <c r="L1157" i="3"/>
  <c r="M1157" i="3"/>
  <c r="G1158" i="3"/>
  <c r="H1158" i="3"/>
  <c r="I1158" i="3"/>
  <c r="J1158" i="3"/>
  <c r="K1158" i="3"/>
  <c r="L1158" i="3"/>
  <c r="M1158" i="3"/>
  <c r="G2238" i="3"/>
  <c r="H2238" i="3"/>
  <c r="I2238" i="3"/>
  <c r="J2238" i="3"/>
  <c r="K2238" i="3"/>
  <c r="L2238" i="3"/>
  <c r="M2238" i="3"/>
  <c r="G2239" i="3"/>
  <c r="H2239" i="3"/>
  <c r="I2239" i="3"/>
  <c r="J2239" i="3"/>
  <c r="K2239" i="3"/>
  <c r="L2239" i="3"/>
  <c r="M2239" i="3"/>
  <c r="G2240" i="3"/>
  <c r="H2240" i="3"/>
  <c r="I2240" i="3"/>
  <c r="J2240" i="3"/>
  <c r="K2240" i="3"/>
  <c r="L2240" i="3"/>
  <c r="M2240" i="3"/>
  <c r="G2241" i="3"/>
  <c r="H2241" i="3"/>
  <c r="I2241" i="3"/>
  <c r="J2241" i="3"/>
  <c r="K2241" i="3"/>
  <c r="L2241" i="3"/>
  <c r="M2241" i="3"/>
  <c r="G2242" i="3"/>
  <c r="H2242" i="3"/>
  <c r="I2242" i="3"/>
  <c r="J2242" i="3"/>
  <c r="K2242" i="3"/>
  <c r="L2242" i="3"/>
  <c r="M2242" i="3"/>
  <c r="G2243" i="3"/>
  <c r="H2243" i="3"/>
  <c r="I2243" i="3"/>
  <c r="J2243" i="3"/>
  <c r="K2243" i="3"/>
  <c r="L2243" i="3"/>
  <c r="M2243" i="3"/>
  <c r="G2244" i="3"/>
  <c r="H2244" i="3"/>
  <c r="I2244" i="3"/>
  <c r="J2244" i="3"/>
  <c r="K2244" i="3"/>
  <c r="L2244" i="3"/>
  <c r="M2244" i="3"/>
  <c r="G2245" i="3"/>
  <c r="H2245" i="3"/>
  <c r="I2245" i="3"/>
  <c r="J2245" i="3"/>
  <c r="K2245" i="3"/>
  <c r="L2245" i="3"/>
  <c r="M2245" i="3"/>
  <c r="G2247" i="3"/>
  <c r="H2247" i="3"/>
  <c r="I2247" i="3"/>
  <c r="J2247" i="3"/>
  <c r="K2247" i="3"/>
  <c r="L2247" i="3"/>
  <c r="M2247" i="3"/>
  <c r="G2248" i="3"/>
  <c r="H2248" i="3"/>
  <c r="I2248" i="3"/>
  <c r="J2248" i="3"/>
  <c r="K2248" i="3"/>
  <c r="L2248" i="3"/>
  <c r="M2248" i="3"/>
  <c r="G2249" i="3"/>
  <c r="H2249" i="3"/>
  <c r="I2249" i="3"/>
  <c r="J2249" i="3"/>
  <c r="K2249" i="3"/>
  <c r="L2249" i="3"/>
  <c r="M2249" i="3"/>
  <c r="G2250" i="3"/>
  <c r="H2250" i="3"/>
  <c r="I2250" i="3"/>
  <c r="J2250" i="3"/>
  <c r="K2250" i="3"/>
  <c r="L2250" i="3"/>
  <c r="M2250" i="3"/>
  <c r="G2251" i="3"/>
  <c r="H2251" i="3"/>
  <c r="I2251" i="3"/>
  <c r="J2251" i="3"/>
  <c r="K2251" i="3"/>
  <c r="L2251" i="3"/>
  <c r="M2251" i="3"/>
  <c r="G2252" i="3"/>
  <c r="H2252" i="3"/>
  <c r="I2252" i="3"/>
  <c r="J2252" i="3"/>
  <c r="K2252" i="3"/>
  <c r="L2252" i="3"/>
  <c r="M2252" i="3"/>
  <c r="G2253" i="3"/>
  <c r="H2253" i="3"/>
  <c r="I2253" i="3"/>
  <c r="J2253" i="3"/>
  <c r="K2253" i="3"/>
  <c r="L2253" i="3"/>
  <c r="M2253" i="3"/>
  <c r="G2254" i="3"/>
  <c r="H2254" i="3"/>
  <c r="I2254" i="3"/>
  <c r="J2254" i="3"/>
  <c r="K2254" i="3"/>
  <c r="L2254" i="3"/>
  <c r="M2254" i="3"/>
  <c r="G2255" i="3"/>
  <c r="H2255" i="3"/>
  <c r="I2255" i="3"/>
  <c r="J2255" i="3"/>
  <c r="K2255" i="3"/>
  <c r="L2255" i="3"/>
  <c r="M2255" i="3"/>
  <c r="G2256" i="3"/>
  <c r="H2256" i="3"/>
  <c r="I2256" i="3"/>
  <c r="J2256" i="3"/>
  <c r="K2256" i="3"/>
  <c r="L2256" i="3"/>
  <c r="M2256" i="3"/>
  <c r="G2257" i="3"/>
  <c r="H2257" i="3"/>
  <c r="I2257" i="3"/>
  <c r="J2257" i="3"/>
  <c r="K2257" i="3"/>
  <c r="L2257" i="3"/>
  <c r="M2257" i="3"/>
  <c r="G2258" i="3"/>
  <c r="H2258" i="3"/>
  <c r="I2258" i="3"/>
  <c r="J2258" i="3"/>
  <c r="K2258" i="3"/>
  <c r="L2258" i="3"/>
  <c r="M2258" i="3"/>
  <c r="G2259" i="3"/>
  <c r="H2259" i="3"/>
  <c r="I2259" i="3"/>
  <c r="J2259" i="3"/>
  <c r="K2259" i="3"/>
  <c r="L2259" i="3"/>
  <c r="M2259" i="3"/>
  <c r="G1160" i="3"/>
  <c r="H1160" i="3"/>
  <c r="I1160" i="3"/>
  <c r="J1160" i="3"/>
  <c r="K1160" i="3"/>
  <c r="L1160" i="3"/>
  <c r="M1160" i="3"/>
  <c r="G1161" i="3"/>
  <c r="H1161" i="3"/>
  <c r="I1161" i="3"/>
  <c r="J1161" i="3"/>
  <c r="K1161" i="3"/>
  <c r="L1161" i="3"/>
  <c r="M1161" i="3"/>
  <c r="G1162" i="3"/>
  <c r="H1162" i="3"/>
  <c r="I1162" i="3"/>
  <c r="J1162" i="3"/>
  <c r="K1162" i="3"/>
  <c r="L1162" i="3"/>
  <c r="M1162" i="3"/>
  <c r="G1163" i="3"/>
  <c r="H1163" i="3"/>
  <c r="I1163" i="3"/>
  <c r="J1163" i="3"/>
  <c r="K1163" i="3"/>
  <c r="L1163" i="3"/>
  <c r="M1163" i="3"/>
  <c r="G1164" i="3"/>
  <c r="H1164" i="3"/>
  <c r="I1164" i="3"/>
  <c r="J1164" i="3"/>
  <c r="K1164" i="3"/>
  <c r="L1164" i="3"/>
  <c r="M1164" i="3"/>
  <c r="G1165" i="3"/>
  <c r="H1165" i="3"/>
  <c r="I1165" i="3"/>
  <c r="J1165" i="3"/>
  <c r="K1165" i="3"/>
  <c r="L1165" i="3"/>
  <c r="M1165" i="3"/>
  <c r="G1166" i="3"/>
  <c r="H1166" i="3"/>
  <c r="I1166" i="3"/>
  <c r="J1166" i="3"/>
  <c r="K1166" i="3"/>
  <c r="L1166" i="3"/>
  <c r="M1166" i="3"/>
  <c r="G1168" i="3"/>
  <c r="H1168" i="3"/>
  <c r="I1168" i="3"/>
  <c r="J1168" i="3"/>
  <c r="K1168" i="3"/>
  <c r="L1168" i="3"/>
  <c r="M1168" i="3"/>
  <c r="G1169" i="3"/>
  <c r="H1169" i="3"/>
  <c r="I1169" i="3"/>
  <c r="J1169" i="3"/>
  <c r="K1169" i="3"/>
  <c r="L1169" i="3"/>
  <c r="M1169" i="3"/>
  <c r="G1170" i="3"/>
  <c r="H1170" i="3"/>
  <c r="I1170" i="3"/>
  <c r="J1170" i="3"/>
  <c r="K1170" i="3"/>
  <c r="L1170" i="3"/>
  <c r="M1170" i="3"/>
  <c r="G1171" i="3"/>
  <c r="H1171" i="3"/>
  <c r="I1171" i="3"/>
  <c r="J1171" i="3"/>
  <c r="K1171" i="3"/>
  <c r="L1171" i="3"/>
  <c r="M1171" i="3"/>
  <c r="G1172" i="3"/>
  <c r="H1172" i="3"/>
  <c r="I1172" i="3"/>
  <c r="J1172" i="3"/>
  <c r="K1172" i="3"/>
  <c r="L1172" i="3"/>
  <c r="M1172" i="3"/>
  <c r="G1173" i="3"/>
  <c r="H1173" i="3"/>
  <c r="I1173" i="3"/>
  <c r="J1173" i="3"/>
  <c r="K1173" i="3"/>
  <c r="L1173" i="3"/>
  <c r="M1173" i="3"/>
  <c r="G1174" i="3"/>
  <c r="H1174" i="3"/>
  <c r="I1174" i="3"/>
  <c r="J1174" i="3"/>
  <c r="K1174" i="3"/>
  <c r="L1174" i="3"/>
  <c r="M1174" i="3"/>
  <c r="G1175" i="3"/>
  <c r="H1175" i="3"/>
  <c r="I1175" i="3"/>
  <c r="J1175" i="3"/>
  <c r="K1175" i="3"/>
  <c r="L1175" i="3"/>
  <c r="M1175" i="3"/>
  <c r="G1176" i="3"/>
  <c r="H1176" i="3"/>
  <c r="I1176" i="3"/>
  <c r="J1176" i="3"/>
  <c r="K1176" i="3"/>
  <c r="L1176" i="3"/>
  <c r="M1176" i="3"/>
  <c r="G1177" i="3"/>
  <c r="H1177" i="3"/>
  <c r="I1177" i="3"/>
  <c r="J1177" i="3"/>
  <c r="K1177" i="3"/>
  <c r="L1177" i="3"/>
  <c r="M1177" i="3"/>
  <c r="G1178" i="3"/>
  <c r="H1178" i="3"/>
  <c r="I1178" i="3"/>
  <c r="J1178" i="3"/>
  <c r="K1178" i="3"/>
  <c r="L1178" i="3"/>
  <c r="M1178" i="3"/>
  <c r="G1179" i="3"/>
  <c r="H1179" i="3"/>
  <c r="I1179" i="3"/>
  <c r="J1179" i="3"/>
  <c r="K1179" i="3"/>
  <c r="L1179" i="3"/>
  <c r="M1179" i="3"/>
  <c r="G1180" i="3"/>
  <c r="H1180" i="3"/>
  <c r="I1180" i="3"/>
  <c r="J1180" i="3"/>
  <c r="K1180" i="3"/>
  <c r="L1180" i="3"/>
  <c r="M1180" i="3"/>
  <c r="G1181" i="3"/>
  <c r="H1181" i="3"/>
  <c r="I1181" i="3"/>
  <c r="J1181" i="3"/>
  <c r="K1181" i="3"/>
  <c r="L1181" i="3"/>
  <c r="M1181" i="3"/>
  <c r="G1182" i="3"/>
  <c r="H1182" i="3"/>
  <c r="I1182" i="3"/>
  <c r="J1182" i="3"/>
  <c r="K1182" i="3"/>
  <c r="L1182" i="3"/>
  <c r="M1182" i="3"/>
  <c r="G1183" i="3"/>
  <c r="H1183" i="3"/>
  <c r="I1183" i="3"/>
  <c r="J1183" i="3"/>
  <c r="K1183" i="3"/>
  <c r="L1183" i="3"/>
  <c r="M1183" i="3"/>
  <c r="G1184" i="3"/>
  <c r="H1184" i="3"/>
  <c r="I1184" i="3"/>
  <c r="J1184" i="3"/>
  <c r="K1184" i="3"/>
  <c r="L1184" i="3"/>
  <c r="M1184" i="3"/>
  <c r="G2261" i="3"/>
  <c r="H2261" i="3"/>
  <c r="I2261" i="3"/>
  <c r="J2261" i="3"/>
  <c r="K2261" i="3"/>
  <c r="L2261" i="3"/>
  <c r="M2261" i="3"/>
  <c r="G2262" i="3"/>
  <c r="H2262" i="3"/>
  <c r="I2262" i="3"/>
  <c r="J2262" i="3"/>
  <c r="K2262" i="3"/>
  <c r="L2262" i="3"/>
  <c r="M2262" i="3"/>
  <c r="G2263" i="3"/>
  <c r="H2263" i="3"/>
  <c r="I2263" i="3"/>
  <c r="J2263" i="3"/>
  <c r="K2263" i="3"/>
  <c r="L2263" i="3"/>
  <c r="M2263" i="3"/>
  <c r="G2264" i="3"/>
  <c r="H2264" i="3"/>
  <c r="I2264" i="3"/>
  <c r="J2264" i="3"/>
  <c r="K2264" i="3"/>
  <c r="L2264" i="3"/>
  <c r="M2264" i="3"/>
  <c r="G2265" i="3"/>
  <c r="H2265" i="3"/>
  <c r="I2265" i="3"/>
  <c r="J2265" i="3"/>
  <c r="K2265" i="3"/>
  <c r="L2265" i="3"/>
  <c r="M2265" i="3"/>
  <c r="G2266" i="3"/>
  <c r="H2266" i="3"/>
  <c r="I2266" i="3"/>
  <c r="J2266" i="3"/>
  <c r="K2266" i="3"/>
  <c r="L2266" i="3"/>
  <c r="M2266" i="3"/>
  <c r="G2267" i="3"/>
  <c r="H2267" i="3"/>
  <c r="I2267" i="3"/>
  <c r="J2267" i="3"/>
  <c r="K2267" i="3"/>
  <c r="L2267" i="3"/>
  <c r="M2267" i="3"/>
  <c r="G2268" i="3"/>
  <c r="H2268" i="3"/>
  <c r="I2268" i="3"/>
  <c r="J2268" i="3"/>
  <c r="K2268" i="3"/>
  <c r="L2268" i="3"/>
  <c r="M2268" i="3"/>
  <c r="G2270" i="3"/>
  <c r="H2270" i="3"/>
  <c r="I2270" i="3"/>
  <c r="J2270" i="3"/>
  <c r="K2270" i="3"/>
  <c r="L2270" i="3"/>
  <c r="M2270" i="3"/>
  <c r="G2271" i="3"/>
  <c r="H2271" i="3"/>
  <c r="I2271" i="3"/>
  <c r="J2271" i="3"/>
  <c r="K2271" i="3"/>
  <c r="L2271" i="3"/>
  <c r="M2271" i="3"/>
  <c r="G2272" i="3"/>
  <c r="H2272" i="3"/>
  <c r="I2272" i="3"/>
  <c r="J2272" i="3"/>
  <c r="K2272" i="3"/>
  <c r="L2272" i="3"/>
  <c r="M2272" i="3"/>
  <c r="G2273" i="3"/>
  <c r="H2273" i="3"/>
  <c r="I2273" i="3"/>
  <c r="J2273" i="3"/>
  <c r="K2273" i="3"/>
  <c r="L2273" i="3"/>
  <c r="M2273" i="3"/>
  <c r="G2274" i="3"/>
  <c r="H2274" i="3"/>
  <c r="I2274" i="3"/>
  <c r="J2274" i="3"/>
  <c r="K2274" i="3"/>
  <c r="L2274" i="3"/>
  <c r="M2274" i="3"/>
  <c r="G2275" i="3"/>
  <c r="H2275" i="3"/>
  <c r="I2275" i="3"/>
  <c r="J2275" i="3"/>
  <c r="K2275" i="3"/>
  <c r="L2275" i="3"/>
  <c r="M2275" i="3"/>
  <c r="G2276" i="3"/>
  <c r="H2276" i="3"/>
  <c r="I2276" i="3"/>
  <c r="J2276" i="3"/>
  <c r="K2276" i="3"/>
  <c r="L2276" i="3"/>
  <c r="M2276" i="3"/>
  <c r="G2277" i="3"/>
  <c r="H2277" i="3"/>
  <c r="I2277" i="3"/>
  <c r="J2277" i="3"/>
  <c r="K2277" i="3"/>
  <c r="L2277" i="3"/>
  <c r="M2277" i="3"/>
  <c r="G2278" i="3"/>
  <c r="H2278" i="3"/>
  <c r="I2278" i="3"/>
  <c r="J2278" i="3"/>
  <c r="K2278" i="3"/>
  <c r="L2278" i="3"/>
  <c r="M2278" i="3"/>
  <c r="G2279" i="3"/>
  <c r="H2279" i="3"/>
  <c r="I2279" i="3"/>
  <c r="J2279" i="3"/>
  <c r="K2279" i="3"/>
  <c r="L2279" i="3"/>
  <c r="M2279" i="3"/>
  <c r="G2280" i="3"/>
  <c r="H2280" i="3"/>
  <c r="I2280" i="3"/>
  <c r="J2280" i="3"/>
  <c r="K2280" i="3"/>
  <c r="L2280" i="3"/>
  <c r="M2280" i="3"/>
  <c r="G2281" i="3"/>
  <c r="H2281" i="3"/>
  <c r="I2281" i="3"/>
  <c r="J2281" i="3"/>
  <c r="K2281" i="3"/>
  <c r="L2281" i="3"/>
  <c r="M2281" i="3"/>
  <c r="G2282" i="3"/>
  <c r="H2282" i="3"/>
  <c r="I2282" i="3"/>
  <c r="J2282" i="3"/>
  <c r="K2282" i="3"/>
  <c r="L2282" i="3"/>
  <c r="M2282" i="3"/>
  <c r="G1186" i="3"/>
  <c r="H1186" i="3"/>
  <c r="I1186" i="3"/>
  <c r="J1186" i="3"/>
  <c r="K1186" i="3"/>
  <c r="L1186" i="3"/>
  <c r="M1186" i="3"/>
  <c r="G1187" i="3"/>
  <c r="H1187" i="3"/>
  <c r="I1187" i="3"/>
  <c r="J1187" i="3"/>
  <c r="K1187" i="3"/>
  <c r="L1187" i="3"/>
  <c r="M1187" i="3"/>
  <c r="G1188" i="3"/>
  <c r="H1188" i="3"/>
  <c r="I1188" i="3"/>
  <c r="J1188" i="3"/>
  <c r="K1188" i="3"/>
  <c r="L1188" i="3"/>
  <c r="M1188" i="3"/>
  <c r="G1189" i="3"/>
  <c r="H1189" i="3"/>
  <c r="I1189" i="3"/>
  <c r="J1189" i="3"/>
  <c r="K1189" i="3"/>
  <c r="L1189" i="3"/>
  <c r="M1189" i="3"/>
  <c r="G1190" i="3"/>
  <c r="H1190" i="3"/>
  <c r="I1190" i="3"/>
  <c r="J1190" i="3"/>
  <c r="K1190" i="3"/>
  <c r="L1190" i="3"/>
  <c r="M1190" i="3"/>
  <c r="G1191" i="3"/>
  <c r="H1191" i="3"/>
  <c r="I1191" i="3"/>
  <c r="J1191" i="3"/>
  <c r="K1191" i="3"/>
  <c r="L1191" i="3"/>
  <c r="M1191" i="3"/>
  <c r="G1193" i="3"/>
  <c r="H1193" i="3"/>
  <c r="I1193" i="3"/>
  <c r="J1193" i="3"/>
  <c r="K1193" i="3"/>
  <c r="L1193" i="3"/>
  <c r="M1193" i="3"/>
  <c r="G1194" i="3"/>
  <c r="H1194" i="3"/>
  <c r="I1194" i="3"/>
  <c r="J1194" i="3"/>
  <c r="K1194" i="3"/>
  <c r="L1194" i="3"/>
  <c r="M1194" i="3"/>
  <c r="G1195" i="3"/>
  <c r="H1195" i="3"/>
  <c r="I1195" i="3"/>
  <c r="J1195" i="3"/>
  <c r="K1195" i="3"/>
  <c r="L1195" i="3"/>
  <c r="M1195" i="3"/>
  <c r="G1196" i="3"/>
  <c r="H1196" i="3"/>
  <c r="I1196" i="3"/>
  <c r="J1196" i="3"/>
  <c r="K1196" i="3"/>
  <c r="L1196" i="3"/>
  <c r="M1196" i="3"/>
  <c r="G1197" i="3"/>
  <c r="H1197" i="3"/>
  <c r="I1197" i="3"/>
  <c r="J1197" i="3"/>
  <c r="K1197" i="3"/>
  <c r="L1197" i="3"/>
  <c r="M1197" i="3"/>
  <c r="G1198" i="3"/>
  <c r="H1198" i="3"/>
  <c r="I1198" i="3"/>
  <c r="J1198" i="3"/>
  <c r="K1198" i="3"/>
  <c r="L1198" i="3"/>
  <c r="M1198" i="3"/>
  <c r="G1199" i="3"/>
  <c r="H1199" i="3"/>
  <c r="I1199" i="3"/>
  <c r="J1199" i="3"/>
  <c r="K1199" i="3"/>
  <c r="L1199" i="3"/>
  <c r="M1199" i="3"/>
  <c r="G1200" i="3"/>
  <c r="H1200" i="3"/>
  <c r="I1200" i="3"/>
  <c r="J1200" i="3"/>
  <c r="K1200" i="3"/>
  <c r="L1200" i="3"/>
  <c r="M1200" i="3"/>
  <c r="G1201" i="3"/>
  <c r="H1201" i="3"/>
  <c r="I1201" i="3"/>
  <c r="J1201" i="3"/>
  <c r="K1201" i="3"/>
  <c r="L1201" i="3"/>
  <c r="M1201" i="3"/>
  <c r="G1202" i="3"/>
  <c r="H1202" i="3"/>
  <c r="I1202" i="3"/>
  <c r="J1202" i="3"/>
  <c r="K1202" i="3"/>
  <c r="L1202" i="3"/>
  <c r="M1202" i="3"/>
  <c r="G1203" i="3"/>
  <c r="H1203" i="3"/>
  <c r="I1203" i="3"/>
  <c r="J1203" i="3"/>
  <c r="K1203" i="3"/>
  <c r="L1203" i="3"/>
  <c r="M1203" i="3"/>
  <c r="G1204" i="3"/>
  <c r="H1204" i="3"/>
  <c r="I1204" i="3"/>
  <c r="J1204" i="3"/>
  <c r="K1204" i="3"/>
  <c r="L1204" i="3"/>
  <c r="M1204" i="3"/>
  <c r="G1205" i="3"/>
  <c r="H1205" i="3"/>
  <c r="I1205" i="3"/>
  <c r="J1205" i="3"/>
  <c r="K1205" i="3"/>
  <c r="L1205" i="3"/>
  <c r="M1205" i="3"/>
  <c r="G1206" i="3"/>
  <c r="H1206" i="3"/>
  <c r="I1206" i="3"/>
  <c r="J1206" i="3"/>
  <c r="K1206" i="3"/>
  <c r="L1206" i="3"/>
  <c r="M1206" i="3"/>
  <c r="G1207" i="3"/>
  <c r="H1207" i="3"/>
  <c r="I1207" i="3"/>
  <c r="J1207" i="3"/>
  <c r="K1207" i="3"/>
  <c r="L1207" i="3"/>
  <c r="M1207" i="3"/>
  <c r="G1208" i="3"/>
  <c r="H1208" i="3"/>
  <c r="I1208" i="3"/>
  <c r="J1208" i="3"/>
  <c r="K1208" i="3"/>
  <c r="L1208" i="3"/>
  <c r="M1208" i="3"/>
  <c r="G1209" i="3"/>
  <c r="H1209" i="3"/>
  <c r="I1209" i="3"/>
  <c r="J1209" i="3"/>
  <c r="K1209" i="3"/>
  <c r="L1209" i="3"/>
  <c r="M1209" i="3"/>
  <c r="G1210" i="3"/>
  <c r="H1210" i="3"/>
  <c r="I1210" i="3"/>
  <c r="J1210" i="3"/>
  <c r="K1210" i="3"/>
  <c r="L1210" i="3"/>
  <c r="M1210" i="3"/>
  <c r="G1211" i="3"/>
  <c r="H1211" i="3"/>
  <c r="I1211" i="3"/>
  <c r="J1211" i="3"/>
  <c r="K1211" i="3"/>
  <c r="L1211" i="3"/>
  <c r="M1211" i="3"/>
  <c r="G1212" i="3"/>
  <c r="H1212" i="3"/>
  <c r="I1212" i="3"/>
  <c r="J1212" i="3"/>
  <c r="K1212" i="3"/>
  <c r="L1212" i="3"/>
  <c r="M1212" i="3"/>
  <c r="G1213" i="3"/>
  <c r="H1213" i="3"/>
  <c r="I1213" i="3"/>
  <c r="J1213" i="3"/>
  <c r="K1213" i="3"/>
  <c r="L1213" i="3"/>
  <c r="M1213" i="3"/>
  <c r="G1214" i="3"/>
  <c r="H1214" i="3"/>
  <c r="I1214" i="3"/>
  <c r="J1214" i="3"/>
  <c r="K1214" i="3"/>
  <c r="L1214" i="3"/>
  <c r="M1214" i="3"/>
  <c r="G2284" i="3"/>
  <c r="H2284" i="3"/>
  <c r="I2284" i="3"/>
  <c r="J2284" i="3"/>
  <c r="K2284" i="3"/>
  <c r="L2284" i="3"/>
  <c r="M2284" i="3"/>
  <c r="G2285" i="3"/>
  <c r="H2285" i="3"/>
  <c r="I2285" i="3"/>
  <c r="J2285" i="3"/>
  <c r="K2285" i="3"/>
  <c r="L2285" i="3"/>
  <c r="M2285" i="3"/>
  <c r="G2286" i="3"/>
  <c r="H2286" i="3"/>
  <c r="I2286" i="3"/>
  <c r="J2286" i="3"/>
  <c r="K2286" i="3"/>
  <c r="L2286" i="3"/>
  <c r="M2286" i="3"/>
  <c r="G2287" i="3"/>
  <c r="H2287" i="3"/>
  <c r="I2287" i="3"/>
  <c r="J2287" i="3"/>
  <c r="K2287" i="3"/>
  <c r="L2287" i="3"/>
  <c r="M2287" i="3"/>
  <c r="G2288" i="3"/>
  <c r="H2288" i="3"/>
  <c r="I2288" i="3"/>
  <c r="J2288" i="3"/>
  <c r="K2288" i="3"/>
  <c r="L2288" i="3"/>
  <c r="M2288" i="3"/>
  <c r="G2289" i="3"/>
  <c r="H2289" i="3"/>
  <c r="I2289" i="3"/>
  <c r="J2289" i="3"/>
  <c r="K2289" i="3"/>
  <c r="L2289" i="3"/>
  <c r="M2289" i="3"/>
  <c r="G2290" i="3"/>
  <c r="H2290" i="3"/>
  <c r="I2290" i="3"/>
  <c r="J2290" i="3"/>
  <c r="K2290" i="3"/>
  <c r="L2290" i="3"/>
  <c r="M2290" i="3"/>
  <c r="G2291" i="3"/>
  <c r="H2291" i="3"/>
  <c r="I2291" i="3"/>
  <c r="J2291" i="3"/>
  <c r="K2291" i="3"/>
  <c r="L2291" i="3"/>
  <c r="M2291" i="3"/>
  <c r="G2292" i="3"/>
  <c r="H2292" i="3"/>
  <c r="I2292" i="3"/>
  <c r="J2292" i="3"/>
  <c r="K2292" i="3"/>
  <c r="L2292" i="3"/>
  <c r="M2292" i="3"/>
  <c r="G2293" i="3"/>
  <c r="H2293" i="3"/>
  <c r="I2293" i="3"/>
  <c r="J2293" i="3"/>
  <c r="K2293" i="3"/>
  <c r="L2293" i="3"/>
  <c r="M2293" i="3"/>
  <c r="G2294" i="3"/>
  <c r="H2294" i="3"/>
  <c r="I2294" i="3"/>
  <c r="J2294" i="3"/>
  <c r="K2294" i="3"/>
  <c r="L2294" i="3"/>
  <c r="M2294" i="3"/>
  <c r="G2295" i="3"/>
  <c r="H2295" i="3"/>
  <c r="I2295" i="3"/>
  <c r="J2295" i="3"/>
  <c r="K2295" i="3"/>
  <c r="L2295" i="3"/>
  <c r="M2295" i="3"/>
  <c r="G2296" i="3"/>
  <c r="H2296" i="3"/>
  <c r="I2296" i="3"/>
  <c r="J2296" i="3"/>
  <c r="K2296" i="3"/>
  <c r="L2296" i="3"/>
  <c r="M2296" i="3"/>
  <c r="G2297" i="3"/>
  <c r="H2297" i="3"/>
  <c r="I2297" i="3"/>
  <c r="J2297" i="3"/>
  <c r="K2297" i="3"/>
  <c r="L2297" i="3"/>
  <c r="M2297" i="3"/>
  <c r="G2298" i="3"/>
  <c r="H2298" i="3"/>
  <c r="I2298" i="3"/>
  <c r="J2298" i="3"/>
  <c r="K2298" i="3"/>
  <c r="L2298" i="3"/>
  <c r="M2298" i="3"/>
  <c r="G2299" i="3"/>
  <c r="H2299" i="3"/>
  <c r="I2299" i="3"/>
  <c r="J2299" i="3"/>
  <c r="K2299" i="3"/>
  <c r="L2299" i="3"/>
  <c r="M2299" i="3"/>
  <c r="G2300" i="3"/>
  <c r="H2300" i="3"/>
  <c r="I2300" i="3"/>
  <c r="J2300" i="3"/>
  <c r="K2300" i="3"/>
  <c r="L2300" i="3"/>
  <c r="M2300" i="3"/>
  <c r="G2301" i="3"/>
  <c r="H2301" i="3"/>
  <c r="I2301" i="3"/>
  <c r="J2301" i="3"/>
  <c r="K2301" i="3"/>
  <c r="L2301" i="3"/>
  <c r="M2301" i="3"/>
  <c r="G2302" i="3"/>
  <c r="H2302" i="3"/>
  <c r="I2302" i="3"/>
  <c r="J2302" i="3"/>
  <c r="K2302" i="3"/>
  <c r="L2302" i="3"/>
  <c r="M2302" i="3"/>
  <c r="G2303" i="3"/>
  <c r="H2303" i="3"/>
  <c r="I2303" i="3"/>
  <c r="J2303" i="3"/>
  <c r="K2303" i="3"/>
  <c r="L2303" i="3"/>
  <c r="M2303" i="3"/>
  <c r="G1216" i="3"/>
  <c r="H1216" i="3"/>
  <c r="I1216" i="3"/>
  <c r="J1216" i="3"/>
  <c r="K1216" i="3"/>
  <c r="L1216" i="3"/>
  <c r="M1216" i="3"/>
  <c r="G1217" i="3"/>
  <c r="H1217" i="3"/>
  <c r="I1217" i="3"/>
  <c r="J1217" i="3"/>
  <c r="K1217" i="3"/>
  <c r="L1217" i="3"/>
  <c r="M1217" i="3"/>
  <c r="G1218" i="3"/>
  <c r="H1218" i="3"/>
  <c r="I1218" i="3"/>
  <c r="J1218" i="3"/>
  <c r="K1218" i="3"/>
  <c r="L1218" i="3"/>
  <c r="M1218" i="3"/>
  <c r="G1219" i="3"/>
  <c r="H1219" i="3"/>
  <c r="I1219" i="3"/>
  <c r="J1219" i="3"/>
  <c r="K1219" i="3"/>
  <c r="L1219" i="3"/>
  <c r="M1219" i="3"/>
  <c r="G1220" i="3"/>
  <c r="H1220" i="3"/>
  <c r="I1220" i="3"/>
  <c r="J1220" i="3"/>
  <c r="K1220" i="3"/>
  <c r="L1220" i="3"/>
  <c r="M1220" i="3"/>
  <c r="G1221" i="3"/>
  <c r="H1221" i="3"/>
  <c r="I1221" i="3"/>
  <c r="J1221" i="3"/>
  <c r="K1221" i="3"/>
  <c r="L1221" i="3"/>
  <c r="M1221" i="3"/>
  <c r="G1222" i="3"/>
  <c r="H1222" i="3"/>
  <c r="I1222" i="3"/>
  <c r="J1222" i="3"/>
  <c r="K1222" i="3"/>
  <c r="L1222" i="3"/>
  <c r="M1222" i="3"/>
  <c r="G1223" i="3"/>
  <c r="H1223" i="3"/>
  <c r="I1223" i="3"/>
  <c r="J1223" i="3"/>
  <c r="K1223" i="3"/>
  <c r="L1223" i="3"/>
  <c r="M1223" i="3"/>
  <c r="G1224" i="3"/>
  <c r="H1224" i="3"/>
  <c r="I1224" i="3"/>
  <c r="J1224" i="3"/>
  <c r="K1224" i="3"/>
  <c r="L1224" i="3"/>
  <c r="M1224" i="3"/>
  <c r="G1225" i="3"/>
  <c r="H1225" i="3"/>
  <c r="I1225" i="3"/>
  <c r="J1225" i="3"/>
  <c r="K1225" i="3"/>
  <c r="L1225" i="3"/>
  <c r="M1225" i="3"/>
  <c r="G1226" i="3"/>
  <c r="H1226" i="3"/>
  <c r="I1226" i="3"/>
  <c r="J1226" i="3"/>
  <c r="K1226" i="3"/>
  <c r="L1226" i="3"/>
  <c r="M1226" i="3"/>
  <c r="G1227" i="3"/>
  <c r="H1227" i="3"/>
  <c r="I1227" i="3"/>
  <c r="J1227" i="3"/>
  <c r="K1227" i="3"/>
  <c r="L1227" i="3"/>
  <c r="M1227" i="3"/>
  <c r="G1228" i="3"/>
  <c r="H1228" i="3"/>
  <c r="I1228" i="3"/>
  <c r="J1228" i="3"/>
  <c r="K1228" i="3"/>
  <c r="L1228" i="3"/>
  <c r="M1228" i="3"/>
  <c r="G1230" i="3"/>
  <c r="H1230" i="3"/>
  <c r="I1230" i="3"/>
  <c r="J1230" i="3"/>
  <c r="K1230" i="3"/>
  <c r="L1230" i="3"/>
  <c r="M1230" i="3"/>
  <c r="G1231" i="3"/>
  <c r="H1231" i="3"/>
  <c r="I1231" i="3"/>
  <c r="J1231" i="3"/>
  <c r="K1231" i="3"/>
  <c r="L1231" i="3"/>
  <c r="M1231" i="3"/>
  <c r="G1232" i="3"/>
  <c r="H1232" i="3"/>
  <c r="I1232" i="3"/>
  <c r="J1232" i="3"/>
  <c r="K1232" i="3"/>
  <c r="L1232" i="3"/>
  <c r="M1232" i="3"/>
  <c r="G1233" i="3"/>
  <c r="H1233" i="3"/>
  <c r="I1233" i="3"/>
  <c r="J1233" i="3"/>
  <c r="K1233" i="3"/>
  <c r="L1233" i="3"/>
  <c r="M1233" i="3"/>
  <c r="G1234" i="3"/>
  <c r="H1234" i="3"/>
  <c r="I1234" i="3"/>
  <c r="J1234" i="3"/>
  <c r="K1234" i="3"/>
  <c r="L1234" i="3"/>
  <c r="M1234" i="3"/>
  <c r="G1235" i="3"/>
  <c r="H1235" i="3"/>
  <c r="I1235" i="3"/>
  <c r="J1235" i="3"/>
  <c r="K1235" i="3"/>
  <c r="L1235" i="3"/>
  <c r="M1235" i="3"/>
  <c r="G1236" i="3"/>
  <c r="H1236" i="3"/>
  <c r="I1236" i="3"/>
  <c r="J1236" i="3"/>
  <c r="K1236" i="3"/>
  <c r="L1236" i="3"/>
  <c r="M1236" i="3"/>
  <c r="G1237" i="3"/>
  <c r="H1237" i="3"/>
  <c r="I1237" i="3"/>
  <c r="J1237" i="3"/>
  <c r="K1237" i="3"/>
  <c r="L1237" i="3"/>
  <c r="M1237" i="3"/>
  <c r="G1238" i="3"/>
  <c r="H1238" i="3"/>
  <c r="I1238" i="3"/>
  <c r="J1238" i="3"/>
  <c r="K1238" i="3"/>
  <c r="L1238" i="3"/>
  <c r="M1238" i="3"/>
  <c r="G1239" i="3"/>
  <c r="H1239" i="3"/>
  <c r="I1239" i="3"/>
  <c r="J1239" i="3"/>
  <c r="K1239" i="3"/>
  <c r="L1239" i="3"/>
  <c r="M1239" i="3"/>
  <c r="G1240" i="3"/>
  <c r="H1240" i="3"/>
  <c r="I1240" i="3"/>
  <c r="J1240" i="3"/>
  <c r="K1240" i="3"/>
  <c r="L1240" i="3"/>
  <c r="M1240" i="3"/>
  <c r="G1241" i="3"/>
  <c r="H1241" i="3"/>
  <c r="I1241" i="3"/>
  <c r="J1241" i="3"/>
  <c r="K1241" i="3"/>
  <c r="L1241" i="3"/>
  <c r="M1241" i="3"/>
  <c r="G1242" i="3"/>
  <c r="H1242" i="3"/>
  <c r="I1242" i="3"/>
  <c r="J1242" i="3"/>
  <c r="K1242" i="3"/>
  <c r="L1242" i="3"/>
  <c r="M1242" i="3"/>
  <c r="G1243" i="3"/>
  <c r="H1243" i="3"/>
  <c r="I1243" i="3"/>
  <c r="J1243" i="3"/>
  <c r="K1243" i="3"/>
  <c r="L1243" i="3"/>
  <c r="M1243" i="3"/>
  <c r="G1244" i="3"/>
  <c r="H1244" i="3"/>
  <c r="I1244" i="3"/>
  <c r="J1244" i="3"/>
  <c r="K1244" i="3"/>
  <c r="L1244" i="3"/>
  <c r="M1244" i="3"/>
  <c r="G1245" i="3"/>
  <c r="H1245" i="3"/>
  <c r="I1245" i="3"/>
  <c r="J1245" i="3"/>
  <c r="K1245" i="3"/>
  <c r="L1245" i="3"/>
  <c r="M1245" i="3"/>
  <c r="G1246" i="3"/>
  <c r="H1246" i="3"/>
  <c r="I1246" i="3"/>
  <c r="J1246" i="3"/>
  <c r="K1246" i="3"/>
  <c r="L1246" i="3"/>
  <c r="M1246" i="3"/>
  <c r="G1247" i="3"/>
  <c r="H1247" i="3"/>
  <c r="I1247" i="3"/>
  <c r="J1247" i="3"/>
  <c r="K1247" i="3"/>
  <c r="L1247" i="3"/>
  <c r="M1247" i="3"/>
  <c r="G1248" i="3"/>
  <c r="H1248" i="3"/>
  <c r="I1248" i="3"/>
  <c r="J1248" i="3"/>
  <c r="K1248" i="3"/>
  <c r="L1248" i="3"/>
  <c r="M1248" i="3"/>
  <c r="G1249" i="3"/>
  <c r="H1249" i="3"/>
  <c r="I1249" i="3"/>
  <c r="J1249" i="3"/>
  <c r="K1249" i="3"/>
  <c r="L1249" i="3"/>
  <c r="M1249" i="3"/>
  <c r="G1250" i="3"/>
  <c r="H1250" i="3"/>
  <c r="I1250" i="3"/>
  <c r="J1250" i="3"/>
  <c r="K1250" i="3"/>
  <c r="L1250" i="3"/>
  <c r="M1250" i="3"/>
  <c r="G1251" i="3"/>
  <c r="H1251" i="3"/>
  <c r="I1251" i="3"/>
  <c r="J1251" i="3"/>
  <c r="K1251" i="3"/>
  <c r="L1251" i="3"/>
  <c r="M1251" i="3"/>
  <c r="G1252" i="3"/>
  <c r="H1252" i="3"/>
  <c r="I1252" i="3"/>
  <c r="J1252" i="3"/>
  <c r="K1252" i="3"/>
  <c r="L1252" i="3"/>
  <c r="M1252" i="3"/>
  <c r="G1253" i="3"/>
  <c r="H1253" i="3"/>
  <c r="I1253" i="3"/>
  <c r="J1253" i="3"/>
  <c r="K1253" i="3"/>
  <c r="L1253" i="3"/>
  <c r="M1253" i="3"/>
  <c r="G1254" i="3"/>
  <c r="H1254" i="3"/>
  <c r="I1254" i="3"/>
  <c r="J1254" i="3"/>
  <c r="K1254" i="3"/>
  <c r="L1254" i="3"/>
  <c r="M1254" i="3"/>
  <c r="G1255" i="3"/>
  <c r="H1255" i="3"/>
  <c r="I1255" i="3"/>
  <c r="J1255" i="3"/>
  <c r="K1255" i="3"/>
  <c r="L1255" i="3"/>
  <c r="M1255" i="3"/>
  <c r="G2305" i="3"/>
  <c r="H2305" i="3"/>
  <c r="I2305" i="3"/>
  <c r="J2305" i="3"/>
  <c r="K2305" i="3"/>
  <c r="L2305" i="3"/>
  <c r="M2305" i="3"/>
  <c r="G2306" i="3"/>
  <c r="H2306" i="3"/>
  <c r="I2306" i="3"/>
  <c r="J2306" i="3"/>
  <c r="K2306" i="3"/>
  <c r="L2306" i="3"/>
  <c r="M2306" i="3"/>
  <c r="G2307" i="3"/>
  <c r="H2307" i="3"/>
  <c r="I2307" i="3"/>
  <c r="J2307" i="3"/>
  <c r="K2307" i="3"/>
  <c r="L2307" i="3"/>
  <c r="M2307" i="3"/>
  <c r="G2308" i="3"/>
  <c r="H2308" i="3"/>
  <c r="I2308" i="3"/>
  <c r="J2308" i="3"/>
  <c r="K2308" i="3"/>
  <c r="L2308" i="3"/>
  <c r="M2308" i="3"/>
  <c r="G2309" i="3"/>
  <c r="H2309" i="3"/>
  <c r="I2309" i="3"/>
  <c r="J2309" i="3"/>
  <c r="K2309" i="3"/>
  <c r="L2309" i="3"/>
  <c r="M2309" i="3"/>
  <c r="G2310" i="3"/>
  <c r="H2310" i="3"/>
  <c r="I2310" i="3"/>
  <c r="J2310" i="3"/>
  <c r="K2310" i="3"/>
  <c r="L2310" i="3"/>
  <c r="M2310" i="3"/>
  <c r="G2311" i="3"/>
  <c r="H2311" i="3"/>
  <c r="I2311" i="3"/>
  <c r="J2311" i="3"/>
  <c r="K2311" i="3"/>
  <c r="L2311" i="3"/>
  <c r="M2311" i="3"/>
  <c r="G2312" i="3"/>
  <c r="H2312" i="3"/>
  <c r="I2312" i="3"/>
  <c r="J2312" i="3"/>
  <c r="K2312" i="3"/>
  <c r="L2312" i="3"/>
  <c r="M2312" i="3"/>
  <c r="G2313" i="3"/>
  <c r="H2313" i="3"/>
  <c r="I2313" i="3"/>
  <c r="J2313" i="3"/>
  <c r="K2313" i="3"/>
  <c r="L2313" i="3"/>
  <c r="M2313" i="3"/>
  <c r="G2314" i="3"/>
  <c r="H2314" i="3"/>
  <c r="I2314" i="3"/>
  <c r="J2314" i="3"/>
  <c r="K2314" i="3"/>
  <c r="L2314" i="3"/>
  <c r="M2314" i="3"/>
  <c r="G2315" i="3"/>
  <c r="H2315" i="3"/>
  <c r="I2315" i="3"/>
  <c r="J2315" i="3"/>
  <c r="K2315" i="3"/>
  <c r="L2315" i="3"/>
  <c r="M2315" i="3"/>
  <c r="G2316" i="3"/>
  <c r="H2316" i="3"/>
  <c r="I2316" i="3"/>
  <c r="J2316" i="3"/>
  <c r="K2316" i="3"/>
  <c r="L2316" i="3"/>
  <c r="M2316" i="3"/>
  <c r="G2317" i="3"/>
  <c r="H2317" i="3"/>
  <c r="I2317" i="3"/>
  <c r="J2317" i="3"/>
  <c r="K2317" i="3"/>
  <c r="L2317" i="3"/>
  <c r="M2317" i="3"/>
  <c r="G2318" i="3"/>
  <c r="H2318" i="3"/>
  <c r="I2318" i="3"/>
  <c r="J2318" i="3"/>
  <c r="K2318" i="3"/>
  <c r="L2318" i="3"/>
  <c r="M2318" i="3"/>
  <c r="G2319" i="3"/>
  <c r="H2319" i="3"/>
  <c r="I2319" i="3"/>
  <c r="J2319" i="3"/>
  <c r="K2319" i="3"/>
  <c r="L2319" i="3"/>
  <c r="M2319" i="3"/>
  <c r="G2320" i="3"/>
  <c r="H2320" i="3"/>
  <c r="I2320" i="3"/>
  <c r="J2320" i="3"/>
  <c r="K2320" i="3"/>
  <c r="L2320" i="3"/>
  <c r="M2320" i="3"/>
  <c r="G2321" i="3"/>
  <c r="H2321" i="3"/>
  <c r="I2321" i="3"/>
  <c r="J2321" i="3"/>
  <c r="K2321" i="3"/>
  <c r="L2321" i="3"/>
  <c r="M2321" i="3"/>
  <c r="G2322" i="3"/>
  <c r="H2322" i="3"/>
  <c r="I2322" i="3"/>
  <c r="J2322" i="3"/>
  <c r="K2322" i="3"/>
  <c r="L2322" i="3"/>
  <c r="M2322" i="3"/>
  <c r="G2323" i="3"/>
  <c r="H2323" i="3"/>
  <c r="I2323" i="3"/>
  <c r="J2323" i="3"/>
  <c r="K2323" i="3"/>
  <c r="L2323" i="3"/>
  <c r="M2323" i="3"/>
  <c r="G2324" i="3"/>
  <c r="H2324" i="3"/>
  <c r="I2324" i="3"/>
  <c r="J2324" i="3"/>
  <c r="K2324" i="3"/>
  <c r="L2324" i="3"/>
  <c r="M2324" i="3"/>
  <c r="G2325" i="3"/>
  <c r="H2325" i="3"/>
  <c r="I2325" i="3"/>
  <c r="J2325" i="3"/>
  <c r="K2325" i="3"/>
  <c r="L2325" i="3"/>
  <c r="M2325" i="3"/>
  <c r="G2326" i="3"/>
  <c r="H2326" i="3"/>
  <c r="I2326" i="3"/>
  <c r="J2326" i="3"/>
  <c r="K2326" i="3"/>
  <c r="L2326" i="3"/>
  <c r="M2326" i="3"/>
  <c r="G2327" i="3"/>
  <c r="H2327" i="3"/>
  <c r="I2327" i="3"/>
  <c r="J2327" i="3"/>
  <c r="K2327" i="3"/>
  <c r="L2327" i="3"/>
  <c r="M2327" i="3"/>
  <c r="G1257" i="3"/>
  <c r="H1257" i="3"/>
  <c r="I1257" i="3"/>
  <c r="J1257" i="3"/>
  <c r="K1257" i="3"/>
  <c r="L1257" i="3"/>
  <c r="M1257" i="3"/>
  <c r="G1258" i="3"/>
  <c r="H1258" i="3"/>
  <c r="I1258" i="3"/>
  <c r="J1258" i="3"/>
  <c r="K1258" i="3"/>
  <c r="L1258" i="3"/>
  <c r="M1258" i="3"/>
  <c r="G1259" i="3"/>
  <c r="H1259" i="3"/>
  <c r="I1259" i="3"/>
  <c r="J1259" i="3"/>
  <c r="K1259" i="3"/>
  <c r="L1259" i="3"/>
  <c r="M1259" i="3"/>
  <c r="G1265" i="3"/>
  <c r="H1265" i="3"/>
  <c r="I1265" i="3"/>
  <c r="J1265" i="3"/>
  <c r="K1265" i="3"/>
  <c r="L1265" i="3"/>
  <c r="M1265" i="3"/>
  <c r="G1266" i="3"/>
  <c r="H1266" i="3"/>
  <c r="I1266" i="3"/>
  <c r="J1266" i="3"/>
  <c r="K1266" i="3"/>
  <c r="L1266" i="3"/>
  <c r="M1266" i="3"/>
  <c r="G1267" i="3"/>
  <c r="H1267" i="3"/>
  <c r="I1267" i="3"/>
  <c r="J1267" i="3"/>
  <c r="K1267" i="3"/>
  <c r="L1267" i="3"/>
  <c r="M1267" i="3"/>
  <c r="G1268" i="3"/>
  <c r="H1268" i="3"/>
  <c r="I1268" i="3"/>
  <c r="J1268" i="3"/>
  <c r="K1268" i="3"/>
  <c r="L1268" i="3"/>
  <c r="M1268" i="3"/>
  <c r="G1269" i="3"/>
  <c r="H1269" i="3"/>
  <c r="I1269" i="3"/>
  <c r="J1269" i="3"/>
  <c r="K1269" i="3"/>
  <c r="L1269" i="3"/>
  <c r="M1269" i="3"/>
  <c r="G1270" i="3"/>
  <c r="H1270" i="3"/>
  <c r="I1270" i="3"/>
  <c r="J1270" i="3"/>
  <c r="K1270" i="3"/>
  <c r="L1270" i="3"/>
  <c r="M1270" i="3"/>
  <c r="G1271" i="3"/>
  <c r="H1271" i="3"/>
  <c r="I1271" i="3"/>
  <c r="J1271" i="3"/>
  <c r="K1271" i="3"/>
  <c r="L1271" i="3"/>
  <c r="M1271" i="3"/>
  <c r="G1272" i="3"/>
  <c r="H1272" i="3"/>
  <c r="I1272" i="3"/>
  <c r="J1272" i="3"/>
  <c r="K1272" i="3"/>
  <c r="L1272" i="3"/>
  <c r="M1272" i="3"/>
  <c r="G1273" i="3"/>
  <c r="H1273" i="3"/>
  <c r="I1273" i="3"/>
  <c r="J1273" i="3"/>
  <c r="K1273" i="3"/>
  <c r="L1273" i="3"/>
  <c r="M1273" i="3"/>
  <c r="G1274" i="3"/>
  <c r="H1274" i="3"/>
  <c r="I1274" i="3"/>
  <c r="J1274" i="3"/>
  <c r="K1274" i="3"/>
  <c r="L1274" i="3"/>
  <c r="M1274" i="3"/>
  <c r="G1275" i="3"/>
  <c r="H1275" i="3"/>
  <c r="I1275" i="3"/>
  <c r="J1275" i="3"/>
  <c r="K1275" i="3"/>
  <c r="L1275" i="3"/>
  <c r="M1275" i="3"/>
  <c r="G1276" i="3"/>
  <c r="H1276" i="3"/>
  <c r="I1276" i="3"/>
  <c r="J1276" i="3"/>
  <c r="K1276" i="3"/>
  <c r="L1276" i="3"/>
  <c r="M1276" i="3"/>
  <c r="G1277" i="3"/>
  <c r="H1277" i="3"/>
  <c r="I1277" i="3"/>
  <c r="J1277" i="3"/>
  <c r="K1277" i="3"/>
  <c r="L1277" i="3"/>
  <c r="M1277" i="3"/>
  <c r="G1278" i="3"/>
  <c r="H1278" i="3"/>
  <c r="I1278" i="3"/>
  <c r="J1278" i="3"/>
  <c r="K1278" i="3"/>
  <c r="L1278" i="3"/>
  <c r="M1278" i="3"/>
  <c r="G1279" i="3"/>
  <c r="H1279" i="3"/>
  <c r="I1279" i="3"/>
  <c r="J1279" i="3"/>
  <c r="K1279" i="3"/>
  <c r="L1279" i="3"/>
  <c r="M1279" i="3"/>
  <c r="G1280" i="3"/>
  <c r="H1280" i="3"/>
  <c r="I1280" i="3"/>
  <c r="J1280" i="3"/>
  <c r="K1280" i="3"/>
  <c r="L1280" i="3"/>
  <c r="M1280" i="3"/>
  <c r="G1281" i="3"/>
  <c r="H1281" i="3"/>
  <c r="I1281" i="3"/>
  <c r="J1281" i="3"/>
  <c r="K1281" i="3"/>
  <c r="L1281" i="3"/>
  <c r="M1281" i="3"/>
  <c r="G1282" i="3"/>
  <c r="H1282" i="3"/>
  <c r="I1282" i="3"/>
  <c r="J1282" i="3"/>
  <c r="K1282" i="3"/>
  <c r="L1282" i="3"/>
  <c r="M1282" i="3"/>
  <c r="G1283" i="3"/>
  <c r="H1283" i="3"/>
  <c r="I1283" i="3"/>
  <c r="J1283" i="3"/>
  <c r="K1283" i="3"/>
  <c r="L1283" i="3"/>
  <c r="M1283" i="3"/>
  <c r="G1284" i="3"/>
  <c r="H1284" i="3"/>
  <c r="I1284" i="3"/>
  <c r="J1284" i="3"/>
  <c r="K1284" i="3"/>
  <c r="L1284" i="3"/>
  <c r="M1284" i="3"/>
  <c r="G1285" i="3"/>
  <c r="H1285" i="3"/>
  <c r="I1285" i="3"/>
  <c r="J1285" i="3"/>
  <c r="K1285" i="3"/>
  <c r="L1285" i="3"/>
  <c r="M1285" i="3"/>
  <c r="G1286" i="3"/>
  <c r="H1286" i="3"/>
  <c r="I1286" i="3"/>
  <c r="J1286" i="3"/>
  <c r="K1286" i="3"/>
  <c r="L1286" i="3"/>
  <c r="M1286" i="3"/>
  <c r="G1287" i="3"/>
  <c r="H1287" i="3"/>
  <c r="I1287" i="3"/>
  <c r="J1287" i="3"/>
  <c r="K1287" i="3"/>
  <c r="L1287" i="3"/>
  <c r="M1287" i="3"/>
  <c r="G1288" i="3"/>
  <c r="H1288" i="3"/>
  <c r="I1288" i="3"/>
  <c r="J1288" i="3"/>
  <c r="K1288" i="3"/>
  <c r="L1288" i="3"/>
  <c r="M1288" i="3"/>
  <c r="G1289" i="3"/>
  <c r="H1289" i="3"/>
  <c r="I1289" i="3"/>
  <c r="J1289" i="3"/>
  <c r="K1289" i="3"/>
  <c r="L1289" i="3"/>
  <c r="M1289" i="3"/>
  <c r="G1290" i="3"/>
  <c r="H1290" i="3"/>
  <c r="I1290" i="3"/>
  <c r="J1290" i="3"/>
  <c r="K1290" i="3"/>
  <c r="L1290" i="3"/>
  <c r="M1290" i="3"/>
  <c r="G1291" i="3"/>
  <c r="H1291" i="3"/>
  <c r="I1291" i="3"/>
  <c r="J1291" i="3"/>
  <c r="K1291" i="3"/>
  <c r="L1291" i="3"/>
  <c r="M1291" i="3"/>
  <c r="G1292" i="3"/>
  <c r="H1292" i="3"/>
  <c r="I1292" i="3"/>
  <c r="J1292" i="3"/>
  <c r="K1292" i="3"/>
  <c r="L1292" i="3"/>
  <c r="M1292" i="3"/>
  <c r="G1294" i="3"/>
  <c r="H1294" i="3"/>
  <c r="I1294" i="3"/>
  <c r="J1294" i="3"/>
  <c r="K1294" i="3"/>
  <c r="L1294" i="3"/>
  <c r="M1294" i="3"/>
  <c r="G1295" i="3"/>
  <c r="H1295" i="3"/>
  <c r="I1295" i="3"/>
  <c r="J1295" i="3"/>
  <c r="K1295" i="3"/>
  <c r="L1295" i="3"/>
  <c r="M1295" i="3"/>
  <c r="G1296" i="3"/>
  <c r="H1296" i="3"/>
  <c r="I1296" i="3"/>
  <c r="J1296" i="3"/>
  <c r="K1296" i="3"/>
  <c r="L1296" i="3"/>
  <c r="M1296" i="3"/>
  <c r="G1297" i="3"/>
  <c r="H1297" i="3"/>
  <c r="I1297" i="3"/>
  <c r="J1297" i="3"/>
  <c r="K1297" i="3"/>
  <c r="L1297" i="3"/>
  <c r="M1297" i="3"/>
  <c r="G1298" i="3"/>
  <c r="H1298" i="3"/>
  <c r="I1298" i="3"/>
  <c r="J1298" i="3"/>
  <c r="K1298" i="3"/>
  <c r="L1298" i="3"/>
  <c r="M1298" i="3"/>
  <c r="G1299" i="3"/>
  <c r="H1299" i="3"/>
  <c r="I1299" i="3"/>
  <c r="J1299" i="3"/>
  <c r="K1299" i="3"/>
  <c r="L1299" i="3"/>
  <c r="M1299" i="3"/>
  <c r="G1304" i="3"/>
  <c r="H1304" i="3"/>
  <c r="I1304" i="3"/>
  <c r="J1304" i="3"/>
  <c r="K1304" i="3"/>
  <c r="L1304" i="3"/>
  <c r="M1304" i="3"/>
  <c r="G1305" i="3"/>
  <c r="H1305" i="3"/>
  <c r="I1305" i="3"/>
  <c r="J1305" i="3"/>
  <c r="K1305" i="3"/>
  <c r="L1305" i="3"/>
  <c r="M1305" i="3"/>
  <c r="G1306" i="3"/>
  <c r="H1306" i="3"/>
  <c r="I1306" i="3"/>
  <c r="J1306" i="3"/>
  <c r="K1306" i="3"/>
  <c r="L1306" i="3"/>
  <c r="M1306" i="3"/>
  <c r="G1307" i="3"/>
  <c r="H1307" i="3"/>
  <c r="I1307" i="3"/>
  <c r="J1307" i="3"/>
  <c r="K1307" i="3"/>
  <c r="L1307" i="3"/>
  <c r="M1307" i="3"/>
  <c r="G1311" i="3"/>
  <c r="H1311" i="3"/>
  <c r="I1311" i="3"/>
  <c r="J1311" i="3"/>
  <c r="K1311" i="3"/>
  <c r="L1311" i="3"/>
  <c r="M1311" i="3"/>
  <c r="G1312" i="3"/>
  <c r="H1312" i="3"/>
  <c r="I1312" i="3"/>
  <c r="J1312" i="3"/>
  <c r="K1312" i="3"/>
  <c r="L1312" i="3"/>
  <c r="M1312" i="3"/>
  <c r="G1313" i="3"/>
  <c r="H1313" i="3"/>
  <c r="I1313" i="3"/>
  <c r="J1313" i="3"/>
  <c r="K1313" i="3"/>
  <c r="L1313" i="3"/>
  <c r="M1313" i="3"/>
  <c r="G1315" i="3"/>
  <c r="H1315" i="3"/>
  <c r="I1315" i="3"/>
  <c r="J1315" i="3"/>
  <c r="K1315" i="3"/>
  <c r="L1315" i="3"/>
  <c r="M1315" i="3"/>
  <c r="G1316" i="3"/>
  <c r="H1316" i="3"/>
  <c r="I1316" i="3"/>
  <c r="J1316" i="3"/>
  <c r="K1316" i="3"/>
  <c r="L1316" i="3"/>
  <c r="M1316" i="3"/>
  <c r="G1317" i="3"/>
  <c r="H1317" i="3"/>
  <c r="I1317" i="3"/>
  <c r="J1317" i="3"/>
  <c r="K1317" i="3"/>
  <c r="L1317" i="3"/>
  <c r="M1317" i="3"/>
  <c r="G1318" i="3"/>
  <c r="H1318" i="3"/>
  <c r="I1318" i="3"/>
  <c r="J1318" i="3"/>
  <c r="K1318" i="3"/>
  <c r="L1318" i="3"/>
  <c r="M1318" i="3"/>
  <c r="G1319" i="3"/>
  <c r="H1319" i="3"/>
  <c r="I1319" i="3"/>
  <c r="J1319" i="3"/>
  <c r="K1319" i="3"/>
  <c r="L1319" i="3"/>
  <c r="M1319" i="3"/>
  <c r="G1320" i="3"/>
  <c r="H1320" i="3"/>
  <c r="I1320" i="3"/>
  <c r="J1320" i="3"/>
  <c r="K1320" i="3"/>
  <c r="L1320" i="3"/>
  <c r="M1320" i="3"/>
  <c r="G1321" i="3"/>
  <c r="H1321" i="3"/>
  <c r="I1321" i="3"/>
  <c r="J1321" i="3"/>
  <c r="K1321" i="3"/>
  <c r="L1321" i="3"/>
  <c r="M1321" i="3"/>
  <c r="G1322" i="3"/>
  <c r="H1322" i="3"/>
  <c r="I1322" i="3"/>
  <c r="J1322" i="3"/>
  <c r="K1322" i="3"/>
  <c r="L1322" i="3"/>
  <c r="M1322" i="3"/>
  <c r="G1323" i="3"/>
  <c r="H1323" i="3"/>
  <c r="I1323" i="3"/>
  <c r="J1323" i="3"/>
  <c r="K1323" i="3"/>
  <c r="L1323" i="3"/>
  <c r="M1323" i="3"/>
  <c r="G1324" i="3"/>
  <c r="H1324" i="3"/>
  <c r="I1324" i="3"/>
  <c r="J1324" i="3"/>
  <c r="K1324" i="3"/>
  <c r="L1324" i="3"/>
  <c r="M1324" i="3"/>
  <c r="G1326" i="3"/>
  <c r="H1326" i="3"/>
  <c r="I1326" i="3"/>
  <c r="J1326" i="3"/>
  <c r="K1326" i="3"/>
  <c r="L1326" i="3"/>
  <c r="M1326" i="3"/>
  <c r="G1327" i="3"/>
  <c r="H1327" i="3"/>
  <c r="I1327" i="3"/>
  <c r="J1327" i="3"/>
  <c r="K1327" i="3"/>
  <c r="L1327" i="3"/>
  <c r="M1327" i="3"/>
  <c r="G1328" i="3"/>
  <c r="H1328" i="3"/>
  <c r="I1328" i="3"/>
  <c r="J1328" i="3"/>
  <c r="K1328" i="3"/>
  <c r="L1328" i="3"/>
  <c r="M1328" i="3"/>
  <c r="G1329" i="3"/>
  <c r="H1329" i="3"/>
  <c r="I1329" i="3"/>
  <c r="J1329" i="3"/>
  <c r="K1329" i="3"/>
  <c r="L1329" i="3"/>
  <c r="M1329" i="3"/>
  <c r="G1330" i="3"/>
  <c r="H1330" i="3"/>
  <c r="I1330" i="3"/>
  <c r="J1330" i="3"/>
  <c r="K1330" i="3"/>
  <c r="L1330" i="3"/>
  <c r="M1330" i="3"/>
  <c r="G1331" i="3"/>
  <c r="H1331" i="3"/>
  <c r="I1331" i="3"/>
  <c r="J1331" i="3"/>
  <c r="K1331" i="3"/>
  <c r="L1331" i="3"/>
  <c r="M1331" i="3"/>
  <c r="G1332" i="3"/>
  <c r="H1332" i="3"/>
  <c r="I1332" i="3"/>
  <c r="J1332" i="3"/>
  <c r="K1332" i="3"/>
  <c r="L1332" i="3"/>
  <c r="M1332" i="3"/>
  <c r="G1333" i="3"/>
  <c r="H1333" i="3"/>
  <c r="I1333" i="3"/>
  <c r="J1333" i="3"/>
  <c r="K1333" i="3"/>
  <c r="L1333" i="3"/>
  <c r="M1333" i="3"/>
  <c r="G1334" i="3"/>
  <c r="H1334" i="3"/>
  <c r="I1334" i="3"/>
  <c r="J1334" i="3"/>
  <c r="K1334" i="3"/>
  <c r="L1334" i="3"/>
  <c r="M1334" i="3"/>
  <c r="G1335" i="3"/>
  <c r="H1335" i="3"/>
  <c r="I1335" i="3"/>
  <c r="J1335" i="3"/>
  <c r="K1335" i="3"/>
  <c r="L1335" i="3"/>
  <c r="M1335" i="3"/>
  <c r="G1336" i="3"/>
  <c r="H1336" i="3"/>
  <c r="I1336" i="3"/>
  <c r="J1336" i="3"/>
  <c r="K1336" i="3"/>
  <c r="L1336" i="3"/>
  <c r="M1336" i="3"/>
  <c r="G1337" i="3"/>
  <c r="H1337" i="3"/>
  <c r="I1337" i="3"/>
  <c r="J1337" i="3"/>
  <c r="K1337" i="3"/>
  <c r="L1337" i="3"/>
  <c r="M1337" i="3"/>
  <c r="G1338" i="3"/>
  <c r="H1338" i="3"/>
  <c r="I1338" i="3"/>
  <c r="J1338" i="3"/>
  <c r="K1338" i="3"/>
  <c r="L1338" i="3"/>
  <c r="M1338" i="3"/>
  <c r="G1339" i="3"/>
  <c r="H1339" i="3"/>
  <c r="I1339" i="3"/>
  <c r="J1339" i="3"/>
  <c r="K1339" i="3"/>
  <c r="L1339" i="3"/>
  <c r="M1339" i="3"/>
  <c r="G1340" i="3"/>
  <c r="H1340" i="3"/>
  <c r="I1340" i="3"/>
  <c r="J1340" i="3"/>
  <c r="K1340" i="3"/>
  <c r="L1340" i="3"/>
  <c r="M1340" i="3"/>
  <c r="G1341" i="3"/>
  <c r="H1341" i="3"/>
  <c r="I1341" i="3"/>
  <c r="J1341" i="3"/>
  <c r="K1341" i="3"/>
  <c r="L1341" i="3"/>
  <c r="M1341" i="3"/>
  <c r="G1342" i="3"/>
  <c r="H1342" i="3"/>
  <c r="I1342" i="3"/>
  <c r="J1342" i="3"/>
  <c r="K1342" i="3"/>
  <c r="L1342" i="3"/>
  <c r="M1342" i="3"/>
  <c r="G1343" i="3"/>
  <c r="H1343" i="3"/>
  <c r="I1343" i="3"/>
  <c r="J1343" i="3"/>
  <c r="K1343" i="3"/>
  <c r="L1343" i="3"/>
  <c r="M1343" i="3"/>
  <c r="G1344" i="3"/>
  <c r="H1344" i="3"/>
  <c r="I1344" i="3"/>
  <c r="J1344" i="3"/>
  <c r="K1344" i="3"/>
  <c r="L1344" i="3"/>
  <c r="M1344" i="3"/>
  <c r="G1345" i="3"/>
  <c r="H1345" i="3"/>
  <c r="I1345" i="3"/>
  <c r="J1345" i="3"/>
  <c r="K1345" i="3"/>
  <c r="L1345" i="3"/>
  <c r="M1345" i="3"/>
  <c r="G1346" i="3"/>
  <c r="H1346" i="3"/>
  <c r="I1346" i="3"/>
  <c r="J1346" i="3"/>
  <c r="K1346" i="3"/>
  <c r="L1346" i="3"/>
  <c r="M1346" i="3"/>
  <c r="G1347" i="3"/>
  <c r="H1347" i="3"/>
  <c r="I1347" i="3"/>
  <c r="J1347" i="3"/>
  <c r="K1347" i="3"/>
  <c r="L1347" i="3"/>
  <c r="M1347" i="3"/>
  <c r="G1348" i="3"/>
  <c r="H1348" i="3"/>
  <c r="I1348" i="3"/>
  <c r="J1348" i="3"/>
  <c r="K1348" i="3"/>
  <c r="L1348" i="3"/>
  <c r="M1348" i="3"/>
  <c r="G1349" i="3"/>
  <c r="H1349" i="3"/>
  <c r="I1349" i="3"/>
  <c r="J1349" i="3"/>
  <c r="K1349" i="3"/>
  <c r="L1349" i="3"/>
  <c r="M1349" i="3"/>
  <c r="G1350" i="3"/>
  <c r="H1350" i="3"/>
  <c r="I1350" i="3"/>
  <c r="J1350" i="3"/>
  <c r="K1350" i="3"/>
  <c r="L1350" i="3"/>
  <c r="M1350" i="3"/>
  <c r="G1351" i="3"/>
  <c r="H1351" i="3"/>
  <c r="I1351" i="3"/>
  <c r="J1351" i="3"/>
  <c r="K1351" i="3"/>
  <c r="L1351" i="3"/>
  <c r="M1351" i="3"/>
  <c r="A2026" i="3"/>
  <c r="G1352" i="3"/>
  <c r="H1352" i="3"/>
  <c r="I1352" i="3"/>
  <c r="J1352" i="3"/>
  <c r="K1352" i="3"/>
  <c r="L1352" i="3"/>
  <c r="M1352" i="3"/>
  <c r="G1353" i="3"/>
  <c r="H1353" i="3"/>
  <c r="I1353" i="3"/>
  <c r="J1353" i="3"/>
  <c r="K1353" i="3"/>
  <c r="L1353" i="3"/>
  <c r="M1353" i="3"/>
  <c r="G1354" i="3"/>
  <c r="H1354" i="3"/>
  <c r="I1354" i="3"/>
  <c r="J1354" i="3"/>
  <c r="K1354" i="3"/>
  <c r="L1354" i="3"/>
  <c r="M1354" i="3"/>
  <c r="G1355" i="3"/>
  <c r="H1355" i="3"/>
  <c r="I1355" i="3"/>
  <c r="J1355" i="3"/>
  <c r="K1355" i="3"/>
  <c r="L1355" i="3"/>
  <c r="M1355" i="3"/>
  <c r="G1356" i="3"/>
  <c r="H1356" i="3"/>
  <c r="I1356" i="3"/>
  <c r="J1356" i="3"/>
  <c r="K1356" i="3"/>
  <c r="L1356" i="3"/>
  <c r="M1356" i="3"/>
  <c r="G1357" i="3"/>
  <c r="H1357" i="3"/>
  <c r="I1357" i="3"/>
  <c r="J1357" i="3"/>
  <c r="K1357" i="3"/>
  <c r="L1357" i="3"/>
  <c r="M1357" i="3"/>
  <c r="G1358" i="3"/>
  <c r="H1358" i="3"/>
  <c r="I1358" i="3"/>
  <c r="J1358" i="3"/>
  <c r="K1358" i="3"/>
  <c r="L1358" i="3"/>
  <c r="M1358" i="3"/>
  <c r="G1359" i="3"/>
  <c r="H1359" i="3"/>
  <c r="I1359" i="3"/>
  <c r="J1359" i="3"/>
  <c r="K1359" i="3"/>
  <c r="L1359" i="3"/>
  <c r="M1359" i="3"/>
  <c r="G1360" i="3"/>
  <c r="H1360" i="3"/>
  <c r="I1360" i="3"/>
  <c r="J1360" i="3"/>
  <c r="K1360" i="3"/>
  <c r="L1360" i="3"/>
  <c r="M1360" i="3"/>
  <c r="A2035" i="3"/>
  <c r="G1361" i="3"/>
  <c r="H1361" i="3"/>
  <c r="I1361" i="3"/>
  <c r="J1361" i="3"/>
  <c r="K1361" i="3"/>
  <c r="L1361" i="3"/>
  <c r="M1361" i="3"/>
  <c r="G1362" i="3"/>
  <c r="H1362" i="3"/>
  <c r="I1362" i="3"/>
  <c r="J1362" i="3"/>
  <c r="K1362" i="3"/>
  <c r="L1362" i="3"/>
  <c r="M1362" i="3"/>
  <c r="G1363" i="3"/>
  <c r="H1363" i="3"/>
  <c r="I1363" i="3"/>
  <c r="J1363" i="3"/>
  <c r="K1363" i="3"/>
  <c r="L1363" i="3"/>
  <c r="M1363" i="3"/>
  <c r="G1364" i="3"/>
  <c r="H1364" i="3"/>
  <c r="I1364" i="3"/>
  <c r="J1364" i="3"/>
  <c r="K1364" i="3"/>
  <c r="L1364" i="3"/>
  <c r="M1364" i="3"/>
  <c r="G1365" i="3"/>
  <c r="H1365" i="3"/>
  <c r="I1365" i="3"/>
  <c r="J1365" i="3"/>
  <c r="K1365" i="3"/>
  <c r="L1365" i="3"/>
  <c r="M1365" i="3"/>
  <c r="G1366" i="3"/>
  <c r="H1366" i="3"/>
  <c r="I1366" i="3"/>
  <c r="J1366" i="3"/>
  <c r="K1366" i="3"/>
  <c r="L1366" i="3"/>
  <c r="M1366" i="3"/>
  <c r="G1367" i="3"/>
  <c r="H1367" i="3"/>
  <c r="I1367" i="3"/>
  <c r="J1367" i="3"/>
  <c r="K1367" i="3"/>
  <c r="L1367" i="3"/>
  <c r="M1367" i="3"/>
  <c r="A2042" i="3"/>
  <c r="G1368" i="3"/>
  <c r="H1368" i="3"/>
  <c r="I1368" i="3"/>
  <c r="J1368" i="3"/>
  <c r="K1368" i="3"/>
  <c r="L1368" i="3"/>
  <c r="M1368" i="3"/>
  <c r="G1369" i="3"/>
  <c r="H1369" i="3"/>
  <c r="I1369" i="3"/>
  <c r="J1369" i="3"/>
  <c r="K1369" i="3"/>
  <c r="L1369" i="3"/>
  <c r="M1369" i="3"/>
  <c r="G1370" i="3"/>
  <c r="H1370" i="3"/>
  <c r="I1370" i="3"/>
  <c r="J1370" i="3"/>
  <c r="K1370" i="3"/>
  <c r="L1370" i="3"/>
  <c r="M1370" i="3"/>
  <c r="G1371" i="3"/>
  <c r="H1371" i="3"/>
  <c r="I1371" i="3"/>
  <c r="J1371" i="3"/>
  <c r="K1371" i="3"/>
  <c r="L1371" i="3"/>
  <c r="M1371" i="3"/>
  <c r="G1372" i="3"/>
  <c r="H1372" i="3"/>
  <c r="I1372" i="3"/>
  <c r="J1372" i="3"/>
  <c r="K1372" i="3"/>
  <c r="L1372" i="3"/>
  <c r="M1372" i="3"/>
  <c r="G1373" i="3"/>
  <c r="H1373" i="3"/>
  <c r="I1373" i="3"/>
  <c r="J1373" i="3"/>
  <c r="K1373" i="3"/>
  <c r="L1373" i="3"/>
  <c r="M1373" i="3"/>
  <c r="G1374" i="3"/>
  <c r="H1374" i="3"/>
  <c r="I1374" i="3"/>
  <c r="J1374" i="3"/>
  <c r="K1374" i="3"/>
  <c r="L1374" i="3"/>
  <c r="M1374" i="3"/>
  <c r="A2049" i="3"/>
  <c r="G2329" i="3"/>
  <c r="H2329" i="3"/>
  <c r="I2329" i="3"/>
  <c r="J2329" i="3"/>
  <c r="K2329" i="3"/>
  <c r="L2329" i="3"/>
  <c r="M2329" i="3"/>
  <c r="G2330" i="3"/>
  <c r="H2330" i="3"/>
  <c r="I2330" i="3"/>
  <c r="J2330" i="3"/>
  <c r="K2330" i="3"/>
  <c r="L2330" i="3"/>
  <c r="M2330" i="3"/>
  <c r="A2052" i="3"/>
  <c r="G2331" i="3"/>
  <c r="H2331" i="3"/>
  <c r="I2331" i="3"/>
  <c r="J2331" i="3"/>
  <c r="K2331" i="3"/>
  <c r="L2331" i="3"/>
  <c r="M2331" i="3"/>
  <c r="G2332" i="3"/>
  <c r="H2332" i="3"/>
  <c r="I2332" i="3"/>
  <c r="J2332" i="3"/>
  <c r="K2332" i="3"/>
  <c r="L2332" i="3"/>
  <c r="M2332" i="3"/>
  <c r="G2333" i="3"/>
  <c r="H2333" i="3"/>
  <c r="I2333" i="3"/>
  <c r="J2333" i="3"/>
  <c r="K2333" i="3"/>
  <c r="L2333" i="3"/>
  <c r="M2333" i="3"/>
  <c r="G2334" i="3"/>
  <c r="H2334" i="3"/>
  <c r="I2334" i="3"/>
  <c r="J2334" i="3"/>
  <c r="K2334" i="3"/>
  <c r="L2334" i="3"/>
  <c r="M2334" i="3"/>
  <c r="G2335" i="3"/>
  <c r="H2335" i="3"/>
  <c r="I2335" i="3"/>
  <c r="J2335" i="3"/>
  <c r="K2335" i="3"/>
  <c r="L2335" i="3"/>
  <c r="M2335" i="3"/>
  <c r="G2336" i="3"/>
  <c r="H2336" i="3"/>
  <c r="I2336" i="3"/>
  <c r="J2336" i="3"/>
  <c r="K2336" i="3"/>
  <c r="L2336" i="3"/>
  <c r="M2336" i="3"/>
  <c r="G2337" i="3"/>
  <c r="H2337" i="3"/>
  <c r="I2337" i="3"/>
  <c r="J2337" i="3"/>
  <c r="K2337" i="3"/>
  <c r="L2337" i="3"/>
  <c r="M2337" i="3"/>
  <c r="G2338" i="3"/>
  <c r="H2338" i="3"/>
  <c r="I2338" i="3"/>
  <c r="J2338" i="3"/>
  <c r="K2338" i="3"/>
  <c r="L2338" i="3"/>
  <c r="M2338" i="3"/>
  <c r="A2060" i="3"/>
  <c r="G2339" i="3"/>
  <c r="H2339" i="3"/>
  <c r="I2339" i="3"/>
  <c r="J2339" i="3"/>
  <c r="K2339" i="3"/>
  <c r="L2339" i="3"/>
  <c r="M2339" i="3"/>
  <c r="G2341" i="3"/>
  <c r="H2341" i="3"/>
  <c r="I2341" i="3"/>
  <c r="J2341" i="3"/>
  <c r="K2341" i="3"/>
  <c r="L2341" i="3"/>
  <c r="M2341" i="3"/>
  <c r="G2342" i="3"/>
  <c r="H2342" i="3"/>
  <c r="I2342" i="3"/>
  <c r="J2342" i="3"/>
  <c r="K2342" i="3"/>
  <c r="L2342" i="3"/>
  <c r="M2342" i="3"/>
  <c r="G2343" i="3"/>
  <c r="H2343" i="3"/>
  <c r="I2343" i="3"/>
  <c r="J2343" i="3"/>
  <c r="K2343" i="3"/>
  <c r="L2343" i="3"/>
  <c r="M2343" i="3"/>
  <c r="G2344" i="3"/>
  <c r="H2344" i="3"/>
  <c r="I2344" i="3"/>
  <c r="J2344" i="3"/>
  <c r="K2344" i="3"/>
  <c r="L2344" i="3"/>
  <c r="M2344" i="3"/>
  <c r="A2066" i="3"/>
  <c r="G2345" i="3"/>
  <c r="H2345" i="3"/>
  <c r="I2345" i="3"/>
  <c r="J2345" i="3"/>
  <c r="K2345" i="3"/>
  <c r="L2345" i="3"/>
  <c r="M2345" i="3"/>
  <c r="G2346" i="3"/>
  <c r="H2346" i="3"/>
  <c r="I2346" i="3"/>
  <c r="J2346" i="3"/>
  <c r="K2346" i="3"/>
  <c r="L2346" i="3"/>
  <c r="M2346" i="3"/>
  <c r="G2347" i="3"/>
  <c r="H2347" i="3"/>
  <c r="I2347" i="3"/>
  <c r="J2347" i="3"/>
  <c r="K2347" i="3"/>
  <c r="L2347" i="3"/>
  <c r="M2347" i="3"/>
  <c r="G2348" i="3"/>
  <c r="H2348" i="3"/>
  <c r="I2348" i="3"/>
  <c r="J2348" i="3"/>
  <c r="K2348" i="3"/>
  <c r="L2348" i="3"/>
  <c r="M2348" i="3"/>
  <c r="G2349" i="3"/>
  <c r="H2349" i="3"/>
  <c r="I2349" i="3"/>
  <c r="J2349" i="3"/>
  <c r="K2349" i="3"/>
  <c r="L2349" i="3"/>
  <c r="M2349" i="3"/>
  <c r="G2350" i="3"/>
  <c r="H2350" i="3"/>
  <c r="I2350" i="3"/>
  <c r="J2350" i="3"/>
  <c r="K2350" i="3"/>
  <c r="L2350" i="3"/>
  <c r="M2350" i="3"/>
  <c r="G2351" i="3"/>
  <c r="H2351" i="3"/>
  <c r="I2351" i="3"/>
  <c r="J2351" i="3"/>
  <c r="K2351" i="3"/>
  <c r="L2351" i="3"/>
  <c r="M2351" i="3"/>
  <c r="G2352" i="3"/>
  <c r="H2352" i="3"/>
  <c r="I2352" i="3"/>
  <c r="J2352" i="3"/>
  <c r="K2352" i="3"/>
  <c r="L2352" i="3"/>
  <c r="M2352" i="3"/>
  <c r="G2353" i="3"/>
  <c r="H2353" i="3"/>
  <c r="I2353" i="3"/>
  <c r="J2353" i="3"/>
  <c r="K2353" i="3"/>
  <c r="L2353" i="3"/>
  <c r="M2353" i="3"/>
  <c r="G2354" i="3"/>
  <c r="H2354" i="3"/>
  <c r="I2354" i="3"/>
  <c r="J2354" i="3"/>
  <c r="K2354" i="3"/>
  <c r="L2354" i="3"/>
  <c r="M2354" i="3"/>
  <c r="G2355" i="3"/>
  <c r="H2355" i="3"/>
  <c r="I2355" i="3"/>
  <c r="J2355" i="3"/>
  <c r="K2355" i="3"/>
  <c r="L2355" i="3"/>
  <c r="M2355" i="3"/>
  <c r="A2077" i="3"/>
  <c r="G2356" i="3"/>
  <c r="H2356" i="3"/>
  <c r="I2356" i="3"/>
  <c r="J2356" i="3"/>
  <c r="K2356" i="3"/>
  <c r="L2356" i="3"/>
  <c r="M2356" i="3"/>
  <c r="G2357" i="3"/>
  <c r="H2357" i="3"/>
  <c r="I2357" i="3"/>
  <c r="J2357" i="3"/>
  <c r="K2357" i="3"/>
  <c r="L2357" i="3"/>
  <c r="M2357" i="3"/>
  <c r="G2358" i="3"/>
  <c r="H2358" i="3"/>
  <c r="I2358" i="3"/>
  <c r="J2358" i="3"/>
  <c r="K2358" i="3"/>
  <c r="L2358" i="3"/>
  <c r="M2358" i="3"/>
  <c r="A2080" i="3"/>
  <c r="G2359" i="3"/>
  <c r="H2359" i="3"/>
  <c r="I2359" i="3"/>
  <c r="J2359" i="3"/>
  <c r="K2359" i="3"/>
  <c r="L2359" i="3"/>
  <c r="M2359" i="3"/>
  <c r="G2360" i="3"/>
  <c r="H2360" i="3"/>
  <c r="I2360" i="3"/>
  <c r="J2360" i="3"/>
  <c r="K2360" i="3"/>
  <c r="L2360" i="3"/>
  <c r="M2360" i="3"/>
  <c r="G2361" i="3"/>
  <c r="H2361" i="3"/>
  <c r="I2361" i="3"/>
  <c r="J2361" i="3"/>
  <c r="K2361" i="3"/>
  <c r="L2361" i="3"/>
  <c r="M2361" i="3"/>
  <c r="G2362" i="3"/>
  <c r="H2362" i="3"/>
  <c r="I2362" i="3"/>
  <c r="J2362" i="3"/>
  <c r="K2362" i="3"/>
  <c r="L2362" i="3"/>
  <c r="M2362" i="3"/>
  <c r="A2084" i="3"/>
  <c r="G2363" i="3"/>
  <c r="H2363" i="3"/>
  <c r="I2363" i="3"/>
  <c r="J2363" i="3"/>
  <c r="K2363" i="3"/>
  <c r="L2363" i="3"/>
  <c r="M2363" i="3"/>
  <c r="G2364" i="3"/>
  <c r="H2364" i="3"/>
  <c r="I2364" i="3"/>
  <c r="J2364" i="3"/>
  <c r="K2364" i="3"/>
  <c r="L2364" i="3"/>
  <c r="M2364" i="3"/>
  <c r="A2086" i="3"/>
  <c r="G2365" i="3"/>
  <c r="H2365" i="3"/>
  <c r="I2365" i="3"/>
  <c r="J2365" i="3"/>
  <c r="K2365" i="3"/>
  <c r="L2365" i="3"/>
  <c r="M2365" i="3"/>
  <c r="G2366" i="3"/>
  <c r="H2366" i="3"/>
  <c r="I2366" i="3"/>
  <c r="J2366" i="3"/>
  <c r="K2366" i="3"/>
  <c r="L2366" i="3"/>
  <c r="M2366" i="3"/>
  <c r="G2367" i="3"/>
  <c r="H2367" i="3"/>
  <c r="I2367" i="3"/>
  <c r="J2367" i="3"/>
  <c r="K2367" i="3"/>
  <c r="L2367" i="3"/>
  <c r="M2367" i="3"/>
  <c r="G2368" i="3"/>
  <c r="H2368" i="3"/>
  <c r="I2368" i="3"/>
  <c r="J2368" i="3"/>
  <c r="K2368" i="3"/>
  <c r="L2368" i="3"/>
  <c r="M2368" i="3"/>
  <c r="G2369" i="3"/>
  <c r="H2369" i="3"/>
  <c r="I2369" i="3"/>
  <c r="J2369" i="3"/>
  <c r="K2369" i="3"/>
  <c r="L2369" i="3"/>
  <c r="M2369" i="3"/>
  <c r="G2370" i="3"/>
  <c r="H2370" i="3"/>
  <c r="I2370" i="3"/>
  <c r="J2370" i="3"/>
  <c r="K2370" i="3"/>
  <c r="L2370" i="3"/>
  <c r="M2370" i="3"/>
  <c r="G2371" i="3"/>
  <c r="H2371" i="3"/>
  <c r="I2371" i="3"/>
  <c r="J2371" i="3"/>
  <c r="K2371" i="3"/>
  <c r="L2371" i="3"/>
  <c r="M2371" i="3"/>
  <c r="A2093" i="3"/>
  <c r="G2372" i="3"/>
  <c r="H2372" i="3"/>
  <c r="I2372" i="3"/>
  <c r="J2372" i="3"/>
  <c r="K2372" i="3"/>
  <c r="L2372" i="3"/>
  <c r="M2372" i="3"/>
  <c r="G2373" i="3"/>
  <c r="H2373" i="3"/>
  <c r="I2373" i="3"/>
  <c r="J2373" i="3"/>
  <c r="K2373" i="3"/>
  <c r="L2373" i="3"/>
  <c r="M2373" i="3"/>
  <c r="G2374" i="3"/>
  <c r="H2374" i="3"/>
  <c r="I2374" i="3"/>
  <c r="J2374" i="3"/>
  <c r="K2374" i="3"/>
  <c r="L2374" i="3"/>
  <c r="M2374" i="3"/>
  <c r="A2096" i="3"/>
  <c r="G2375" i="3"/>
  <c r="H2375" i="3"/>
  <c r="I2375" i="3"/>
  <c r="J2375" i="3"/>
  <c r="K2375" i="3"/>
  <c r="L2375" i="3"/>
  <c r="M2375" i="3"/>
  <c r="G2376" i="3"/>
  <c r="H2376" i="3"/>
  <c r="I2376" i="3"/>
  <c r="J2376" i="3"/>
  <c r="K2376" i="3"/>
  <c r="L2376" i="3"/>
  <c r="M2376" i="3"/>
  <c r="A2098" i="3"/>
  <c r="G2377" i="3"/>
  <c r="H2377" i="3"/>
  <c r="I2377" i="3"/>
  <c r="J2377" i="3"/>
  <c r="K2377" i="3"/>
  <c r="L2377" i="3"/>
  <c r="M2377" i="3"/>
  <c r="A2099" i="3"/>
  <c r="G2378" i="3"/>
  <c r="H2378" i="3"/>
  <c r="I2378" i="3"/>
  <c r="J2378" i="3"/>
  <c r="K2378" i="3"/>
  <c r="L2378" i="3"/>
  <c r="M2378" i="3"/>
  <c r="A2100" i="3"/>
  <c r="G2379" i="3"/>
  <c r="H2379" i="3"/>
  <c r="I2379" i="3"/>
  <c r="J2379" i="3"/>
  <c r="K2379" i="3"/>
  <c r="L2379" i="3"/>
  <c r="M2379" i="3"/>
  <c r="G2380" i="3"/>
  <c r="H2380" i="3"/>
  <c r="I2380" i="3"/>
  <c r="J2380" i="3"/>
  <c r="K2380" i="3"/>
  <c r="L2380" i="3"/>
  <c r="M2380" i="3"/>
  <c r="G2381" i="3"/>
  <c r="H2381" i="3"/>
  <c r="I2381" i="3"/>
  <c r="J2381" i="3"/>
  <c r="K2381" i="3"/>
  <c r="L2381" i="3"/>
  <c r="M2381" i="3"/>
  <c r="A2103" i="3"/>
  <c r="G2382" i="3"/>
  <c r="H2382" i="3"/>
  <c r="I2382" i="3"/>
  <c r="J2382" i="3"/>
  <c r="K2382" i="3"/>
  <c r="L2382" i="3"/>
  <c r="M2382" i="3"/>
  <c r="G2383" i="3"/>
  <c r="H2383" i="3"/>
  <c r="I2383" i="3"/>
  <c r="J2383" i="3"/>
  <c r="K2383" i="3"/>
  <c r="L2383" i="3"/>
  <c r="M2383" i="3"/>
  <c r="G2384" i="3"/>
  <c r="H2384" i="3"/>
  <c r="I2384" i="3"/>
  <c r="J2384" i="3"/>
  <c r="K2384" i="3"/>
  <c r="L2384" i="3"/>
  <c r="M2384" i="3"/>
  <c r="G2385" i="3"/>
  <c r="H2385" i="3"/>
  <c r="I2385" i="3"/>
  <c r="J2385" i="3"/>
  <c r="K2385" i="3"/>
  <c r="L2385" i="3"/>
  <c r="M2385" i="3"/>
  <c r="G1376" i="3"/>
  <c r="H1376" i="3"/>
  <c r="I1376" i="3"/>
  <c r="J1376" i="3"/>
  <c r="K1376" i="3"/>
  <c r="L1376" i="3"/>
  <c r="M1376" i="3"/>
  <c r="G1377" i="3"/>
  <c r="H1377" i="3"/>
  <c r="I1377" i="3"/>
  <c r="J1377" i="3"/>
  <c r="K1377" i="3"/>
  <c r="L1377" i="3"/>
  <c r="M1377" i="3"/>
  <c r="G1378" i="3"/>
  <c r="H1378" i="3"/>
  <c r="I1378" i="3"/>
  <c r="J1378" i="3"/>
  <c r="K1378" i="3"/>
  <c r="L1378" i="3"/>
  <c r="M1378" i="3"/>
  <c r="G1379" i="3"/>
  <c r="H1379" i="3"/>
  <c r="I1379" i="3"/>
  <c r="J1379" i="3"/>
  <c r="K1379" i="3"/>
  <c r="L1379" i="3"/>
  <c r="M1379" i="3"/>
  <c r="G1380" i="3"/>
  <c r="H1380" i="3"/>
  <c r="I1380" i="3"/>
  <c r="J1380" i="3"/>
  <c r="K1380" i="3"/>
  <c r="L1380" i="3"/>
  <c r="M1380" i="3"/>
  <c r="G1381" i="3"/>
  <c r="H1381" i="3"/>
  <c r="I1381" i="3"/>
  <c r="J1381" i="3"/>
  <c r="K1381" i="3"/>
  <c r="L1381" i="3"/>
  <c r="M1381" i="3"/>
  <c r="G1382" i="3"/>
  <c r="H1382" i="3"/>
  <c r="I1382" i="3"/>
  <c r="J1382" i="3"/>
  <c r="K1382" i="3"/>
  <c r="L1382" i="3"/>
  <c r="M1382" i="3"/>
  <c r="G1383" i="3"/>
  <c r="H1383" i="3"/>
  <c r="I1383" i="3"/>
  <c r="J1383" i="3"/>
  <c r="K1383" i="3"/>
  <c r="L1383" i="3"/>
  <c r="M1383" i="3"/>
  <c r="G1384" i="3"/>
  <c r="H1384" i="3"/>
  <c r="I1384" i="3"/>
  <c r="J1384" i="3"/>
  <c r="K1384" i="3"/>
  <c r="L1384" i="3"/>
  <c r="M1384" i="3"/>
  <c r="G1385" i="3"/>
  <c r="H1385" i="3"/>
  <c r="I1385" i="3"/>
  <c r="J1385" i="3"/>
  <c r="K1385" i="3"/>
  <c r="L1385" i="3"/>
  <c r="M1385" i="3"/>
  <c r="G1386" i="3"/>
  <c r="H1386" i="3"/>
  <c r="I1386" i="3"/>
  <c r="J1386" i="3"/>
  <c r="K1386" i="3"/>
  <c r="L1386" i="3"/>
  <c r="M1386" i="3"/>
  <c r="G1387" i="3"/>
  <c r="H1387" i="3"/>
  <c r="I1387" i="3"/>
  <c r="J1387" i="3"/>
  <c r="K1387" i="3"/>
  <c r="L1387" i="3"/>
  <c r="M1387" i="3"/>
  <c r="G1388" i="3"/>
  <c r="H1388" i="3"/>
  <c r="I1388" i="3"/>
  <c r="J1388" i="3"/>
  <c r="K1388" i="3"/>
  <c r="L1388" i="3"/>
  <c r="M1388" i="3"/>
  <c r="A2120" i="3"/>
  <c r="G1389" i="3"/>
  <c r="H1389" i="3"/>
  <c r="I1389" i="3"/>
  <c r="J1389" i="3"/>
  <c r="K1389" i="3"/>
  <c r="L1389" i="3"/>
  <c r="M1389" i="3"/>
  <c r="A2121" i="3"/>
  <c r="G1390" i="3"/>
  <c r="H1390" i="3"/>
  <c r="I1390" i="3"/>
  <c r="J1390" i="3"/>
  <c r="K1390" i="3"/>
  <c r="L1390" i="3"/>
  <c r="M1390" i="3"/>
  <c r="A2122" i="3"/>
  <c r="G1391" i="3"/>
  <c r="H1391" i="3"/>
  <c r="I1391" i="3"/>
  <c r="J1391" i="3"/>
  <c r="K1391" i="3"/>
  <c r="L1391" i="3"/>
  <c r="M1391" i="3"/>
  <c r="A2124" i="3"/>
  <c r="G1393" i="3"/>
  <c r="H1393" i="3"/>
  <c r="I1393" i="3"/>
  <c r="J1393" i="3"/>
  <c r="K1393" i="3"/>
  <c r="L1393" i="3"/>
  <c r="M1393" i="3"/>
  <c r="G1394" i="3"/>
  <c r="H1394" i="3"/>
  <c r="I1394" i="3"/>
  <c r="J1394" i="3"/>
  <c r="K1394" i="3"/>
  <c r="L1394" i="3"/>
  <c r="M1394" i="3"/>
  <c r="G1395" i="3"/>
  <c r="H1395" i="3"/>
  <c r="I1395" i="3"/>
  <c r="J1395" i="3"/>
  <c r="K1395" i="3"/>
  <c r="L1395" i="3"/>
  <c r="M1395" i="3"/>
  <c r="G1398" i="3"/>
  <c r="J1398" i="3"/>
  <c r="K1398" i="3"/>
  <c r="L1398" i="3"/>
  <c r="G1399" i="3"/>
  <c r="H1399" i="3"/>
  <c r="I1399" i="3"/>
  <c r="J1399" i="3"/>
  <c r="K1399" i="3"/>
  <c r="L1399" i="3"/>
  <c r="M1399" i="3"/>
  <c r="G1400" i="3"/>
  <c r="H1400" i="3"/>
  <c r="I1400" i="3"/>
  <c r="J1400" i="3"/>
  <c r="K1400" i="3"/>
  <c r="L1400" i="3"/>
  <c r="M1400" i="3"/>
  <c r="G1401" i="3"/>
  <c r="H1401" i="3"/>
  <c r="I1401" i="3"/>
  <c r="J1401" i="3"/>
  <c r="K1401" i="3"/>
  <c r="L1401" i="3"/>
  <c r="M1401" i="3"/>
  <c r="G1402" i="3"/>
  <c r="H1402" i="3"/>
  <c r="I1402" i="3"/>
  <c r="J1402" i="3"/>
  <c r="K1402" i="3"/>
  <c r="L1402" i="3"/>
  <c r="M1402" i="3"/>
  <c r="G1403" i="3"/>
  <c r="H1403" i="3"/>
  <c r="I1403" i="3"/>
  <c r="J1403" i="3"/>
  <c r="K1403" i="3"/>
  <c r="L1403" i="3"/>
  <c r="M1403" i="3"/>
  <c r="G1404" i="3"/>
  <c r="H1404" i="3"/>
  <c r="I1404" i="3"/>
  <c r="J1404" i="3"/>
  <c r="K1404" i="3"/>
  <c r="L1404" i="3"/>
  <c r="M1404" i="3"/>
  <c r="G1405" i="3"/>
  <c r="H1405" i="3"/>
  <c r="I1405" i="3"/>
  <c r="J1405" i="3"/>
  <c r="K1405" i="3"/>
  <c r="L1405" i="3"/>
  <c r="M1405" i="3"/>
  <c r="G1406" i="3"/>
  <c r="H1406" i="3"/>
  <c r="I1406" i="3"/>
  <c r="J1406" i="3"/>
  <c r="K1406" i="3"/>
  <c r="L1406" i="3"/>
  <c r="M1406" i="3"/>
  <c r="G1407" i="3"/>
  <c r="H1407" i="3"/>
  <c r="I1407" i="3"/>
  <c r="J1407" i="3"/>
  <c r="K1407" i="3"/>
  <c r="L1407" i="3"/>
  <c r="M1407" i="3"/>
  <c r="G1408" i="3"/>
  <c r="H1408" i="3"/>
  <c r="I1408" i="3"/>
  <c r="J1408" i="3"/>
  <c r="K1408" i="3"/>
  <c r="L1408" i="3"/>
  <c r="M1408" i="3"/>
  <c r="G1409" i="3"/>
  <c r="H1409" i="3"/>
  <c r="I1409" i="3"/>
  <c r="J1409" i="3"/>
  <c r="K1409" i="3"/>
  <c r="L1409" i="3"/>
  <c r="M1409" i="3"/>
  <c r="G1410" i="3"/>
  <c r="H1410" i="3"/>
  <c r="I1410" i="3"/>
  <c r="J1410" i="3"/>
  <c r="K1410" i="3"/>
  <c r="L1410" i="3"/>
  <c r="M1410" i="3"/>
  <c r="G2387" i="3"/>
  <c r="H2387" i="3"/>
  <c r="I2387" i="3"/>
  <c r="J2387" i="3"/>
  <c r="K2387" i="3"/>
  <c r="L2387" i="3"/>
  <c r="M2387" i="3"/>
  <c r="G2388" i="3"/>
  <c r="H2388" i="3"/>
  <c r="I2388" i="3"/>
  <c r="J2388" i="3"/>
  <c r="K2388" i="3"/>
  <c r="L2388" i="3"/>
  <c r="M2388" i="3"/>
  <c r="G2389" i="3"/>
  <c r="H2389" i="3"/>
  <c r="I2389" i="3"/>
  <c r="J2389" i="3"/>
  <c r="K2389" i="3"/>
  <c r="L2389" i="3"/>
  <c r="M2389" i="3"/>
  <c r="G2390" i="3"/>
  <c r="H2390" i="3"/>
  <c r="I2390" i="3"/>
  <c r="J2390" i="3"/>
  <c r="K2390" i="3"/>
  <c r="L2390" i="3"/>
  <c r="M2390" i="3"/>
  <c r="G2391" i="3"/>
  <c r="H2391" i="3"/>
  <c r="I2391" i="3"/>
  <c r="J2391" i="3"/>
  <c r="K2391" i="3"/>
  <c r="L2391" i="3"/>
  <c r="M2391" i="3"/>
  <c r="G2392" i="3"/>
  <c r="H2392" i="3"/>
  <c r="I2392" i="3"/>
  <c r="J2392" i="3"/>
  <c r="K2392" i="3"/>
  <c r="L2392" i="3"/>
  <c r="M2392" i="3"/>
  <c r="G2393" i="3"/>
  <c r="H2393" i="3"/>
  <c r="I2393" i="3"/>
  <c r="J2393" i="3"/>
  <c r="K2393" i="3"/>
  <c r="L2393" i="3"/>
  <c r="M2393" i="3"/>
  <c r="G1437" i="3"/>
  <c r="H1437" i="3"/>
  <c r="I1437" i="3"/>
  <c r="J1437" i="3"/>
  <c r="K1437" i="3"/>
  <c r="L1437" i="3"/>
  <c r="M1437" i="3"/>
  <c r="G1438" i="3"/>
  <c r="H1438" i="3"/>
  <c r="I1438" i="3"/>
  <c r="J1438" i="3"/>
  <c r="K1438" i="3"/>
  <c r="L1438" i="3"/>
  <c r="M1438" i="3"/>
  <c r="G1439" i="3"/>
  <c r="H1439" i="3"/>
  <c r="J1439" i="3"/>
  <c r="K1439" i="3"/>
  <c r="L1439" i="3"/>
  <c r="M1439" i="3"/>
  <c r="G1440" i="3"/>
  <c r="H1440" i="3"/>
  <c r="J1440" i="3"/>
  <c r="K1440" i="3"/>
  <c r="L1440" i="3"/>
  <c r="M1440" i="3"/>
  <c r="G1441" i="3"/>
  <c r="H1441" i="3"/>
  <c r="I1441" i="3"/>
  <c r="J1441" i="3"/>
  <c r="K1441" i="3"/>
  <c r="L1441" i="3"/>
  <c r="M1441" i="3"/>
  <c r="G2396" i="3"/>
  <c r="H2396" i="3"/>
  <c r="I2396" i="3"/>
  <c r="J2396" i="3"/>
  <c r="K2396" i="3"/>
  <c r="L2396" i="3"/>
  <c r="M2396" i="3"/>
  <c r="G2397" i="3"/>
  <c r="H2397" i="3"/>
  <c r="I2397" i="3"/>
  <c r="J2397" i="3"/>
  <c r="K2397" i="3"/>
  <c r="L2397" i="3"/>
  <c r="M2397" i="3"/>
  <c r="G2398" i="3"/>
  <c r="H2398" i="3"/>
  <c r="I2398" i="3"/>
  <c r="J2398" i="3"/>
  <c r="K2398" i="3"/>
  <c r="L2398" i="3"/>
  <c r="M2398" i="3"/>
  <c r="G2399" i="3"/>
  <c r="H2399" i="3"/>
  <c r="I2399" i="3"/>
  <c r="J2399" i="3"/>
  <c r="K2399" i="3"/>
  <c r="L2399" i="3"/>
  <c r="M2399" i="3"/>
  <c r="G1443" i="3"/>
  <c r="H1443" i="3"/>
  <c r="I1443" i="3"/>
  <c r="J1443" i="3"/>
  <c r="K1443" i="3"/>
  <c r="L1443" i="3"/>
  <c r="M1443" i="3"/>
  <c r="G1444" i="3"/>
  <c r="H1444" i="3"/>
  <c r="I1444" i="3"/>
  <c r="J1444" i="3"/>
  <c r="K1444" i="3"/>
  <c r="L1444" i="3"/>
  <c r="M1444" i="3"/>
  <c r="G1445" i="3"/>
  <c r="H1445" i="3"/>
  <c r="I1445" i="3"/>
  <c r="J1445" i="3"/>
  <c r="K1445" i="3"/>
  <c r="L1445" i="3"/>
  <c r="M1445" i="3"/>
  <c r="G1446" i="3"/>
  <c r="H1446" i="3"/>
  <c r="I1446" i="3"/>
  <c r="J1446" i="3"/>
  <c r="K1446" i="3"/>
  <c r="L1446" i="3"/>
  <c r="M1446" i="3"/>
  <c r="G1447" i="3"/>
  <c r="H1447" i="3"/>
  <c r="I1447" i="3"/>
  <c r="J1447" i="3"/>
  <c r="K1447" i="3"/>
  <c r="L1447" i="3"/>
  <c r="M1447" i="3"/>
  <c r="G1448" i="3"/>
  <c r="H1448" i="3"/>
  <c r="I1448" i="3"/>
  <c r="J1448" i="3"/>
  <c r="K1448" i="3"/>
  <c r="L1448" i="3"/>
  <c r="M1448" i="3"/>
  <c r="G1449" i="3"/>
  <c r="H1449" i="3"/>
  <c r="I1449" i="3"/>
  <c r="J1449" i="3"/>
  <c r="K1449" i="3"/>
  <c r="L1449" i="3"/>
  <c r="M1449" i="3"/>
  <c r="G1450" i="3"/>
  <c r="H1450" i="3"/>
  <c r="I1450" i="3"/>
  <c r="J1450" i="3"/>
  <c r="K1450" i="3"/>
  <c r="L1450" i="3"/>
  <c r="M1450" i="3"/>
  <c r="G1451" i="3"/>
  <c r="H1451" i="3"/>
  <c r="I1451" i="3"/>
  <c r="J1451" i="3"/>
  <c r="K1451" i="3"/>
  <c r="L1451" i="3"/>
  <c r="M1451" i="3"/>
  <c r="G1452" i="3"/>
  <c r="H1452" i="3"/>
  <c r="I1452" i="3"/>
  <c r="J1452" i="3"/>
  <c r="K1452" i="3"/>
  <c r="L1452" i="3"/>
  <c r="M1452" i="3"/>
  <c r="G1453" i="3"/>
  <c r="H1453" i="3"/>
  <c r="I1453" i="3"/>
  <c r="J1453" i="3"/>
  <c r="K1453" i="3"/>
  <c r="L1453" i="3"/>
  <c r="M1453" i="3"/>
  <c r="G1454" i="3"/>
  <c r="H1454" i="3"/>
  <c r="I1454" i="3"/>
  <c r="J1454" i="3"/>
  <c r="K1454" i="3"/>
  <c r="L1454" i="3"/>
  <c r="M1454" i="3"/>
  <c r="G1455" i="3"/>
  <c r="H1455" i="3"/>
  <c r="I1455" i="3"/>
  <c r="J1455" i="3"/>
  <c r="K1455" i="3"/>
  <c r="L1455" i="3"/>
  <c r="M1455" i="3"/>
  <c r="G1456" i="3"/>
  <c r="H1456" i="3"/>
  <c r="I1456" i="3"/>
  <c r="J1456" i="3"/>
  <c r="K1456" i="3"/>
  <c r="L1456" i="3"/>
  <c r="M1456" i="3"/>
  <c r="G1457" i="3"/>
  <c r="H1457" i="3"/>
  <c r="I1457" i="3"/>
  <c r="J1457" i="3"/>
  <c r="K1457" i="3"/>
  <c r="L1457" i="3"/>
  <c r="M1457" i="3"/>
  <c r="G1458" i="3"/>
  <c r="H1458" i="3"/>
  <c r="I1458" i="3"/>
  <c r="J1458" i="3"/>
  <c r="K1458" i="3"/>
  <c r="L1458" i="3"/>
  <c r="M1458" i="3"/>
  <c r="G1459" i="3"/>
  <c r="H1459" i="3"/>
  <c r="I1459" i="3"/>
  <c r="J1459" i="3"/>
  <c r="K1459" i="3"/>
  <c r="L1459" i="3"/>
  <c r="M1459" i="3"/>
  <c r="G1475" i="3"/>
  <c r="H1475" i="3"/>
  <c r="I1475" i="3"/>
  <c r="J1475" i="3"/>
  <c r="K1475" i="3"/>
  <c r="L1475" i="3"/>
  <c r="M1475" i="3"/>
  <c r="G1476" i="3"/>
  <c r="H1476" i="3"/>
  <c r="I1476" i="3"/>
  <c r="J1476" i="3"/>
  <c r="K1476" i="3"/>
  <c r="L1476" i="3"/>
  <c r="M1476" i="3"/>
  <c r="G1478" i="3"/>
  <c r="H1478" i="3"/>
  <c r="I1478" i="3"/>
  <c r="J1478" i="3"/>
  <c r="K1478" i="3"/>
  <c r="L1478" i="3"/>
  <c r="M1478" i="3"/>
  <c r="G1479" i="3"/>
  <c r="H1479" i="3"/>
  <c r="I1479" i="3"/>
  <c r="J1479" i="3"/>
  <c r="K1479" i="3"/>
  <c r="L1479" i="3"/>
  <c r="M1479" i="3"/>
  <c r="G1480" i="3"/>
  <c r="H1480" i="3"/>
  <c r="I1480" i="3"/>
  <c r="J1480" i="3"/>
  <c r="K1480" i="3"/>
  <c r="L1480" i="3"/>
  <c r="M1480" i="3"/>
  <c r="G1481" i="3"/>
  <c r="H1481" i="3"/>
  <c r="I1481" i="3"/>
  <c r="J1481" i="3"/>
  <c r="K1481" i="3"/>
  <c r="L1481" i="3"/>
  <c r="M1481" i="3"/>
  <c r="G1483" i="3"/>
  <c r="H1483" i="3"/>
  <c r="I1483" i="3"/>
  <c r="J1483" i="3"/>
  <c r="K1483" i="3"/>
  <c r="L1483" i="3"/>
  <c r="M1483" i="3"/>
  <c r="G1484" i="3"/>
  <c r="H1484" i="3"/>
  <c r="I1484" i="3"/>
  <c r="J1484" i="3"/>
  <c r="K1484" i="3"/>
  <c r="L1484" i="3"/>
  <c r="M1484" i="3"/>
  <c r="G1485" i="3"/>
  <c r="H1485" i="3"/>
  <c r="I1485" i="3"/>
  <c r="J1485" i="3"/>
  <c r="K1485" i="3"/>
  <c r="L1485" i="3"/>
  <c r="M1485" i="3"/>
  <c r="G1486" i="3"/>
  <c r="H1486" i="3"/>
  <c r="I1486" i="3"/>
  <c r="J1486" i="3"/>
  <c r="K1486" i="3"/>
  <c r="L1486" i="3"/>
  <c r="M1486" i="3"/>
  <c r="G1487" i="3"/>
  <c r="H1487" i="3"/>
  <c r="I1487" i="3"/>
  <c r="J1487" i="3"/>
  <c r="K1487" i="3"/>
  <c r="L1487" i="3"/>
  <c r="M1487" i="3"/>
  <c r="G1488" i="3"/>
  <c r="H1488" i="3"/>
  <c r="I1488" i="3"/>
  <c r="J1488" i="3"/>
  <c r="K1488" i="3"/>
  <c r="L1488" i="3"/>
  <c r="M1488" i="3"/>
  <c r="G1489" i="3"/>
  <c r="H1489" i="3"/>
  <c r="I1489" i="3"/>
  <c r="J1489" i="3"/>
  <c r="K1489" i="3"/>
  <c r="L1489" i="3"/>
  <c r="M1489" i="3"/>
  <c r="G1490" i="3"/>
  <c r="H1490" i="3"/>
  <c r="I1490" i="3"/>
  <c r="J1490" i="3"/>
  <c r="K1490" i="3"/>
  <c r="L1490" i="3"/>
  <c r="M1490" i="3"/>
  <c r="G1491" i="3"/>
  <c r="H1491" i="3"/>
  <c r="I1491" i="3"/>
  <c r="J1491" i="3"/>
  <c r="K1491" i="3"/>
  <c r="L1491" i="3"/>
  <c r="M1491" i="3"/>
  <c r="G1492" i="3"/>
  <c r="H1492" i="3"/>
  <c r="I1492" i="3"/>
  <c r="J1492" i="3"/>
  <c r="K1492" i="3"/>
  <c r="L1492" i="3"/>
  <c r="M1492" i="3"/>
  <c r="G1493" i="3"/>
  <c r="H1493" i="3"/>
  <c r="I1493" i="3"/>
  <c r="J1493" i="3"/>
  <c r="K1493" i="3"/>
  <c r="L1493" i="3"/>
  <c r="M1493" i="3"/>
  <c r="G1494" i="3"/>
  <c r="H1494" i="3"/>
  <c r="I1494" i="3"/>
  <c r="J1494" i="3"/>
  <c r="K1494" i="3"/>
  <c r="L1494" i="3"/>
  <c r="M1494" i="3"/>
  <c r="G1495" i="3"/>
  <c r="H1495" i="3"/>
  <c r="I1495" i="3"/>
  <c r="J1495" i="3"/>
  <c r="K1495" i="3"/>
  <c r="L1495" i="3"/>
  <c r="M1495" i="3"/>
  <c r="G1496" i="3"/>
  <c r="H1496" i="3"/>
  <c r="I1496" i="3"/>
  <c r="J1496" i="3"/>
  <c r="K1496" i="3"/>
  <c r="L1496" i="3"/>
  <c r="M1496" i="3"/>
  <c r="G1497" i="3"/>
  <c r="H1497" i="3"/>
  <c r="I1497" i="3"/>
  <c r="J1497" i="3"/>
  <c r="K1497" i="3"/>
  <c r="L1497" i="3"/>
  <c r="M1497" i="3"/>
  <c r="G1498" i="3"/>
  <c r="H1498" i="3"/>
  <c r="I1498" i="3"/>
  <c r="J1498" i="3"/>
  <c r="K1498" i="3"/>
  <c r="L1498" i="3"/>
  <c r="M1498" i="3"/>
  <c r="G1499" i="3"/>
  <c r="H1499" i="3"/>
  <c r="I1499" i="3"/>
  <c r="J1499" i="3"/>
  <c r="K1499" i="3"/>
  <c r="L1499" i="3"/>
  <c r="M1499" i="3"/>
  <c r="G1501" i="3"/>
  <c r="H1501" i="3"/>
  <c r="I1501" i="3"/>
  <c r="J1501" i="3"/>
  <c r="K1501" i="3"/>
  <c r="L1501" i="3"/>
  <c r="M1501" i="3"/>
  <c r="G1502" i="3"/>
  <c r="H1502" i="3"/>
  <c r="I1502" i="3"/>
  <c r="J1502" i="3"/>
  <c r="K1502" i="3"/>
  <c r="L1502" i="3"/>
  <c r="M1502" i="3"/>
  <c r="G1503" i="3"/>
  <c r="H1503" i="3"/>
  <c r="I1503" i="3"/>
  <c r="J1503" i="3"/>
  <c r="K1503" i="3"/>
  <c r="L1503" i="3"/>
  <c r="M1503" i="3"/>
  <c r="G1504" i="3"/>
  <c r="H1504" i="3"/>
  <c r="I1504" i="3"/>
  <c r="J1504" i="3"/>
  <c r="K1504" i="3"/>
  <c r="L1504" i="3"/>
  <c r="M1504" i="3"/>
  <c r="G1505" i="3"/>
  <c r="H1505" i="3"/>
  <c r="I1505" i="3"/>
  <c r="J1505" i="3"/>
  <c r="K1505" i="3"/>
  <c r="L1505" i="3"/>
  <c r="M1505" i="3"/>
  <c r="G1506" i="3"/>
  <c r="H1506" i="3"/>
  <c r="I1506" i="3"/>
  <c r="J1506" i="3"/>
  <c r="K1506" i="3"/>
  <c r="L1506" i="3"/>
  <c r="M1506" i="3"/>
  <c r="G1507" i="3"/>
  <c r="H1507" i="3"/>
  <c r="I1507" i="3"/>
  <c r="J1507" i="3"/>
  <c r="K1507" i="3"/>
  <c r="L1507" i="3"/>
  <c r="M1507" i="3"/>
  <c r="G1508" i="3"/>
  <c r="H1508" i="3"/>
  <c r="I1508" i="3"/>
  <c r="J1508" i="3"/>
  <c r="K1508" i="3"/>
  <c r="L1508" i="3"/>
  <c r="M1508" i="3"/>
  <c r="G1509" i="3"/>
  <c r="H1509" i="3"/>
  <c r="I1509" i="3"/>
  <c r="J1509" i="3"/>
  <c r="K1509" i="3"/>
  <c r="L1509" i="3"/>
  <c r="M1509" i="3"/>
  <c r="G1510" i="3"/>
  <c r="H1510" i="3"/>
  <c r="I1510" i="3"/>
  <c r="J1510" i="3"/>
  <c r="K1510" i="3"/>
  <c r="L1510" i="3"/>
  <c r="M1510" i="3"/>
  <c r="G1511" i="3"/>
  <c r="H1511" i="3"/>
  <c r="I1511" i="3"/>
  <c r="J1511" i="3"/>
  <c r="K1511" i="3"/>
  <c r="L1511" i="3"/>
  <c r="M1511" i="3"/>
  <c r="G1512" i="3"/>
  <c r="H1512" i="3"/>
  <c r="I1512" i="3"/>
  <c r="J1512" i="3"/>
  <c r="K1512" i="3"/>
  <c r="L1512" i="3"/>
  <c r="M1512" i="3"/>
  <c r="G1514" i="3"/>
  <c r="H1514" i="3"/>
  <c r="I1514" i="3"/>
  <c r="J1514" i="3"/>
  <c r="K1514" i="3"/>
  <c r="L1514" i="3"/>
  <c r="M1514" i="3"/>
  <c r="G1515" i="3"/>
  <c r="H1515" i="3"/>
  <c r="I1515" i="3"/>
  <c r="J1515" i="3"/>
  <c r="K1515" i="3"/>
  <c r="L1515" i="3"/>
  <c r="M1515" i="3"/>
  <c r="G1516" i="3"/>
  <c r="H1516" i="3"/>
  <c r="I1516" i="3"/>
  <c r="J1516" i="3"/>
  <c r="K1516" i="3"/>
  <c r="L1516" i="3"/>
  <c r="M1516" i="3"/>
  <c r="G1517" i="3"/>
  <c r="H1517" i="3"/>
  <c r="I1517" i="3"/>
  <c r="J1517" i="3"/>
  <c r="K1517" i="3"/>
  <c r="L1517" i="3"/>
  <c r="M1517" i="3"/>
  <c r="G1519" i="3"/>
  <c r="H1519" i="3"/>
  <c r="I1519" i="3"/>
  <c r="J1519" i="3"/>
  <c r="K1519" i="3"/>
  <c r="L1519" i="3"/>
  <c r="M1519" i="3"/>
  <c r="G1520" i="3"/>
  <c r="H1520" i="3"/>
  <c r="I1520" i="3"/>
  <c r="J1520" i="3"/>
  <c r="K1520" i="3"/>
  <c r="L1520" i="3"/>
  <c r="M1520" i="3"/>
  <c r="G1521" i="3"/>
  <c r="H1521" i="3"/>
  <c r="I1521" i="3"/>
  <c r="J1521" i="3"/>
  <c r="K1521" i="3"/>
  <c r="L1521" i="3"/>
  <c r="M1521" i="3"/>
  <c r="G1522" i="3"/>
  <c r="H1522" i="3"/>
  <c r="I1522" i="3"/>
  <c r="J1522" i="3"/>
  <c r="K1522" i="3"/>
  <c r="L1522" i="3"/>
  <c r="M1522" i="3"/>
  <c r="G1523" i="3"/>
  <c r="H1523" i="3"/>
  <c r="I1523" i="3"/>
  <c r="J1523" i="3"/>
  <c r="K1523" i="3"/>
  <c r="L1523" i="3"/>
  <c r="M1523" i="3"/>
  <c r="G1524" i="3"/>
  <c r="H1524" i="3"/>
  <c r="I1524" i="3"/>
  <c r="J1524" i="3"/>
  <c r="K1524" i="3"/>
  <c r="L1524" i="3"/>
  <c r="M1524" i="3"/>
  <c r="G1526" i="3"/>
  <c r="H1526" i="3"/>
  <c r="I1526" i="3"/>
  <c r="J1526" i="3"/>
  <c r="K1526" i="3"/>
  <c r="L1526" i="3"/>
  <c r="M1526" i="3"/>
  <c r="G1527" i="3"/>
  <c r="H1527" i="3"/>
  <c r="I1527" i="3"/>
  <c r="J1527" i="3"/>
  <c r="K1527" i="3"/>
  <c r="L1527" i="3"/>
  <c r="M1527" i="3"/>
  <c r="G1529" i="3"/>
  <c r="H1529" i="3"/>
  <c r="I1529" i="3"/>
  <c r="J1529" i="3"/>
  <c r="K1529" i="3"/>
  <c r="L1529" i="3"/>
  <c r="M1529" i="3"/>
  <c r="G1530" i="3"/>
  <c r="H1530" i="3"/>
  <c r="I1530" i="3"/>
  <c r="J1530" i="3"/>
  <c r="K1530" i="3"/>
  <c r="L1530" i="3"/>
  <c r="M1530" i="3"/>
  <c r="G1531" i="3"/>
  <c r="H1531" i="3"/>
  <c r="I1531" i="3"/>
  <c r="J1531" i="3"/>
  <c r="K1531" i="3"/>
  <c r="L1531" i="3"/>
  <c r="M1531" i="3"/>
  <c r="G1532" i="3"/>
  <c r="H1532" i="3"/>
  <c r="I1532" i="3"/>
  <c r="J1532" i="3"/>
  <c r="K1532" i="3"/>
  <c r="L1532" i="3"/>
  <c r="M1532" i="3"/>
  <c r="G1534" i="3"/>
  <c r="H1534" i="3"/>
  <c r="I1534" i="3"/>
  <c r="J1534" i="3"/>
  <c r="K1534" i="3"/>
  <c r="L1534" i="3"/>
  <c r="M1534" i="3"/>
  <c r="G1535" i="3"/>
  <c r="H1535" i="3"/>
  <c r="I1535" i="3"/>
  <c r="J1535" i="3"/>
  <c r="K1535" i="3"/>
  <c r="L1535" i="3"/>
  <c r="M1535" i="3"/>
  <c r="G1536" i="3"/>
  <c r="H1536" i="3"/>
  <c r="I1536" i="3"/>
  <c r="J1536" i="3"/>
  <c r="K1536" i="3"/>
  <c r="L1536" i="3"/>
  <c r="M1536" i="3"/>
  <c r="G1537" i="3"/>
  <c r="H1537" i="3"/>
  <c r="I1537" i="3"/>
  <c r="J1537" i="3"/>
  <c r="K1537" i="3"/>
  <c r="L1537" i="3"/>
  <c r="M1537" i="3"/>
  <c r="G1538" i="3"/>
  <c r="H1538" i="3"/>
  <c r="I1538" i="3"/>
  <c r="J1538" i="3"/>
  <c r="K1538" i="3"/>
  <c r="L1538" i="3"/>
  <c r="M1538" i="3"/>
  <c r="G1540" i="3"/>
  <c r="H1540" i="3"/>
  <c r="I1540" i="3"/>
  <c r="J1540" i="3"/>
  <c r="K1540" i="3"/>
  <c r="L1540" i="3"/>
  <c r="M1540" i="3"/>
  <c r="G1541" i="3"/>
  <c r="H1541" i="3"/>
  <c r="I1541" i="3"/>
  <c r="J1541" i="3"/>
  <c r="K1541" i="3"/>
  <c r="L1541" i="3"/>
  <c r="M1541" i="3"/>
  <c r="G1542" i="3"/>
  <c r="H1542" i="3"/>
  <c r="I1542" i="3"/>
  <c r="J1542" i="3"/>
  <c r="K1542" i="3"/>
  <c r="L1542" i="3"/>
  <c r="M1542" i="3"/>
  <c r="G1543" i="3"/>
  <c r="H1543" i="3"/>
  <c r="I1543" i="3"/>
  <c r="J1543" i="3"/>
  <c r="K1543" i="3"/>
  <c r="L1543" i="3"/>
  <c r="M1543" i="3"/>
  <c r="G1545" i="3"/>
  <c r="H1545" i="3"/>
  <c r="I1545" i="3"/>
  <c r="J1545" i="3"/>
  <c r="K1545" i="3"/>
  <c r="L1545" i="3"/>
  <c r="M1545" i="3"/>
  <c r="G1546" i="3"/>
  <c r="H1546" i="3"/>
  <c r="I1546" i="3"/>
  <c r="J1546" i="3"/>
  <c r="K1546" i="3"/>
  <c r="L1546" i="3"/>
  <c r="M1546" i="3"/>
  <c r="A2253" i="3"/>
  <c r="A2254" i="3"/>
  <c r="G1548" i="3"/>
  <c r="H1548" i="3"/>
  <c r="I1548" i="3"/>
  <c r="J1548" i="3"/>
  <c r="K1548" i="3"/>
  <c r="L1548" i="3"/>
  <c r="M1548" i="3"/>
  <c r="G1549" i="3"/>
  <c r="H1549" i="3"/>
  <c r="I1549" i="3"/>
  <c r="J1549" i="3"/>
  <c r="K1549" i="3"/>
  <c r="L1549" i="3"/>
  <c r="M1549" i="3"/>
  <c r="A2256" i="3"/>
  <c r="G1550" i="3"/>
  <c r="H1550" i="3"/>
  <c r="I1550" i="3"/>
  <c r="J1550" i="3"/>
  <c r="K1550" i="3"/>
  <c r="L1550" i="3"/>
  <c r="M1550" i="3"/>
  <c r="A2257" i="3"/>
  <c r="G1551" i="3"/>
  <c r="H1551" i="3"/>
  <c r="I1551" i="3"/>
  <c r="J1551" i="3"/>
  <c r="K1551" i="3"/>
  <c r="L1551" i="3"/>
  <c r="M1551" i="3"/>
  <c r="G1552" i="3"/>
  <c r="H1552" i="3"/>
  <c r="I1552" i="3"/>
  <c r="J1552" i="3"/>
  <c r="K1552" i="3"/>
  <c r="L1552" i="3"/>
  <c r="M1552" i="3"/>
  <c r="A2259" i="3"/>
  <c r="G1553" i="3"/>
  <c r="H1553" i="3"/>
  <c r="I1553" i="3"/>
  <c r="J1553" i="3"/>
  <c r="K1553" i="3"/>
  <c r="L1553" i="3"/>
  <c r="M1553" i="3"/>
  <c r="G1554" i="3"/>
  <c r="H1554" i="3"/>
  <c r="I1554" i="3"/>
  <c r="J1554" i="3"/>
  <c r="K1554" i="3"/>
  <c r="L1554" i="3"/>
  <c r="M1554" i="3"/>
  <c r="G1555" i="3"/>
  <c r="H1555" i="3"/>
  <c r="I1555" i="3"/>
  <c r="J1555" i="3"/>
  <c r="K1555" i="3"/>
  <c r="L1555" i="3"/>
  <c r="M1555" i="3"/>
  <c r="G1556" i="3"/>
  <c r="H1556" i="3"/>
  <c r="I1556" i="3"/>
  <c r="J1556" i="3"/>
  <c r="K1556" i="3"/>
  <c r="L1556" i="3"/>
  <c r="M1556" i="3"/>
  <c r="G1557" i="3"/>
  <c r="H1557" i="3"/>
  <c r="I1557" i="3"/>
  <c r="J1557" i="3"/>
  <c r="K1557" i="3"/>
  <c r="L1557" i="3"/>
  <c r="M1557" i="3"/>
  <c r="G1558" i="3"/>
  <c r="H1558" i="3"/>
  <c r="I1558" i="3"/>
  <c r="J1558" i="3"/>
  <c r="K1558" i="3"/>
  <c r="L1558" i="3"/>
  <c r="M1558" i="3"/>
  <c r="G1559" i="3"/>
  <c r="H1559" i="3"/>
  <c r="I1559" i="3"/>
  <c r="J1559" i="3"/>
  <c r="K1559" i="3"/>
  <c r="L1559" i="3"/>
  <c r="M1559" i="3"/>
  <c r="G1561" i="3"/>
  <c r="H1561" i="3"/>
  <c r="I1561" i="3"/>
  <c r="J1561" i="3"/>
  <c r="K1561" i="3"/>
  <c r="L1561" i="3"/>
  <c r="M1561" i="3"/>
  <c r="G1562" i="3"/>
  <c r="H1562" i="3"/>
  <c r="I1562" i="3"/>
  <c r="J1562" i="3"/>
  <c r="K1562" i="3"/>
  <c r="L1562" i="3"/>
  <c r="M1562" i="3"/>
  <c r="G1563" i="3"/>
  <c r="H1563" i="3"/>
  <c r="I1563" i="3"/>
  <c r="J1563" i="3"/>
  <c r="K1563" i="3"/>
  <c r="L1563" i="3"/>
  <c r="M1563" i="3"/>
  <c r="G1564" i="3"/>
  <c r="H1564" i="3"/>
  <c r="I1564" i="3"/>
  <c r="J1564" i="3"/>
  <c r="K1564" i="3"/>
  <c r="L1564" i="3"/>
  <c r="M1564" i="3"/>
  <c r="G1565" i="3"/>
  <c r="H1565" i="3"/>
  <c r="I1565" i="3"/>
  <c r="J1565" i="3"/>
  <c r="K1565" i="3"/>
  <c r="L1565" i="3"/>
  <c r="M1565" i="3"/>
  <c r="G1566" i="3"/>
  <c r="H1566" i="3"/>
  <c r="I1566" i="3"/>
  <c r="J1566" i="3"/>
  <c r="K1566" i="3"/>
  <c r="L1566" i="3"/>
  <c r="M1566" i="3"/>
  <c r="G1567" i="3"/>
  <c r="H1567" i="3"/>
  <c r="I1567" i="3"/>
  <c r="J1567" i="3"/>
  <c r="K1567" i="3"/>
  <c r="L1567" i="3"/>
  <c r="M1567" i="3"/>
  <c r="G1568" i="3"/>
  <c r="H1568" i="3"/>
  <c r="I1568" i="3"/>
  <c r="J1568" i="3"/>
  <c r="K1568" i="3"/>
  <c r="L1568" i="3"/>
  <c r="M1568" i="3"/>
  <c r="G1569" i="3"/>
  <c r="H1569" i="3"/>
  <c r="I1569" i="3"/>
  <c r="J1569" i="3"/>
  <c r="K1569" i="3"/>
  <c r="L1569" i="3"/>
  <c r="M1569" i="3"/>
  <c r="G1570" i="3"/>
  <c r="H1570" i="3"/>
  <c r="I1570" i="3"/>
  <c r="J1570" i="3"/>
  <c r="K1570" i="3"/>
  <c r="L1570" i="3"/>
  <c r="M1570" i="3"/>
  <c r="G1571" i="3"/>
  <c r="H1571" i="3"/>
  <c r="I1571" i="3"/>
  <c r="J1571" i="3"/>
  <c r="K1571" i="3"/>
  <c r="L1571" i="3"/>
  <c r="M1571" i="3"/>
  <c r="G1572" i="3"/>
  <c r="H1572" i="3"/>
  <c r="I1572" i="3"/>
  <c r="J1572" i="3"/>
  <c r="K1572" i="3"/>
  <c r="L1572" i="3"/>
  <c r="M1572" i="3"/>
  <c r="G1573" i="3"/>
  <c r="H1573" i="3"/>
  <c r="I1573" i="3"/>
  <c r="J1573" i="3"/>
  <c r="K1573" i="3"/>
  <c r="L1573" i="3"/>
  <c r="M1573" i="3"/>
  <c r="G1574" i="3"/>
  <c r="H1574" i="3"/>
  <c r="I1574" i="3"/>
  <c r="J1574" i="3"/>
  <c r="K1574" i="3"/>
  <c r="L1574" i="3"/>
  <c r="M1574" i="3"/>
  <c r="G1575" i="3"/>
  <c r="H1575" i="3"/>
  <c r="I1575" i="3"/>
  <c r="J1575" i="3"/>
  <c r="K1575" i="3"/>
  <c r="L1575" i="3"/>
  <c r="M1575" i="3"/>
  <c r="G1576" i="3"/>
  <c r="H1576" i="3"/>
  <c r="I1576" i="3"/>
  <c r="J1576" i="3"/>
  <c r="K1576" i="3"/>
  <c r="L1576" i="3"/>
  <c r="M1576" i="3"/>
  <c r="G1577" i="3"/>
  <c r="H1577" i="3"/>
  <c r="I1577" i="3"/>
  <c r="J1577" i="3"/>
  <c r="K1577" i="3"/>
  <c r="L1577" i="3"/>
  <c r="M1577" i="3"/>
  <c r="G2401" i="3"/>
  <c r="H2401" i="3"/>
  <c r="I2401" i="3"/>
  <c r="J2401" i="3"/>
  <c r="K2401" i="3"/>
  <c r="L2401" i="3"/>
  <c r="M2401" i="3"/>
  <c r="G2402" i="3"/>
  <c r="H2402" i="3"/>
  <c r="I2402" i="3"/>
  <c r="J2402" i="3"/>
  <c r="K2402" i="3"/>
  <c r="L2402" i="3"/>
  <c r="M2402" i="3"/>
  <c r="G2403" i="3"/>
  <c r="H2403" i="3"/>
  <c r="I2403" i="3"/>
  <c r="J2403" i="3"/>
  <c r="K2403" i="3"/>
  <c r="L2403" i="3"/>
  <c r="M2403" i="3"/>
  <c r="G2404" i="3"/>
  <c r="H2404" i="3"/>
  <c r="I2404" i="3"/>
  <c r="J2404" i="3"/>
  <c r="K2404" i="3"/>
  <c r="L2404" i="3"/>
  <c r="M2404" i="3"/>
  <c r="G2405" i="3"/>
  <c r="H2405" i="3"/>
  <c r="I2405" i="3"/>
  <c r="J2405" i="3"/>
  <c r="K2405" i="3"/>
  <c r="L2405" i="3"/>
  <c r="M2405" i="3"/>
  <c r="G2406" i="3"/>
  <c r="H2406" i="3"/>
  <c r="I2406" i="3"/>
  <c r="J2406" i="3"/>
  <c r="K2406" i="3"/>
  <c r="L2406" i="3"/>
  <c r="M2406" i="3"/>
  <c r="G2407" i="3"/>
  <c r="H2407" i="3"/>
  <c r="I2407" i="3"/>
  <c r="J2407" i="3"/>
  <c r="K2407" i="3"/>
  <c r="L2407" i="3"/>
  <c r="M2407" i="3"/>
  <c r="G2408" i="3"/>
  <c r="H2408" i="3"/>
  <c r="I2408" i="3"/>
  <c r="J2408" i="3"/>
  <c r="K2408" i="3"/>
  <c r="L2408" i="3"/>
  <c r="M2408" i="3"/>
  <c r="G2409" i="3"/>
  <c r="H2409" i="3"/>
  <c r="I2409" i="3"/>
  <c r="J2409" i="3"/>
  <c r="K2409" i="3"/>
  <c r="L2409" i="3"/>
  <c r="M2409" i="3"/>
  <c r="G2410" i="3"/>
  <c r="H2410" i="3"/>
  <c r="I2410" i="3"/>
  <c r="J2410" i="3"/>
  <c r="K2410" i="3"/>
  <c r="L2410" i="3"/>
  <c r="M2410" i="3"/>
  <c r="G2411" i="3"/>
  <c r="H2411" i="3"/>
  <c r="I2411" i="3"/>
  <c r="J2411" i="3"/>
  <c r="K2411" i="3"/>
  <c r="L2411" i="3"/>
  <c r="M2411" i="3"/>
  <c r="G2412" i="3"/>
  <c r="H2412" i="3"/>
  <c r="I2412" i="3"/>
  <c r="J2412" i="3"/>
  <c r="K2412" i="3"/>
  <c r="L2412" i="3"/>
  <c r="M2412" i="3"/>
  <c r="G2414" i="3"/>
  <c r="H2414" i="3"/>
  <c r="I2414" i="3"/>
  <c r="J2414" i="3"/>
  <c r="K2414" i="3"/>
  <c r="L2414" i="3"/>
  <c r="M2414" i="3"/>
  <c r="G2415" i="3"/>
  <c r="H2415" i="3"/>
  <c r="I2415" i="3"/>
  <c r="J2415" i="3"/>
  <c r="K2415" i="3"/>
  <c r="L2415" i="3"/>
  <c r="M2415" i="3"/>
  <c r="G2416" i="3"/>
  <c r="H2416" i="3"/>
  <c r="I2416" i="3"/>
  <c r="J2416" i="3"/>
  <c r="K2416" i="3"/>
  <c r="L2416" i="3"/>
  <c r="M2416" i="3"/>
  <c r="G2417" i="3"/>
  <c r="H2417" i="3"/>
  <c r="I2417" i="3"/>
  <c r="J2417" i="3"/>
  <c r="K2417" i="3"/>
  <c r="L2417" i="3"/>
  <c r="M2417" i="3"/>
  <c r="G2418" i="3"/>
  <c r="H2418" i="3"/>
  <c r="I2418" i="3"/>
  <c r="J2418" i="3"/>
  <c r="K2418" i="3"/>
  <c r="L2418" i="3"/>
  <c r="M2418" i="3"/>
  <c r="G2419" i="3"/>
  <c r="H2419" i="3"/>
  <c r="I2419" i="3"/>
  <c r="J2419" i="3"/>
  <c r="K2419" i="3"/>
  <c r="L2419" i="3"/>
  <c r="M2419" i="3"/>
  <c r="G2420" i="3"/>
  <c r="H2420" i="3"/>
  <c r="I2420" i="3"/>
  <c r="J2420" i="3"/>
  <c r="K2420" i="3"/>
  <c r="L2420" i="3"/>
  <c r="M2420" i="3"/>
  <c r="G2421" i="3"/>
  <c r="H2421" i="3"/>
  <c r="I2421" i="3"/>
  <c r="J2421" i="3"/>
  <c r="K2421" i="3"/>
  <c r="L2421" i="3"/>
  <c r="M2421" i="3"/>
  <c r="G2422" i="3"/>
  <c r="H2422" i="3"/>
  <c r="I2422" i="3"/>
  <c r="J2422" i="3"/>
  <c r="K2422" i="3"/>
  <c r="L2422" i="3"/>
  <c r="M2422" i="3"/>
  <c r="G2423" i="3"/>
  <c r="H2423" i="3"/>
  <c r="I2423" i="3"/>
  <c r="J2423" i="3"/>
  <c r="K2423" i="3"/>
  <c r="L2423" i="3"/>
  <c r="M2423" i="3"/>
  <c r="G2424" i="3"/>
  <c r="H2424" i="3"/>
  <c r="I2424" i="3"/>
  <c r="J2424" i="3"/>
  <c r="K2424" i="3"/>
  <c r="L2424" i="3"/>
  <c r="M2424" i="3"/>
  <c r="G2425" i="3"/>
  <c r="H2425" i="3"/>
  <c r="I2425" i="3"/>
  <c r="J2425" i="3"/>
  <c r="K2425" i="3"/>
  <c r="L2425" i="3"/>
  <c r="M2425" i="3"/>
  <c r="G2426" i="3"/>
  <c r="H2426" i="3"/>
  <c r="I2426" i="3"/>
  <c r="J2426" i="3"/>
  <c r="K2426" i="3"/>
  <c r="L2426" i="3"/>
  <c r="M2426" i="3"/>
  <c r="G2427" i="3"/>
  <c r="H2427" i="3"/>
  <c r="I2427" i="3"/>
  <c r="J2427" i="3"/>
  <c r="K2427" i="3"/>
  <c r="L2427" i="3"/>
  <c r="M2427" i="3"/>
  <c r="G2428" i="3"/>
  <c r="H2428" i="3"/>
  <c r="I2428" i="3"/>
  <c r="J2428" i="3"/>
  <c r="K2428" i="3"/>
  <c r="L2428" i="3"/>
  <c r="M2428" i="3"/>
  <c r="G2429" i="3"/>
  <c r="H2429" i="3"/>
  <c r="I2429" i="3"/>
  <c r="J2429" i="3"/>
  <c r="K2429" i="3"/>
  <c r="L2429" i="3"/>
  <c r="M2429" i="3"/>
  <c r="G2430" i="3"/>
  <c r="H2430" i="3"/>
  <c r="I2430" i="3"/>
  <c r="J2430" i="3"/>
  <c r="K2430" i="3"/>
  <c r="L2430" i="3"/>
  <c r="M2430" i="3"/>
  <c r="G1579" i="3"/>
  <c r="H1579" i="3"/>
  <c r="I1579" i="3"/>
  <c r="J1579" i="3"/>
  <c r="K1579" i="3"/>
  <c r="L1579" i="3"/>
  <c r="M1579" i="3"/>
  <c r="G1580" i="3"/>
  <c r="H1580" i="3"/>
  <c r="I1580" i="3"/>
  <c r="J1580" i="3"/>
  <c r="K1580" i="3"/>
  <c r="L1580" i="3"/>
  <c r="M1580" i="3"/>
  <c r="G1581" i="3"/>
  <c r="H1581" i="3"/>
  <c r="I1581" i="3"/>
  <c r="J1581" i="3"/>
  <c r="K1581" i="3"/>
  <c r="L1581" i="3"/>
  <c r="M1581" i="3"/>
  <c r="G1582" i="3"/>
  <c r="H1582" i="3"/>
  <c r="I1582" i="3"/>
  <c r="J1582" i="3"/>
  <c r="K1582" i="3"/>
  <c r="L1582" i="3"/>
  <c r="M1582" i="3"/>
  <c r="G1583" i="3"/>
  <c r="H1583" i="3"/>
  <c r="I1583" i="3"/>
  <c r="J1583" i="3"/>
  <c r="K1583" i="3"/>
  <c r="L1583" i="3"/>
  <c r="M1583" i="3"/>
  <c r="G1584" i="3"/>
  <c r="H1584" i="3"/>
  <c r="I1584" i="3"/>
  <c r="J1584" i="3"/>
  <c r="K1584" i="3"/>
  <c r="L1584" i="3"/>
  <c r="M1584" i="3"/>
  <c r="G1585" i="3"/>
  <c r="H1585" i="3"/>
  <c r="I1585" i="3"/>
  <c r="J1585" i="3"/>
  <c r="K1585" i="3"/>
  <c r="L1585" i="3"/>
  <c r="M1585" i="3"/>
  <c r="G1586" i="3"/>
  <c r="H1586" i="3"/>
  <c r="I1586" i="3"/>
  <c r="J1586" i="3"/>
  <c r="K1586" i="3"/>
  <c r="L1586" i="3"/>
  <c r="M1586" i="3"/>
  <c r="G1587" i="3"/>
  <c r="H1587" i="3"/>
  <c r="I1587" i="3"/>
  <c r="J1587" i="3"/>
  <c r="K1587" i="3"/>
  <c r="L1587" i="3"/>
  <c r="M1587" i="3"/>
  <c r="G1588" i="3"/>
  <c r="H1588" i="3"/>
  <c r="I1588" i="3"/>
  <c r="J1588" i="3"/>
  <c r="K1588" i="3"/>
  <c r="L1588" i="3"/>
  <c r="M1588" i="3"/>
  <c r="G1589" i="3"/>
  <c r="H1589" i="3"/>
  <c r="I1589" i="3"/>
  <c r="J1589" i="3"/>
  <c r="K1589" i="3"/>
  <c r="L1589" i="3"/>
  <c r="M1589" i="3"/>
  <c r="G1590" i="3"/>
  <c r="H1590" i="3"/>
  <c r="I1590" i="3"/>
  <c r="J1590" i="3"/>
  <c r="K1590" i="3"/>
  <c r="L1590" i="3"/>
  <c r="M1590" i="3"/>
  <c r="G1591" i="3"/>
  <c r="H1591" i="3"/>
  <c r="I1591" i="3"/>
  <c r="J1591" i="3"/>
  <c r="K1591" i="3"/>
  <c r="L1591" i="3"/>
  <c r="M1591" i="3"/>
  <c r="G1592" i="3"/>
  <c r="H1592" i="3"/>
  <c r="I1592" i="3"/>
  <c r="J1592" i="3"/>
  <c r="K1592" i="3"/>
  <c r="L1592" i="3"/>
  <c r="M1592" i="3"/>
  <c r="G1593" i="3"/>
  <c r="H1593" i="3"/>
  <c r="I1593" i="3"/>
  <c r="J1593" i="3"/>
  <c r="K1593" i="3"/>
  <c r="L1593" i="3"/>
  <c r="M1593" i="3"/>
  <c r="G1594" i="3"/>
  <c r="H1594" i="3"/>
  <c r="I1594" i="3"/>
  <c r="J1594" i="3"/>
  <c r="K1594" i="3"/>
  <c r="L1594" i="3"/>
  <c r="M1594" i="3"/>
  <c r="G1595" i="3"/>
  <c r="H1595" i="3"/>
  <c r="I1595" i="3"/>
  <c r="J1595" i="3"/>
  <c r="K1595" i="3"/>
  <c r="L1595" i="3"/>
  <c r="M1595" i="3"/>
  <c r="G1596" i="3"/>
  <c r="H1596" i="3"/>
  <c r="I1596" i="3"/>
  <c r="J1596" i="3"/>
  <c r="K1596" i="3"/>
  <c r="L1596" i="3"/>
  <c r="M1596" i="3"/>
  <c r="G1597" i="3"/>
  <c r="H1597" i="3"/>
  <c r="I1597" i="3"/>
  <c r="J1597" i="3"/>
  <c r="K1597" i="3"/>
  <c r="L1597" i="3"/>
  <c r="M1597" i="3"/>
  <c r="G1598" i="3"/>
  <c r="H1598" i="3"/>
  <c r="I1598" i="3"/>
  <c r="J1598" i="3"/>
  <c r="K1598" i="3"/>
  <c r="L1598" i="3"/>
  <c r="M1598" i="3"/>
  <c r="G1599" i="3"/>
  <c r="H1599" i="3"/>
  <c r="I1599" i="3"/>
  <c r="J1599" i="3"/>
  <c r="K1599" i="3"/>
  <c r="L1599" i="3"/>
  <c r="M1599" i="3"/>
  <c r="G2432" i="3"/>
  <c r="H2432" i="3"/>
  <c r="I2432" i="3"/>
  <c r="J2432" i="3"/>
  <c r="K2432" i="3"/>
  <c r="L2432" i="3"/>
  <c r="M2432" i="3"/>
  <c r="G2433" i="3"/>
  <c r="H2433" i="3"/>
  <c r="I2433" i="3"/>
  <c r="J2433" i="3"/>
  <c r="K2433" i="3"/>
  <c r="L2433" i="3"/>
  <c r="M2433" i="3"/>
  <c r="G2434" i="3"/>
  <c r="H2434" i="3"/>
  <c r="I2434" i="3"/>
  <c r="J2434" i="3"/>
  <c r="K2434" i="3"/>
  <c r="L2434" i="3"/>
  <c r="M2434" i="3"/>
  <c r="G2435" i="3"/>
  <c r="H2435" i="3"/>
  <c r="I2435" i="3"/>
  <c r="J2435" i="3"/>
  <c r="K2435" i="3"/>
  <c r="L2435" i="3"/>
  <c r="M2435" i="3"/>
  <c r="G2436" i="3"/>
  <c r="H2436" i="3"/>
  <c r="I2436" i="3"/>
  <c r="J2436" i="3"/>
  <c r="K2436" i="3"/>
  <c r="L2436" i="3"/>
  <c r="M2436" i="3"/>
  <c r="G2437" i="3"/>
  <c r="H2437" i="3"/>
  <c r="I2437" i="3"/>
  <c r="J2437" i="3"/>
  <c r="K2437" i="3"/>
  <c r="L2437" i="3"/>
  <c r="M2437" i="3"/>
  <c r="G2438" i="3"/>
  <c r="H2438" i="3"/>
  <c r="I2438" i="3"/>
  <c r="J2438" i="3"/>
  <c r="K2438" i="3"/>
  <c r="L2438" i="3"/>
  <c r="M2438" i="3"/>
  <c r="G2439" i="3"/>
  <c r="H2439" i="3"/>
  <c r="I2439" i="3"/>
  <c r="J2439" i="3"/>
  <c r="K2439" i="3"/>
  <c r="L2439" i="3"/>
  <c r="M2439" i="3"/>
  <c r="G2440" i="3"/>
  <c r="H2440" i="3"/>
  <c r="I2440" i="3"/>
  <c r="J2440" i="3"/>
  <c r="K2440" i="3"/>
  <c r="L2440" i="3"/>
  <c r="M2440" i="3"/>
  <c r="G2441" i="3"/>
  <c r="H2441" i="3"/>
  <c r="I2441" i="3"/>
  <c r="J2441" i="3"/>
  <c r="K2441" i="3"/>
  <c r="L2441" i="3"/>
  <c r="M2441" i="3"/>
  <c r="G2442" i="3"/>
  <c r="H2442" i="3"/>
  <c r="I2442" i="3"/>
  <c r="J2442" i="3"/>
  <c r="K2442" i="3"/>
  <c r="L2442" i="3"/>
  <c r="M2442" i="3"/>
  <c r="G2443" i="3"/>
  <c r="H2443" i="3"/>
  <c r="I2443" i="3"/>
  <c r="J2443" i="3"/>
  <c r="K2443" i="3"/>
  <c r="L2443" i="3"/>
  <c r="M2443" i="3"/>
  <c r="G2444" i="3"/>
  <c r="H2444" i="3"/>
  <c r="I2444" i="3"/>
  <c r="J2444" i="3"/>
  <c r="K2444" i="3"/>
  <c r="L2444" i="3"/>
  <c r="M2444" i="3"/>
  <c r="G2445" i="3"/>
  <c r="H2445" i="3"/>
  <c r="I2445" i="3"/>
  <c r="J2445" i="3"/>
  <c r="K2445" i="3"/>
  <c r="L2445" i="3"/>
  <c r="M2445" i="3"/>
  <c r="G2446" i="3"/>
  <c r="H2446" i="3"/>
  <c r="I2446" i="3"/>
  <c r="J2446" i="3"/>
  <c r="K2446" i="3"/>
  <c r="L2446" i="3"/>
  <c r="M2446" i="3"/>
  <c r="G2447" i="3"/>
  <c r="H2447" i="3"/>
  <c r="I2447" i="3"/>
  <c r="J2447" i="3"/>
  <c r="K2447" i="3"/>
  <c r="L2447" i="3"/>
  <c r="M2447" i="3"/>
  <c r="G2448" i="3"/>
  <c r="H2448" i="3"/>
  <c r="I2448" i="3"/>
  <c r="J2448" i="3"/>
  <c r="K2448" i="3"/>
  <c r="L2448" i="3"/>
  <c r="M2448" i="3"/>
  <c r="G2449" i="3"/>
  <c r="H2449" i="3"/>
  <c r="I2449" i="3"/>
  <c r="J2449" i="3"/>
  <c r="K2449" i="3"/>
  <c r="L2449" i="3"/>
  <c r="M2449" i="3"/>
  <c r="G2450" i="3"/>
  <c r="H2450" i="3"/>
  <c r="I2450" i="3"/>
  <c r="J2450" i="3"/>
  <c r="K2450" i="3"/>
  <c r="L2450" i="3"/>
  <c r="M2450" i="3"/>
  <c r="G2451" i="3"/>
  <c r="H2451" i="3"/>
  <c r="I2451" i="3"/>
  <c r="J2451" i="3"/>
  <c r="K2451" i="3"/>
  <c r="L2451" i="3"/>
  <c r="M2451" i="3"/>
  <c r="G2452" i="3"/>
  <c r="H2452" i="3"/>
  <c r="I2452" i="3"/>
  <c r="J2452" i="3"/>
  <c r="K2452" i="3"/>
  <c r="L2452" i="3"/>
  <c r="M2452" i="3"/>
  <c r="G2453" i="3"/>
  <c r="H2453" i="3"/>
  <c r="I2453" i="3"/>
  <c r="J2453" i="3"/>
  <c r="K2453" i="3"/>
  <c r="L2453" i="3"/>
  <c r="M2453" i="3"/>
  <c r="G1601" i="3"/>
  <c r="H1601" i="3"/>
  <c r="I1601" i="3"/>
  <c r="J1601" i="3"/>
  <c r="K1601" i="3"/>
  <c r="L1601" i="3"/>
  <c r="M1601" i="3"/>
  <c r="P84" i="10"/>
  <c r="L84" i="10"/>
  <c r="L32" i="10"/>
  <c r="A917" i="3"/>
  <c r="A920" i="3"/>
  <c r="A923" i="3"/>
  <c r="A926" i="3"/>
  <c r="A1165" i="3"/>
  <c r="A1168" i="3"/>
  <c r="A1171" i="3"/>
  <c r="A1174" i="3"/>
  <c r="A1217" i="3"/>
  <c r="A1220" i="3"/>
  <c r="A1248" i="3"/>
  <c r="A1261" i="3"/>
  <c r="A1314" i="3"/>
  <c r="A1317" i="3"/>
  <c r="A1323" i="3"/>
  <c r="A1366" i="3"/>
  <c r="A1382" i="3"/>
  <c r="A1389" i="3"/>
  <c r="A1484" i="3"/>
  <c r="A905" i="3"/>
  <c r="A908" i="3"/>
  <c r="A928" i="3"/>
  <c r="A931" i="3"/>
  <c r="A934" i="3"/>
  <c r="A937" i="3"/>
  <c r="A940" i="3"/>
  <c r="A943" i="3"/>
  <c r="A946" i="3"/>
  <c r="A949" i="3"/>
  <c r="A952" i="3"/>
  <c r="A956" i="3"/>
  <c r="A959" i="3"/>
  <c r="A962" i="3"/>
  <c r="A965" i="3"/>
  <c r="A916" i="3"/>
  <c r="A919" i="3"/>
  <c r="A922" i="3"/>
  <c r="A925" i="3"/>
  <c r="A1161" i="3"/>
  <c r="A1164" i="3"/>
  <c r="A1167" i="3"/>
  <c r="A1170" i="3"/>
  <c r="A912" i="3"/>
  <c r="A929" i="3"/>
  <c r="A932" i="3"/>
  <c r="A935" i="3"/>
  <c r="A938" i="3"/>
  <c r="A941" i="3"/>
  <c r="A944" i="3"/>
  <c r="A947" i="3"/>
  <c r="A950" i="3"/>
  <c r="A953" i="3"/>
  <c r="A957" i="3"/>
  <c r="A960" i="3"/>
  <c r="A963" i="3"/>
  <c r="A966" i="3"/>
  <c r="A1177" i="3"/>
  <c r="A1326" i="3"/>
  <c r="A1329" i="3"/>
  <c r="A1332" i="3"/>
  <c r="A1335" i="3"/>
  <c r="A1341" i="3"/>
  <c r="A1347" i="3"/>
  <c r="A1350" i="3"/>
  <c r="A1353" i="3"/>
  <c r="A1356" i="3"/>
  <c r="A1362" i="3"/>
  <c r="A1369" i="3"/>
  <c r="A1375" i="3"/>
  <c r="A1385" i="3"/>
  <c r="A1413" i="3"/>
  <c r="A1465" i="3"/>
  <c r="A1468" i="3"/>
  <c r="A1471" i="3"/>
  <c r="A1539" i="3"/>
  <c r="A1541" i="3"/>
  <c r="A1544" i="3"/>
  <c r="A1550" i="3"/>
  <c r="BA37" i="10"/>
  <c r="P37" i="10"/>
  <c r="A1994" i="3" s="1"/>
  <c r="L80" i="10"/>
  <c r="P60" i="10"/>
  <c r="A2172" i="3" s="1"/>
  <c r="L42" i="10"/>
  <c r="A595" i="3"/>
  <c r="L12" i="10"/>
  <c r="A605" i="3"/>
  <c r="A647" i="3"/>
  <c r="BA61" i="10"/>
  <c r="P61" i="10"/>
  <c r="BA85" i="10"/>
  <c r="P85" i="10"/>
  <c r="L85" i="10" s="1"/>
  <c r="L88" i="10"/>
  <c r="P36" i="10"/>
  <c r="A1976" i="3" s="1"/>
  <c r="P100" i="10"/>
  <c r="L100" i="10"/>
  <c r="BA98" i="10"/>
  <c r="P98" i="10"/>
  <c r="P79" i="10"/>
  <c r="A2359" i="3"/>
  <c r="P76" i="10"/>
  <c r="A1276" i="3" s="1"/>
  <c r="BA74" i="10"/>
  <c r="P74" i="10"/>
  <c r="A2323" i="3" s="1"/>
  <c r="P55" i="10"/>
  <c r="P52" i="10"/>
  <c r="BA50" i="10"/>
  <c r="P50" i="10"/>
  <c r="A2130" i="3"/>
  <c r="P31" i="10"/>
  <c r="P28" i="10"/>
  <c r="BA26" i="10"/>
  <c r="P26" i="10"/>
  <c r="A12" i="3"/>
  <c r="A15" i="3"/>
  <c r="A23" i="3"/>
  <c r="A38" i="3"/>
  <c r="A54" i="3"/>
  <c r="A13" i="3"/>
  <c r="A16" i="3"/>
  <c r="A43" i="3"/>
  <c r="A70" i="3"/>
  <c r="A92" i="3"/>
  <c r="A25" i="3"/>
  <c r="A34" i="3"/>
  <c r="A75" i="3"/>
  <c r="A11" i="3"/>
  <c r="A40" i="3"/>
  <c r="A117" i="3"/>
  <c r="BA92" i="10"/>
  <c r="P92" i="10"/>
  <c r="A1514" i="3"/>
  <c r="A1520" i="3"/>
  <c r="P88" i="10"/>
  <c r="BA68" i="10"/>
  <c r="P68" i="10"/>
  <c r="L68" i="10"/>
  <c r="P64" i="10"/>
  <c r="A1111" i="3"/>
  <c r="BA44" i="10"/>
  <c r="P44" i="10"/>
  <c r="L44" i="10"/>
  <c r="P40" i="10"/>
  <c r="A2019" i="3"/>
  <c r="BA24" i="10"/>
  <c r="P24" i="10"/>
  <c r="L24" i="10" s="1"/>
  <c r="P13" i="10"/>
  <c r="A239" i="3" s="1"/>
  <c r="L96" i="10"/>
  <c r="P35" i="10"/>
  <c r="A836" i="3" s="1"/>
  <c r="A823" i="3"/>
  <c r="BA20" i="10"/>
  <c r="P20" i="10"/>
  <c r="A564" i="3" s="1"/>
  <c r="P16" i="10"/>
  <c r="BA87" i="10"/>
  <c r="P87" i="10"/>
  <c r="L87" i="10"/>
  <c r="BA63" i="10"/>
  <c r="P63" i="10"/>
  <c r="BA39" i="10"/>
  <c r="P39" i="10"/>
  <c r="P8" i="10"/>
  <c r="A42" i="3"/>
  <c r="A32" i="3"/>
  <c r="P89" i="10"/>
  <c r="L67" i="10"/>
  <c r="P65" i="10"/>
  <c r="L43" i="10"/>
  <c r="P41" i="10"/>
  <c r="BA21" i="10"/>
  <c r="P21" i="10"/>
  <c r="BA14" i="10"/>
  <c r="P14" i="10"/>
  <c r="A1665" i="3" s="1"/>
  <c r="L78" i="10"/>
  <c r="P29" i="10"/>
  <c r="P22" i="10"/>
  <c r="A1780" i="3" s="1"/>
  <c r="P19" i="10"/>
  <c r="A485" i="3"/>
  <c r="BA99" i="10"/>
  <c r="P99" i="10"/>
  <c r="L99" i="10"/>
  <c r="BA97" i="10"/>
  <c r="P97" i="10"/>
  <c r="L97" i="10"/>
  <c r="BA86" i="10"/>
  <c r="P86" i="10"/>
  <c r="L86" i="10" s="1"/>
  <c r="P77" i="10"/>
  <c r="BA75" i="10"/>
  <c r="P75" i="10"/>
  <c r="BA73" i="10"/>
  <c r="P73" i="10"/>
  <c r="BA62" i="10"/>
  <c r="P62" i="10"/>
  <c r="P53" i="10"/>
  <c r="BA51" i="10"/>
  <c r="P51" i="10"/>
  <c r="A906" i="3"/>
  <c r="BA49" i="10"/>
  <c r="P49" i="10"/>
  <c r="A2126" i="3" s="1"/>
  <c r="BA38" i="10"/>
  <c r="P38" i="10"/>
  <c r="BA27" i="10"/>
  <c r="P27" i="10"/>
  <c r="A1923" i="3"/>
  <c r="BA25" i="10"/>
  <c r="P25" i="10"/>
  <c r="A1903" i="3" s="1"/>
  <c r="BA15" i="10"/>
  <c r="P15" i="10"/>
  <c r="J11" i="10"/>
  <c r="K11" i="10"/>
  <c r="I12" i="10"/>
  <c r="P10" i="10"/>
  <c r="A1605" i="3" s="1"/>
  <c r="P95" i="10"/>
  <c r="L95" i="10" s="1"/>
  <c r="BA93" i="10"/>
  <c r="P93" i="10"/>
  <c r="A1530" i="3" s="1"/>
  <c r="P83" i="10"/>
  <c r="L83" i="10" s="1"/>
  <c r="BA81" i="10"/>
  <c r="P81" i="10"/>
  <c r="A1409" i="3" s="1"/>
  <c r="P71" i="10"/>
  <c r="BA69" i="10"/>
  <c r="P69" i="10"/>
  <c r="L69" i="10" s="1"/>
  <c r="P59" i="10"/>
  <c r="BA57" i="10"/>
  <c r="P57" i="10"/>
  <c r="P47" i="10"/>
  <c r="BA45" i="10"/>
  <c r="P45" i="10"/>
  <c r="A2111" i="3" s="1"/>
  <c r="BA33" i="10"/>
  <c r="P33" i="10"/>
  <c r="L8" i="10"/>
  <c r="P7" i="10"/>
  <c r="L7" i="10" s="1"/>
  <c r="P94" i="10"/>
  <c r="L94" i="10" s="1"/>
  <c r="P82" i="10"/>
  <c r="L82" i="10" s="1"/>
  <c r="P70" i="10"/>
  <c r="P58" i="10"/>
  <c r="P46" i="10"/>
  <c r="P34" i="10"/>
  <c r="A1959" i="3"/>
  <c r="BA23" i="10"/>
  <c r="P23" i="10"/>
  <c r="BA17" i="10"/>
  <c r="P17" i="10"/>
  <c r="A384" i="3" s="1"/>
  <c r="BA11" i="10"/>
  <c r="P11" i="10"/>
  <c r="A150" i="3" s="1"/>
  <c r="A2171" i="3"/>
  <c r="A981" i="3"/>
  <c r="A1765" i="3"/>
  <c r="A1778" i="3"/>
  <c r="A143" i="3"/>
  <c r="A1957" i="3"/>
  <c r="A1960" i="3"/>
  <c r="A257" i="3"/>
  <c r="A263" i="3"/>
  <c r="A265" i="3"/>
  <c r="A267" i="3"/>
  <c r="A262" i="3"/>
  <c r="A269" i="3"/>
  <c r="A256" i="3"/>
  <c r="A1259" i="3"/>
  <c r="A233" i="3"/>
  <c r="A236" i="3"/>
  <c r="A196" i="3"/>
  <c r="A1130" i="3"/>
  <c r="A1126" i="3"/>
  <c r="A1132" i="3"/>
  <c r="L64" i="10"/>
  <c r="A1131" i="3"/>
  <c r="A260" i="3"/>
  <c r="A819" i="3"/>
  <c r="A2118" i="3"/>
  <c r="A901" i="3"/>
  <c r="L38" i="10"/>
  <c r="A866" i="3"/>
  <c r="A872" i="3"/>
  <c r="A849" i="3"/>
  <c r="A879" i="3"/>
  <c r="A862" i="3"/>
  <c r="A864" i="3"/>
  <c r="A867" i="3"/>
  <c r="A847" i="3"/>
  <c r="A870" i="3"/>
  <c r="A854" i="3"/>
  <c r="A853" i="3"/>
  <c r="A970" i="3"/>
  <c r="A979" i="3"/>
  <c r="A976" i="3"/>
  <c r="A982" i="3"/>
  <c r="A968" i="3"/>
  <c r="A974" i="3"/>
  <c r="A268" i="3"/>
  <c r="A208" i="3"/>
  <c r="L34" i="10"/>
  <c r="A1020" i="3"/>
  <c r="A1007" i="3"/>
  <c r="A1023" i="3"/>
  <c r="A1018" i="3"/>
  <c r="A1008" i="3"/>
  <c r="A1128" i="3"/>
  <c r="A1016" i="3"/>
  <c r="A861" i="3"/>
  <c r="A1048" i="3"/>
  <c r="A1611" i="3"/>
  <c r="A1613" i="3"/>
  <c r="A1609" i="3"/>
  <c r="A1945" i="3"/>
  <c r="A1943" i="3"/>
  <c r="A1944" i="3"/>
  <c r="A1941" i="3"/>
  <c r="L39" i="10"/>
  <c r="A326" i="3"/>
  <c r="A1838" i="3"/>
  <c r="A1846" i="3"/>
  <c r="A599" i="3"/>
  <c r="A1062" i="3"/>
  <c r="A1197" i="3"/>
  <c r="A1209" i="3"/>
  <c r="A1213" i="3"/>
  <c r="A1210" i="3"/>
  <c r="A1207" i="3"/>
  <c r="L33" i="10"/>
  <c r="A1952" i="3"/>
  <c r="A1953" i="3"/>
  <c r="I13" i="10"/>
  <c r="J13" i="10" s="1"/>
  <c r="A2196" i="3"/>
  <c r="A2203" i="3"/>
  <c r="A1300" i="3"/>
  <c r="A1297" i="3"/>
  <c r="A1306" i="3"/>
  <c r="A1301" i="3"/>
  <c r="A1311" i="3"/>
  <c r="A1677" i="3"/>
  <c r="A1680" i="3"/>
  <c r="A1683" i="3"/>
  <c r="A1686" i="3"/>
  <c r="A1689" i="3"/>
  <c r="A1696" i="3"/>
  <c r="A1699" i="3"/>
  <c r="A1730" i="3"/>
  <c r="A1733" i="3"/>
  <c r="A1737" i="3"/>
  <c r="A1740" i="3"/>
  <c r="A1743" i="3"/>
  <c r="A1746" i="3"/>
  <c r="A1749" i="3"/>
  <c r="A1668" i="3"/>
  <c r="A1671" i="3"/>
  <c r="A1674" i="3"/>
  <c r="A1706" i="3"/>
  <c r="A1709" i="3"/>
  <c r="A1712" i="3"/>
  <c r="A1715" i="3"/>
  <c r="A1721" i="3"/>
  <c r="A1724" i="3"/>
  <c r="A1727" i="3"/>
  <c r="A1756" i="3"/>
  <c r="A1759" i="3"/>
  <c r="A1672" i="3"/>
  <c r="A1676" i="3"/>
  <c r="A1698" i="3"/>
  <c r="A1713" i="3"/>
  <c r="A1720" i="3"/>
  <c r="A1728" i="3"/>
  <c r="A1736" i="3"/>
  <c r="A1747" i="3"/>
  <c r="A1758" i="3"/>
  <c r="A1703" i="3"/>
  <c r="A1707" i="3"/>
  <c r="A1714" i="3"/>
  <c r="A1741" i="3"/>
  <c r="A1748" i="3"/>
  <c r="A1669" i="3"/>
  <c r="A1684" i="3"/>
  <c r="A1710" i="3"/>
  <c r="A1717" i="3"/>
  <c r="A1732" i="3"/>
  <c r="A1744" i="3"/>
  <c r="A1751" i="3"/>
  <c r="A1755" i="3"/>
  <c r="A1673" i="3"/>
  <c r="A1725" i="3"/>
  <c r="A1729" i="3"/>
  <c r="A1679" i="3"/>
  <c r="A1694" i="3"/>
  <c r="A1701" i="3"/>
  <c r="A1705" i="3"/>
  <c r="A1716" i="3"/>
  <c r="A1723" i="3"/>
  <c r="A1731" i="3"/>
  <c r="A1739" i="3"/>
  <c r="A1750" i="3"/>
  <c r="A1754" i="3"/>
  <c r="A1760" i="3"/>
  <c r="A1700" i="3"/>
  <c r="A1742" i="3"/>
  <c r="A1711" i="3"/>
  <c r="A1726" i="3"/>
  <c r="A1682" i="3"/>
  <c r="A1738" i="3"/>
  <c r="A1753" i="3"/>
  <c r="A1719" i="3"/>
  <c r="A1678" i="3"/>
  <c r="A1697" i="3"/>
  <c r="A1722" i="3"/>
  <c r="A1675" i="3"/>
  <c r="A1745" i="3"/>
  <c r="A1708" i="3"/>
  <c r="A1734" i="3"/>
  <c r="A1693" i="3"/>
  <c r="A1670" i="3"/>
  <c r="A1685" i="3"/>
  <c r="A1704" i="3"/>
  <c r="A1757" i="3"/>
  <c r="L89" i="10"/>
  <c r="A1481" i="3"/>
  <c r="A1479" i="3"/>
  <c r="A1476" i="3"/>
  <c r="A1478" i="3"/>
  <c r="A553" i="3"/>
  <c r="A314" i="3"/>
  <c r="A307" i="3"/>
  <c r="A47" i="3"/>
  <c r="A82" i="3"/>
  <c r="A103" i="3"/>
  <c r="A69" i="3"/>
  <c r="A606" i="3"/>
  <c r="A324" i="3"/>
  <c r="A285" i="3"/>
  <c r="A639" i="3"/>
  <c r="A336" i="3"/>
  <c r="L37" i="10"/>
  <c r="A1990" i="3"/>
  <c r="A1993" i="3"/>
  <c r="A1996" i="3"/>
  <c r="A1991" i="3"/>
  <c r="A1997" i="3"/>
  <c r="A1987" i="3"/>
  <c r="A2001" i="3"/>
  <c r="A2004" i="3"/>
  <c r="A2007" i="3"/>
  <c r="A2010" i="3"/>
  <c r="A2013" i="3"/>
  <c r="A2016" i="3"/>
  <c r="A2000" i="3"/>
  <c r="A2011" i="3"/>
  <c r="A1986" i="3"/>
  <c r="A2008" i="3"/>
  <c r="A2015" i="3"/>
  <c r="A2006" i="3"/>
  <c r="A2014" i="3"/>
  <c r="A1995" i="3"/>
  <c r="A1988" i="3"/>
  <c r="A2005" i="3"/>
  <c r="A2012" i="3"/>
  <c r="A1992" i="3"/>
  <c r="A2002" i="3"/>
  <c r="A2009" i="3"/>
  <c r="A1989" i="3"/>
  <c r="A2003" i="3"/>
  <c r="A1096" i="3"/>
  <c r="A1077" i="3"/>
  <c r="A1245" i="3"/>
  <c r="A2279" i="3"/>
  <c r="A2260" i="3"/>
  <c r="A2267" i="3"/>
  <c r="A2271" i="3"/>
  <c r="A2280" i="3"/>
  <c r="A2277" i="3"/>
  <c r="A2264" i="3"/>
  <c r="A2261" i="3"/>
  <c r="A2262" i="3"/>
  <c r="A2274" i="3"/>
  <c r="A428" i="3"/>
  <c r="A340" i="3"/>
  <c r="A811" i="3"/>
  <c r="A812" i="3"/>
  <c r="L23" i="10"/>
  <c r="A684" i="3"/>
  <c r="A615" i="3"/>
  <c r="A620" i="3"/>
  <c r="A655" i="3"/>
  <c r="A660" i="3"/>
  <c r="A669" i="3"/>
  <c r="A653" i="3"/>
  <c r="A625" i="3"/>
  <c r="A690" i="3"/>
  <c r="A685" i="3"/>
  <c r="A2143" i="3"/>
  <c r="A2164" i="3"/>
  <c r="A2166" i="3"/>
  <c r="A2155" i="3"/>
  <c r="A2145" i="3"/>
  <c r="L27" i="10"/>
  <c r="A1920" i="3"/>
  <c r="A1926" i="3"/>
  <c r="A1932" i="3"/>
  <c r="A1927" i="3"/>
  <c r="A1930" i="3"/>
  <c r="A1918" i="3"/>
  <c r="A1931" i="3"/>
  <c r="L63" i="10"/>
  <c r="A2211" i="3"/>
  <c r="A2217" i="3"/>
  <c r="A2218" i="3"/>
  <c r="A2236" i="3"/>
  <c r="A2221" i="3"/>
  <c r="A2225" i="3"/>
  <c r="A2219" i="3"/>
  <c r="A2223" i="3"/>
  <c r="A2220" i="3"/>
  <c r="A2229" i="3"/>
  <c r="A2226" i="3"/>
  <c r="A2230" i="3"/>
  <c r="A2227" i="3"/>
  <c r="A2022" i="3"/>
  <c r="A2018" i="3"/>
  <c r="A2023" i="3"/>
  <c r="A2017" i="3"/>
  <c r="A2020" i="3"/>
  <c r="A322" i="3"/>
  <c r="A668" i="3"/>
  <c r="A649" i="3"/>
  <c r="A636" i="3"/>
  <c r="A2338" i="3"/>
  <c r="A2341" i="3"/>
  <c r="A2344" i="3"/>
  <c r="A2350" i="3"/>
  <c r="A2353" i="3"/>
  <c r="A2356" i="3"/>
  <c r="A2332" i="3"/>
  <c r="A2335" i="3"/>
  <c r="A2328" i="3"/>
  <c r="A2343" i="3"/>
  <c r="A2354" i="3"/>
  <c r="A2340" i="3"/>
  <c r="A2330" i="3"/>
  <c r="A2336" i="3"/>
  <c r="A2351" i="3"/>
  <c r="A2337" i="3"/>
  <c r="A2333" i="3"/>
  <c r="A2348" i="3"/>
  <c r="A2352" i="3"/>
  <c r="A2334" i="3"/>
  <c r="A2349" i="3"/>
  <c r="A2331" i="3"/>
  <c r="A2339" i="3"/>
  <c r="A2346" i="3"/>
  <c r="A603" i="3"/>
  <c r="A677" i="3"/>
  <c r="A601" i="3"/>
  <c r="A1195" i="3"/>
  <c r="A2112" i="3"/>
  <c r="A1185" i="3"/>
  <c r="A1191" i="3"/>
  <c r="A1527" i="3"/>
  <c r="A1525" i="3"/>
  <c r="A1529" i="3"/>
  <c r="A1531" i="3"/>
  <c r="L51" i="10"/>
  <c r="A913" i="3"/>
  <c r="A910" i="3"/>
  <c r="A907" i="3"/>
  <c r="A1237" i="3"/>
  <c r="A1231" i="3"/>
  <c r="A1246" i="3"/>
  <c r="A1253" i="3"/>
  <c r="A1250" i="3"/>
  <c r="A1247" i="3"/>
  <c r="A1233" i="3"/>
  <c r="A1249" i="3"/>
  <c r="A1234" i="3"/>
  <c r="A1230" i="3"/>
  <c r="A495" i="3"/>
  <c r="A492" i="3"/>
  <c r="A489" i="3"/>
  <c r="A494" i="3"/>
  <c r="A113" i="3"/>
  <c r="A50" i="3"/>
  <c r="A87" i="3"/>
  <c r="A96" i="3"/>
  <c r="A105" i="3"/>
  <c r="A84" i="3"/>
  <c r="A93" i="3"/>
  <c r="A102" i="3"/>
  <c r="A116" i="3"/>
  <c r="A72" i="3"/>
  <c r="A90" i="3"/>
  <c r="A99" i="3"/>
  <c r="A110" i="3"/>
  <c r="A119" i="3"/>
  <c r="A2108" i="3"/>
  <c r="A2109" i="3"/>
  <c r="A2106" i="3"/>
  <c r="A2107" i="3"/>
  <c r="L92" i="10"/>
  <c r="A1515" i="3"/>
  <c r="A1513" i="3"/>
  <c r="A1518" i="3"/>
  <c r="A1522" i="3"/>
  <c r="A1523" i="3"/>
  <c r="A1519" i="3"/>
  <c r="A120" i="3"/>
  <c r="A68" i="3"/>
  <c r="A341" i="3"/>
  <c r="A308" i="3"/>
  <c r="A62" i="3"/>
  <c r="A81" i="3"/>
  <c r="A58" i="3"/>
  <c r="A39" i="3"/>
  <c r="A76" i="3"/>
  <c r="A97" i="3"/>
  <c r="A63" i="3"/>
  <c r="A26" i="3"/>
  <c r="L26" i="10"/>
  <c r="A708" i="3"/>
  <c r="A746" i="3"/>
  <c r="A749" i="3"/>
  <c r="A752" i="3"/>
  <c r="A758" i="3"/>
  <c r="A764" i="3"/>
  <c r="A770" i="3"/>
  <c r="A694" i="3"/>
  <c r="A716" i="3"/>
  <c r="A723" i="3"/>
  <c r="A729" i="3"/>
  <c r="A735" i="3"/>
  <c r="A741" i="3"/>
  <c r="A744" i="3"/>
  <c r="A772" i="3"/>
  <c r="A778" i="3"/>
  <c r="A701" i="3"/>
  <c r="A704" i="3"/>
  <c r="A707" i="3"/>
  <c r="A710" i="3"/>
  <c r="A745" i="3"/>
  <c r="A754" i="3"/>
  <c r="A757" i="3"/>
  <c r="A760" i="3"/>
  <c r="A763" i="3"/>
  <c r="A692" i="3"/>
  <c r="A698" i="3"/>
  <c r="A714" i="3"/>
  <c r="A721" i="3"/>
  <c r="A724" i="3"/>
  <c r="A733" i="3"/>
  <c r="A739" i="3"/>
  <c r="A742" i="3"/>
  <c r="A773" i="3"/>
  <c r="A779" i="3"/>
  <c r="A785" i="3"/>
  <c r="A715" i="3"/>
  <c r="A728" i="3"/>
  <c r="A747" i="3"/>
  <c r="A756" i="3"/>
  <c r="A693" i="3"/>
  <c r="A734" i="3"/>
  <c r="A753" i="3"/>
  <c r="A762" i="3"/>
  <c r="A703" i="3"/>
  <c r="A777" i="3"/>
  <c r="A722" i="3"/>
  <c r="A731" i="3"/>
  <c r="A740" i="3"/>
  <c r="A750" i="3"/>
  <c r="A768" i="3"/>
  <c r="A774" i="3"/>
  <c r="A783" i="3"/>
  <c r="A787" i="3"/>
  <c r="A780" i="3"/>
  <c r="A2136" i="3"/>
  <c r="A2137" i="3"/>
  <c r="A2140" i="3"/>
  <c r="A2135" i="3"/>
  <c r="A2141" i="3"/>
  <c r="A1587" i="3"/>
  <c r="A1588" i="3"/>
  <c r="A1589" i="3"/>
  <c r="A1592" i="3"/>
  <c r="A1582" i="3"/>
  <c r="A1586" i="3"/>
  <c r="A1966" i="3"/>
  <c r="A1983" i="3"/>
  <c r="A1973" i="3"/>
  <c r="A1961" i="3"/>
  <c r="A1965" i="3"/>
  <c r="A1979" i="3"/>
  <c r="A1962" i="3"/>
  <c r="A1968" i="3"/>
  <c r="A1985" i="3"/>
  <c r="L61" i="10"/>
  <c r="A1085" i="3"/>
  <c r="A1100" i="3"/>
  <c r="A1107" i="3"/>
  <c r="A1092" i="3"/>
  <c r="A1102" i="3"/>
  <c r="A1088" i="3"/>
  <c r="A1099" i="3"/>
  <c r="A1095" i="3"/>
  <c r="A600" i="3"/>
  <c r="A277" i="3"/>
  <c r="A665" i="3"/>
  <c r="A646" i="3"/>
  <c r="A608" i="3"/>
  <c r="A482" i="3"/>
  <c r="A673" i="3"/>
  <c r="A633" i="3"/>
  <c r="A598" i="3"/>
  <c r="A626" i="3"/>
  <c r="L40" i="10"/>
  <c r="A1517" i="3"/>
  <c r="A1480" i="3"/>
  <c r="A1267" i="3"/>
  <c r="A1192" i="3"/>
  <c r="A881" i="3"/>
  <c r="A1089" i="3"/>
  <c r="A1052" i="3"/>
  <c r="A914" i="3"/>
  <c r="A1313" i="3"/>
  <c r="A1293" i="3"/>
  <c r="A1214" i="3"/>
  <c r="A1106" i="3"/>
  <c r="I14" i="10"/>
  <c r="I15" i="10" s="1"/>
  <c r="A356" i="3"/>
  <c r="A292" i="3"/>
  <c r="A346" i="3"/>
  <c r="L16" i="10"/>
  <c r="A339" i="3"/>
  <c r="A353" i="3"/>
  <c r="A271" i="3"/>
  <c r="A289" i="3"/>
  <c r="A313" i="3"/>
  <c r="A1257" i="3"/>
  <c r="L75" i="10"/>
  <c r="A1258" i="3"/>
  <c r="A1256" i="3"/>
  <c r="A490" i="3"/>
  <c r="A478" i="3"/>
  <c r="A476" i="3"/>
  <c r="A487" i="3"/>
  <c r="A483" i="3"/>
  <c r="A475" i="3"/>
  <c r="A179" i="3"/>
  <c r="A184" i="3"/>
  <c r="A193" i="3"/>
  <c r="A227" i="3"/>
  <c r="A235" i="3"/>
  <c r="A224" i="3"/>
  <c r="A213" i="3"/>
  <c r="A204" i="3"/>
  <c r="A176" i="3"/>
  <c r="A223" i="3"/>
  <c r="A255" i="3"/>
  <c r="A222" i="3"/>
  <c r="A200" i="3"/>
  <c r="A219" i="3"/>
  <c r="A247" i="3"/>
  <c r="A238" i="3"/>
  <c r="A481" i="3"/>
  <c r="A2197" i="3"/>
  <c r="A1201" i="3"/>
  <c r="A1204" i="3"/>
  <c r="A1199" i="3"/>
  <c r="A1208" i="3"/>
  <c r="A1211" i="3"/>
  <c r="A817" i="3"/>
  <c r="A829" i="3"/>
  <c r="A832" i="3"/>
  <c r="A305" i="3"/>
  <c r="A1396" i="3"/>
  <c r="A234" i="3"/>
  <c r="A2182" i="3"/>
  <c r="A2167" i="3"/>
  <c r="A2173" i="3"/>
  <c r="A2175" i="3"/>
  <c r="A2181" i="3"/>
  <c r="L21" i="10"/>
  <c r="A1702" i="3"/>
  <c r="A1752" i="3"/>
  <c r="A1718" i="3"/>
  <c r="A1687" i="3"/>
  <c r="A1688" i="3"/>
  <c r="A1695" i="3"/>
  <c r="A1681" i="3"/>
  <c r="A602" i="3"/>
  <c r="A648" i="3"/>
  <c r="A2119" i="3"/>
  <c r="A1014" i="3"/>
  <c r="L55" i="10"/>
  <c r="A1087" i="3"/>
  <c r="A1086" i="3"/>
  <c r="A1093" i="3"/>
  <c r="A645" i="3"/>
  <c r="A1477" i="3"/>
  <c r="A1254" i="3"/>
  <c r="A1775" i="3"/>
  <c r="A166" i="3"/>
  <c r="A142" i="3"/>
  <c r="L15" i="10"/>
  <c r="A258" i="3"/>
  <c r="A266" i="3"/>
  <c r="A259" i="3"/>
  <c r="A874" i="3"/>
  <c r="A869" i="3"/>
  <c r="A850" i="3"/>
  <c r="A875" i="3"/>
  <c r="A855" i="3"/>
  <c r="A865" i="3"/>
  <c r="A871" i="3"/>
  <c r="A986" i="3"/>
  <c r="A973" i="3"/>
  <c r="A971" i="3"/>
  <c r="A157" i="3"/>
  <c r="A264" i="3"/>
  <c r="A610" i="3"/>
  <c r="A1019" i="3"/>
  <c r="A1114" i="3"/>
  <c r="A1083" i="3"/>
  <c r="A1094" i="3"/>
  <c r="A1762" i="3"/>
  <c r="A416" i="3"/>
  <c r="A632" i="3"/>
  <c r="A662" i="3"/>
  <c r="A1084" i="3"/>
  <c r="A845" i="3"/>
  <c r="A1310" i="3"/>
  <c r="A642" i="3"/>
  <c r="A674" i="3"/>
  <c r="A1054" i="3"/>
  <c r="A1021" i="3"/>
  <c r="A983" i="3"/>
  <c r="L53" i="10"/>
  <c r="A851" i="3"/>
  <c r="A859" i="3"/>
  <c r="A1118" i="3"/>
  <c r="A1110" i="3"/>
  <c r="A261" i="3"/>
  <c r="A161" i="3"/>
  <c r="A140" i="3"/>
  <c r="A1242" i="3"/>
  <c r="A629" i="3"/>
  <c r="A659" i="3"/>
  <c r="A643" i="3"/>
  <c r="A609" i="3"/>
  <c r="A630" i="3"/>
  <c r="A678" i="3"/>
  <c r="A644" i="3"/>
  <c r="A604" i="3"/>
  <c r="A2295" i="3"/>
  <c r="A1235" i="3"/>
  <c r="A1229" i="3"/>
  <c r="A1113" i="3"/>
  <c r="A1124" i="3"/>
  <c r="A1117" i="3"/>
  <c r="A1125" i="3"/>
  <c r="A597" i="3"/>
  <c r="A640" i="3"/>
  <c r="A670" i="3"/>
  <c r="A619" i="3"/>
  <c r="A1065" i="3"/>
  <c r="A1548" i="3"/>
  <c r="A1549" i="3"/>
  <c r="A1551" i="3"/>
  <c r="A1552" i="3"/>
  <c r="A1553" i="3"/>
  <c r="A1554" i="3"/>
  <c r="A1555" i="3"/>
  <c r="A1556" i="3"/>
  <c r="A1557" i="3"/>
  <c r="A1558" i="3"/>
  <c r="A1559" i="3"/>
  <c r="A1560" i="3"/>
  <c r="A1315" i="3"/>
  <c r="A1316" i="3"/>
  <c r="A1342" i="3"/>
  <c r="A1343" i="3"/>
  <c r="A1339" i="3"/>
  <c r="A1340" i="3"/>
  <c r="A1373" i="3"/>
  <c r="A1336" i="3"/>
  <c r="A1337" i="3"/>
  <c r="A1363" i="3"/>
  <c r="A1364" i="3"/>
  <c r="A1367" i="3"/>
  <c r="A1368" i="3"/>
  <c r="A1370" i="3"/>
  <c r="A1371" i="3"/>
  <c r="A1374" i="3"/>
  <c r="A1333" i="3"/>
  <c r="A1334" i="3"/>
  <c r="A1360" i="3"/>
  <c r="A1361" i="3"/>
  <c r="A1365" i="3"/>
  <c r="A1330" i="3"/>
  <c r="A1331" i="3"/>
  <c r="A1357" i="3"/>
  <c r="A1358" i="3"/>
  <c r="A1324" i="3"/>
  <c r="A1327" i="3"/>
  <c r="A1328" i="3"/>
  <c r="A1351" i="3"/>
  <c r="A1354" i="3"/>
  <c r="A1355" i="3"/>
  <c r="A1321" i="3"/>
  <c r="A1322" i="3"/>
  <c r="A1325" i="3"/>
  <c r="A1348" i="3"/>
  <c r="A1349" i="3"/>
  <c r="A1352" i="3"/>
  <c r="A1318" i="3"/>
  <c r="A1319" i="3"/>
  <c r="A1345" i="3"/>
  <c r="A1346" i="3"/>
  <c r="A1485" i="3"/>
  <c r="A1486" i="3"/>
  <c r="A1487" i="3"/>
  <c r="A1488" i="3"/>
  <c r="A1489" i="3"/>
  <c r="A1490" i="3"/>
  <c r="A1491" i="3"/>
  <c r="A1492" i="3"/>
  <c r="A1493" i="3"/>
  <c r="A1494" i="3"/>
  <c r="A1495" i="3"/>
  <c r="A1496" i="3"/>
  <c r="A1497" i="3"/>
  <c r="A1498" i="3"/>
  <c r="A1499" i="3"/>
  <c r="A1482" i="3"/>
  <c r="A1227" i="3"/>
  <c r="A1228" i="3"/>
  <c r="A1224" i="3"/>
  <c r="A1225" i="3"/>
  <c r="A1221" i="3"/>
  <c r="A1222" i="3"/>
  <c r="A1218" i="3"/>
  <c r="A1219" i="3"/>
  <c r="A1215" i="3"/>
  <c r="A1216" i="3"/>
  <c r="A121" i="3"/>
  <c r="A78" i="3"/>
  <c r="A104" i="3"/>
  <c r="A86" i="3"/>
  <c r="A36" i="3"/>
  <c r="A73" i="3"/>
  <c r="A57" i="3"/>
  <c r="A20" i="3"/>
  <c r="A579" i="3"/>
  <c r="A1376" i="3"/>
  <c r="A1386" i="3"/>
  <c r="A1387" i="3"/>
  <c r="A1390" i="3"/>
  <c r="A1391" i="3"/>
  <c r="A1377" i="3"/>
  <c r="A1380" i="3"/>
  <c r="A1381" i="3"/>
  <c r="A1383" i="3"/>
  <c r="A1384" i="3"/>
  <c r="A1388" i="3"/>
  <c r="A1378" i="3"/>
  <c r="A109" i="3"/>
  <c r="A125" i="3"/>
  <c r="A53" i="3"/>
  <c r="A37" i="3"/>
  <c r="A24" i="3"/>
  <c r="A94" i="3"/>
  <c r="A789" i="3"/>
  <c r="A790" i="3"/>
  <c r="A791" i="3"/>
  <c r="A792" i="3"/>
  <c r="A793" i="3"/>
  <c r="A794" i="3"/>
  <c r="A796" i="3"/>
  <c r="A797" i="3"/>
  <c r="A798" i="3"/>
  <c r="A799" i="3"/>
  <c r="A800" i="3"/>
  <c r="A801" i="3"/>
  <c r="A802" i="3"/>
  <c r="A803" i="3"/>
  <c r="A804" i="3"/>
  <c r="A805" i="3"/>
  <c r="A806" i="3"/>
  <c r="A807" i="3"/>
  <c r="A1169" i="3"/>
  <c r="A1166" i="3"/>
  <c r="A1184" i="3"/>
  <c r="A1181" i="3"/>
  <c r="A1182" i="3"/>
  <c r="A1163" i="3"/>
  <c r="A1178" i="3"/>
  <c r="A1179" i="3"/>
  <c r="A1175" i="3"/>
  <c r="A1176" i="3"/>
  <c r="A1160" i="3"/>
  <c r="A1172" i="3"/>
  <c r="A1577" i="3"/>
  <c r="A1576" i="3"/>
  <c r="A1575" i="3"/>
  <c r="A1574" i="3"/>
  <c r="A1573" i="3"/>
  <c r="A1572" i="3"/>
  <c r="A1571" i="3"/>
  <c r="A1570" i="3"/>
  <c r="A1569" i="3"/>
  <c r="A1568" i="3"/>
  <c r="A1567" i="3"/>
  <c r="A1566" i="3"/>
  <c r="A1565" i="3"/>
  <c r="A1564" i="3"/>
  <c r="A1563" i="3"/>
  <c r="A1562" i="3"/>
  <c r="A1561" i="3"/>
  <c r="BA78" i="10"/>
  <c r="BA30" i="10"/>
  <c r="P18" i="10"/>
  <c r="A457" i="3" s="1"/>
  <c r="A445" i="3"/>
  <c r="P56" i="10"/>
  <c r="A1029" i="3" s="1"/>
  <c r="A1031" i="3"/>
  <c r="A469" i="3"/>
  <c r="A470" i="3"/>
  <c r="A463" i="3"/>
  <c r="A464" i="3"/>
  <c r="A456" i="3"/>
  <c r="A450" i="3"/>
  <c r="A451" i="3"/>
  <c r="A449" i="3"/>
  <c r="A462" i="3"/>
  <c r="A468" i="3"/>
  <c r="A473" i="3"/>
  <c r="A472" i="3"/>
  <c r="L18" i="10"/>
  <c r="A443" i="3"/>
  <c r="C17" i="3"/>
  <c r="C1602" i="3"/>
  <c r="C127" i="3"/>
  <c r="A1036" i="3"/>
  <c r="A1030" i="3"/>
  <c r="A2131" i="3"/>
  <c r="A2301" i="3"/>
  <c r="A2284" i="3"/>
  <c r="A2285" i="3"/>
  <c r="A2303" i="3"/>
  <c r="A2298" i="3"/>
  <c r="A2293" i="3"/>
  <c r="A2296" i="3"/>
  <c r="A2294" i="3"/>
  <c r="A2292" i="3"/>
  <c r="A2299" i="3"/>
  <c r="A2209" i="3"/>
  <c r="A2198" i="3"/>
  <c r="A2207" i="3"/>
  <c r="L62" i="10"/>
  <c r="A2191" i="3"/>
  <c r="A2189" i="3"/>
  <c r="A2193" i="3"/>
  <c r="A2206" i="3"/>
  <c r="A2195" i="3"/>
  <c r="A2208" i="3"/>
  <c r="A2204" i="3"/>
  <c r="A2205" i="3"/>
  <c r="A2194" i="3"/>
  <c r="L14" i="10"/>
  <c r="A1143" i="3"/>
  <c r="A1155" i="3"/>
  <c r="A1138" i="3"/>
  <c r="A1152" i="3"/>
  <c r="A1158" i="3"/>
  <c r="A1134" i="3"/>
  <c r="A1151" i="3"/>
  <c r="A1156" i="3"/>
  <c r="A1136" i="3"/>
  <c r="A1148" i="3"/>
  <c r="A1147" i="3"/>
  <c r="A1150" i="3"/>
  <c r="A2314" i="3"/>
  <c r="A1034" i="3"/>
  <c r="A1026" i="3"/>
  <c r="A2190" i="3"/>
  <c r="A1157" i="3"/>
  <c r="A902" i="3"/>
  <c r="A904" i="3"/>
  <c r="A900" i="3"/>
  <c r="A903" i="3"/>
  <c r="L47" i="10"/>
  <c r="L81" i="10"/>
  <c r="A1397" i="3"/>
  <c r="A1400" i="3"/>
  <c r="A1394" i="3"/>
  <c r="A1897" i="3"/>
  <c r="A1904" i="3"/>
  <c r="A1890" i="3"/>
  <c r="A1894" i="3"/>
  <c r="A883" i="3"/>
  <c r="A880" i="3"/>
  <c r="A885" i="3"/>
  <c r="A882" i="3"/>
  <c r="A316" i="3"/>
  <c r="A348" i="3"/>
  <c r="A306" i="3"/>
  <c r="A286" i="3"/>
  <c r="A345" i="3"/>
  <c r="A347" i="3"/>
  <c r="A272" i="3"/>
  <c r="A334" i="3"/>
  <c r="A321" i="3"/>
  <c r="A319" i="3"/>
  <c r="A327" i="3"/>
  <c r="A342" i="3"/>
  <c r="A283" i="3"/>
  <c r="A332" i="3"/>
  <c r="A333" i="3"/>
  <c r="A290" i="3"/>
  <c r="A287" i="3"/>
  <c r="A282" i="3"/>
  <c r="A304" i="3"/>
  <c r="A351" i="3"/>
  <c r="A350" i="3"/>
  <c r="A311" i="3"/>
  <c r="A329" i="3"/>
  <c r="A301" i="3"/>
  <c r="A295" i="3"/>
  <c r="A328" i="3"/>
  <c r="A293" i="3"/>
  <c r="A303" i="3"/>
  <c r="A300" i="3"/>
  <c r="A309" i="3"/>
  <c r="A337" i="3"/>
  <c r="A279" i="3"/>
  <c r="A296" i="3"/>
  <c r="A338" i="3"/>
  <c r="A274" i="3"/>
  <c r="L13" i="10"/>
  <c r="A254" i="3"/>
  <c r="A211" i="3"/>
  <c r="A218" i="3"/>
  <c r="A190" i="3"/>
  <c r="A195" i="3"/>
  <c r="A185" i="3"/>
  <c r="A199" i="3"/>
  <c r="A191" i="3"/>
  <c r="A248" i="3"/>
  <c r="A181" i="3"/>
  <c r="A246" i="3"/>
  <c r="A207" i="3"/>
  <c r="A237" i="3"/>
  <c r="A206" i="3"/>
  <c r="A232" i="3"/>
  <c r="A205" i="3"/>
  <c r="A177" i="3"/>
  <c r="A242" i="3"/>
  <c r="A209" i="3"/>
  <c r="A225" i="3"/>
  <c r="A178" i="3"/>
  <c r="A197" i="3"/>
  <c r="A241" i="3"/>
  <c r="A212" i="3"/>
  <c r="A180" i="3"/>
  <c r="A183" i="3"/>
  <c r="A244" i="3"/>
  <c r="A245" i="3"/>
  <c r="A249" i="3"/>
  <c r="A194" i="3"/>
  <c r="A210" i="3"/>
  <c r="A455" i="3"/>
  <c r="A458" i="3"/>
  <c r="A454" i="3"/>
  <c r="L71" i="10"/>
  <c r="A1403" i="3"/>
  <c r="A2201" i="3"/>
  <c r="A182" i="3"/>
  <c r="A187" i="3"/>
  <c r="A250" i="3"/>
  <c r="A216" i="3"/>
  <c r="A170" i="3"/>
  <c r="A243" i="3"/>
  <c r="A294" i="3"/>
  <c r="A278" i="3"/>
  <c r="A275" i="3"/>
  <c r="A1579" i="3"/>
  <c r="A1585" i="3"/>
  <c r="A323" i="3"/>
  <c r="A352" i="3"/>
  <c r="A280" i="3"/>
  <c r="A335" i="3"/>
  <c r="A317" i="3"/>
  <c r="A357" i="3"/>
  <c r="A2200" i="3"/>
  <c r="A2125" i="3"/>
  <c r="A2290" i="3"/>
  <c r="A215" i="3"/>
  <c r="A1144" i="3"/>
  <c r="L65" i="10"/>
  <c r="A394" i="3"/>
  <c r="A438" i="3"/>
  <c r="A432" i="3"/>
  <c r="A399" i="3"/>
  <c r="A1269" i="3"/>
  <c r="A1275" i="3"/>
  <c r="A1270" i="3"/>
  <c r="A1273" i="3"/>
  <c r="A1291" i="3"/>
  <c r="A1280" i="3"/>
  <c r="A1282" i="3"/>
  <c r="A1271" i="3"/>
  <c r="L76" i="10"/>
  <c r="L50" i="10"/>
  <c r="A2134" i="3"/>
  <c r="A2133" i="3"/>
  <c r="A2283" i="3"/>
  <c r="A251" i="3"/>
  <c r="A189" i="3"/>
  <c r="A320" i="3"/>
  <c r="K13" i="10"/>
  <c r="A281" i="3"/>
  <c r="A884" i="3"/>
  <c r="A2192" i="3"/>
  <c r="A318" i="3"/>
  <c r="A221" i="3"/>
  <c r="A1149" i="3"/>
  <c r="A843" i="3"/>
  <c r="A839" i="3"/>
  <c r="A835" i="3"/>
  <c r="L35" i="10"/>
  <c r="A821" i="3"/>
  <c r="A820" i="3"/>
  <c r="A818" i="3"/>
  <c r="A834" i="3"/>
  <c r="A827" i="3"/>
  <c r="A842" i="3"/>
  <c r="A825" i="3"/>
  <c r="A824" i="3"/>
  <c r="A1593" i="3"/>
  <c r="A1581" i="3"/>
  <c r="A1595" i="3"/>
  <c r="A1598" i="3"/>
  <c r="L98" i="10"/>
  <c r="A1599" i="3"/>
  <c r="A1580" i="3"/>
  <c r="A1594" i="3"/>
  <c r="A474" i="3"/>
  <c r="A448" i="3"/>
  <c r="A461" i="3"/>
  <c r="A1032" i="3"/>
  <c r="A383" i="3"/>
  <c r="A2289" i="3"/>
  <c r="A1398" i="3"/>
  <c r="A837" i="3"/>
  <c r="A1408" i="3"/>
  <c r="A198" i="3"/>
  <c r="A226" i="3"/>
  <c r="A172" i="3"/>
  <c r="A201" i="3"/>
  <c r="A202" i="3"/>
  <c r="A171" i="3"/>
  <c r="A270" i="3"/>
  <c r="A343" i="3"/>
  <c r="A1401" i="3"/>
  <c r="A312" i="3"/>
  <c r="A299" i="3"/>
  <c r="A1583" i="3"/>
  <c r="A1596" i="3"/>
  <c r="A331" i="3"/>
  <c r="A402" i="3"/>
  <c r="A1284" i="3"/>
  <c r="A2210" i="3"/>
  <c r="A288" i="3"/>
  <c r="A273" i="3"/>
  <c r="A1895" i="3"/>
  <c r="A2291" i="3"/>
  <c r="A828" i="3"/>
  <c r="A229" i="3"/>
  <c r="A1153" i="3"/>
  <c r="A1186" i="3"/>
  <c r="A1190" i="3"/>
  <c r="A1189" i="3"/>
  <c r="A1187" i="3"/>
  <c r="A702" i="3"/>
  <c r="A755" i="3"/>
  <c r="A697" i="3"/>
  <c r="A738" i="3"/>
  <c r="A784" i="3"/>
  <c r="A748" i="3"/>
  <c r="A769" i="3"/>
  <c r="A727" i="3"/>
  <c r="A776" i="3"/>
  <c r="A737" i="3"/>
  <c r="A743" i="3"/>
  <c r="A699" i="3"/>
  <c r="A700" i="3"/>
  <c r="A771" i="3"/>
  <c r="A711" i="3"/>
  <c r="A767" i="3"/>
  <c r="A732" i="3"/>
  <c r="A781" i="3"/>
  <c r="A751" i="3"/>
  <c r="A695" i="3"/>
  <c r="A736" i="3"/>
  <c r="A696" i="3"/>
  <c r="A725" i="3"/>
  <c r="A786" i="3"/>
  <c r="A709" i="3"/>
  <c r="A705" i="3"/>
  <c r="A761" i="3"/>
  <c r="A726" i="3"/>
  <c r="A775" i="3"/>
  <c r="A713" i="3"/>
  <c r="A766" i="3"/>
  <c r="A730" i="3"/>
  <c r="A782" i="3"/>
  <c r="A765" i="3"/>
  <c r="A712" i="3"/>
  <c r="A759" i="3"/>
  <c r="A706" i="3"/>
  <c r="A2138" i="3"/>
  <c r="L52" i="10"/>
  <c r="A2139" i="3"/>
  <c r="A453" i="3"/>
  <c r="A459" i="3"/>
  <c r="A446" i="3"/>
  <c r="A2199" i="3"/>
  <c r="A240" i="3"/>
  <c r="A192" i="3"/>
  <c r="A175" i="3"/>
  <c r="A173" i="3"/>
  <c r="A291" i="3"/>
  <c r="A349" i="3"/>
  <c r="A298" i="3"/>
  <c r="A344" i="3"/>
  <c r="A330" i="3"/>
  <c r="A1910" i="3"/>
  <c r="A2286" i="3"/>
  <c r="A465" i="3"/>
  <c r="A471" i="3"/>
  <c r="A460" i="3"/>
  <c r="A444" i="3"/>
  <c r="A2302" i="3"/>
  <c r="A1264" i="3"/>
  <c r="A838" i="3"/>
  <c r="A814" i="3"/>
  <c r="A1404" i="3"/>
  <c r="A220" i="3"/>
  <c r="A203" i="3"/>
  <c r="A217" i="3"/>
  <c r="A174" i="3"/>
  <c r="A228" i="3"/>
  <c r="A325" i="3"/>
  <c r="A276" i="3"/>
  <c r="A302" i="3"/>
  <c r="A370" i="3"/>
  <c r="A297" i="3"/>
  <c r="A1591" i="3"/>
  <c r="A1590" i="3"/>
  <c r="A284" i="3"/>
  <c r="A425" i="3"/>
  <c r="A310" i="3"/>
  <c r="A2132" i="3"/>
  <c r="A2202" i="3"/>
  <c r="A315" i="3"/>
  <c r="A1140" i="3"/>
  <c r="A2288" i="3"/>
  <c r="A214" i="3"/>
  <c r="A188" i="3"/>
  <c r="A1141" i="3"/>
  <c r="A1958" i="3"/>
  <c r="A1956" i="3"/>
  <c r="A631" i="3"/>
  <c r="A1922" i="3"/>
  <c r="A2147" i="3"/>
  <c r="A618" i="3"/>
  <c r="A679" i="3"/>
  <c r="A663" i="3"/>
  <c r="A2265" i="3"/>
  <c r="A661" i="3"/>
  <c r="A1839" i="3"/>
  <c r="A1786" i="3"/>
  <c r="A162" i="3"/>
  <c r="A154" i="3"/>
  <c r="A167" i="3"/>
  <c r="A144" i="3"/>
  <c r="A152" i="3"/>
  <c r="A1303" i="3"/>
  <c r="A1302" i="3"/>
  <c r="A1309" i="3"/>
  <c r="A1298" i="3"/>
  <c r="A1304" i="3"/>
  <c r="L77" i="10"/>
  <c r="A1294" i="3"/>
  <c r="A886" i="3"/>
  <c r="A616" i="3"/>
  <c r="A664" i="3"/>
  <c r="A652" i="3"/>
  <c r="A628" i="3"/>
  <c r="A627" i="3"/>
  <c r="A614" i="3"/>
  <c r="A657" i="3"/>
  <c r="A593" i="3"/>
  <c r="A658" i="3"/>
  <c r="A667" i="3"/>
  <c r="A594" i="3"/>
  <c r="A691" i="3"/>
  <c r="A683" i="3"/>
  <c r="A672" i="3"/>
  <c r="A637" i="3"/>
  <c r="A596" i="3"/>
  <c r="A680" i="3"/>
  <c r="A617" i="3"/>
  <c r="A650" i="3"/>
  <c r="A675" i="3"/>
  <c r="A638" i="3"/>
  <c r="A2161" i="3"/>
  <c r="A2165" i="3"/>
  <c r="A2154" i="3"/>
  <c r="A2153" i="3"/>
  <c r="A2150" i="3"/>
  <c r="A2159" i="3"/>
  <c r="A587" i="3"/>
  <c r="A548" i="3"/>
  <c r="A558" i="3"/>
  <c r="A1954" i="3"/>
  <c r="A1951" i="3"/>
  <c r="A1921" i="3"/>
  <c r="A1919" i="3"/>
  <c r="A1924" i="3"/>
  <c r="A1925" i="3"/>
  <c r="A1764" i="3"/>
  <c r="A1772" i="3"/>
  <c r="A1767" i="3"/>
  <c r="A1768" i="3"/>
  <c r="A1844" i="3"/>
  <c r="A1841" i="3"/>
  <c r="A1877" i="3"/>
  <c r="A2273" i="3"/>
  <c r="A2270" i="3"/>
  <c r="A2275" i="3"/>
  <c r="A2281" i="3"/>
  <c r="A2263" i="3"/>
  <c r="A2268" i="3"/>
  <c r="A2276" i="3"/>
  <c r="A2278" i="3"/>
  <c r="A2272" i="3"/>
  <c r="A1307" i="3"/>
  <c r="A1880" i="3"/>
  <c r="A651" i="3"/>
  <c r="A635" i="3"/>
  <c r="A895" i="3"/>
  <c r="A1928" i="3"/>
  <c r="A1929" i="3"/>
  <c r="A2152" i="3"/>
  <c r="A2160" i="3"/>
  <c r="A611" i="3"/>
  <c r="A612" i="3"/>
  <c r="A2269" i="3"/>
  <c r="A2282" i="3"/>
  <c r="A1299" i="3"/>
  <c r="A641" i="3"/>
  <c r="A1305" i="3"/>
  <c r="A1308" i="3"/>
  <c r="A1955" i="3"/>
  <c r="A607" i="3"/>
  <c r="A1879" i="3"/>
  <c r="A146" i="3"/>
  <c r="A165" i="3"/>
  <c r="A1779" i="3"/>
  <c r="A909" i="3"/>
  <c r="A915" i="3"/>
  <c r="A911" i="3"/>
  <c r="A808" i="3"/>
  <c r="A809" i="3"/>
  <c r="A810" i="3"/>
  <c r="A681" i="3"/>
  <c r="A2170" i="3"/>
  <c r="A2355" i="3"/>
  <c r="A2358" i="3"/>
  <c r="A2021" i="3"/>
  <c r="A27" i="3"/>
  <c r="A985" i="3"/>
  <c r="A978" i="3"/>
  <c r="A967" i="3"/>
  <c r="A975" i="3"/>
  <c r="A2235" i="3"/>
  <c r="A2228" i="3"/>
  <c r="A2216" i="3"/>
  <c r="A1116" i="3"/>
  <c r="A1112" i="3"/>
  <c r="A108" i="3"/>
  <c r="A44" i="3"/>
  <c r="A55" i="3"/>
  <c r="A106" i="3"/>
  <c r="A1109" i="3"/>
  <c r="A1108" i="3"/>
  <c r="A1101" i="3"/>
  <c r="A1105" i="3"/>
  <c r="A2079" i="3"/>
  <c r="A2055" i="3"/>
  <c r="A2033" i="3"/>
  <c r="A1631" i="3"/>
  <c r="A1622" i="3"/>
  <c r="A1196" i="3"/>
  <c r="A1203" i="3"/>
  <c r="L10" i="10"/>
  <c r="A1607" i="3"/>
  <c r="A1232" i="3"/>
  <c r="L73" i="10"/>
  <c r="A1243" i="3"/>
  <c r="A1255" i="3"/>
  <c r="A29" i="3"/>
  <c r="A88" i="3"/>
  <c r="A18" i="3"/>
  <c r="A67" i="3"/>
  <c r="A65" i="3"/>
  <c r="A111" i="3"/>
  <c r="A118" i="3"/>
  <c r="A48" i="3"/>
  <c r="A79" i="3"/>
  <c r="A52" i="3"/>
  <c r="A56" i="3"/>
  <c r="A17" i="3"/>
  <c r="A95" i="3"/>
  <c r="A51" i="3"/>
  <c r="A122" i="3"/>
  <c r="A80" i="3"/>
  <c r="A77" i="3"/>
  <c r="A21" i="3"/>
  <c r="L70" i="10"/>
  <c r="A59" i="3"/>
  <c r="A101" i="3"/>
  <c r="A33" i="3"/>
  <c r="A66" i="3"/>
  <c r="L79" i="10"/>
  <c r="A2347" i="3"/>
  <c r="A2329" i="3"/>
  <c r="A2342" i="3"/>
  <c r="A2345" i="3"/>
  <c r="A2357" i="3"/>
  <c r="A2089" i="3"/>
  <c r="A2071" i="3"/>
  <c r="A2030" i="3"/>
  <c r="A2037" i="3"/>
  <c r="A2044" i="3"/>
  <c r="A2051" i="3"/>
  <c r="A2058" i="3"/>
  <c r="A2067" i="3"/>
  <c r="A2074" i="3"/>
  <c r="A2081" i="3"/>
  <c r="A2088" i="3"/>
  <c r="A2025" i="3"/>
  <c r="A2032" i="3"/>
  <c r="A2039" i="3"/>
  <c r="A2046" i="3"/>
  <c r="A2053" i="3"/>
  <c r="A2062" i="3"/>
  <c r="A2069" i="3"/>
  <c r="A2076" i="3"/>
  <c r="A2083" i="3"/>
  <c r="A2090" i="3"/>
  <c r="A2027" i="3"/>
  <c r="A2036" i="3"/>
  <c r="A2047" i="3"/>
  <c r="A2056" i="3"/>
  <c r="A2068" i="3"/>
  <c r="A2078" i="3"/>
  <c r="A2087" i="3"/>
  <c r="A2028" i="3"/>
  <c r="A2038" i="3"/>
  <c r="A2048" i="3"/>
  <c r="A2057" i="3"/>
  <c r="A2070" i="3"/>
  <c r="A2031" i="3"/>
  <c r="A2041" i="3"/>
  <c r="A2050" i="3"/>
  <c r="A2063" i="3"/>
  <c r="A2072" i="3"/>
  <c r="A2082" i="3"/>
  <c r="A2092" i="3"/>
  <c r="A2024" i="3"/>
  <c r="A2034" i="3"/>
  <c r="A2043" i="3"/>
  <c r="A2054" i="3"/>
  <c r="A2065" i="3"/>
  <c r="A2075" i="3"/>
  <c r="A2085" i="3"/>
  <c r="A1950" i="3"/>
  <c r="A1948" i="3"/>
  <c r="A1616" i="3"/>
  <c r="A1623" i="3"/>
  <c r="A1630" i="3"/>
  <c r="A1638" i="3"/>
  <c r="A1618" i="3"/>
  <c r="A1625" i="3"/>
  <c r="A1632" i="3"/>
  <c r="A1641" i="3"/>
  <c r="A1620" i="3"/>
  <c r="A1627" i="3"/>
  <c r="A1635" i="3"/>
  <c r="A1643" i="3"/>
  <c r="A1615" i="3"/>
  <c r="A1628" i="3"/>
  <c r="A1642" i="3"/>
  <c r="A1617" i="3"/>
  <c r="A1629" i="3"/>
  <c r="A1644" i="3"/>
  <c r="A1621" i="3"/>
  <c r="A1633" i="3"/>
  <c r="A1624" i="3"/>
  <c r="A1637" i="3"/>
  <c r="A1320" i="3"/>
  <c r="A1338" i="3"/>
  <c r="A1359" i="3"/>
  <c r="A1162" i="3"/>
  <c r="A1173" i="3"/>
  <c r="A1183" i="3"/>
  <c r="A2095" i="3"/>
  <c r="A2102" i="3"/>
  <c r="A2097" i="3"/>
  <c r="A2104" i="3"/>
  <c r="A2255" i="3"/>
  <c r="L66" i="10"/>
  <c r="A2123" i="3"/>
  <c r="L48" i="10"/>
  <c r="A951" i="3"/>
  <c r="A930" i="3"/>
  <c r="A948" i="3"/>
  <c r="A927" i="3"/>
  <c r="P9" i="10"/>
  <c r="A129" i="3" s="1"/>
  <c r="A1469" i="3"/>
  <c r="A964" i="3"/>
  <c r="A945" i="3"/>
  <c r="A924" i="3"/>
  <c r="BA67" i="10"/>
  <c r="BA32" i="10"/>
  <c r="A1466" i="3"/>
  <c r="A958" i="3"/>
  <c r="A939" i="3"/>
  <c r="A918" i="3"/>
  <c r="A419" i="3"/>
  <c r="A954" i="3"/>
  <c r="A136" i="3"/>
  <c r="A137" i="3"/>
  <c r="A131" i="3"/>
  <c r="A133" i="3"/>
  <c r="C1539" i="3" l="1"/>
  <c r="C1159" i="3"/>
  <c r="C1133" i="3"/>
  <c r="C1474" i="3"/>
  <c r="C2120" i="3"/>
  <c r="C256" i="3"/>
  <c r="C1442" i="3"/>
  <c r="C1600" i="3"/>
  <c r="C1547" i="3"/>
  <c r="C1314" i="3"/>
  <c r="C2400" i="3"/>
  <c r="C2386" i="3"/>
  <c r="C1533" i="3"/>
  <c r="C808" i="3"/>
  <c r="C1392" i="3"/>
  <c r="C2328" i="3"/>
  <c r="C886" i="3"/>
  <c r="C1436" i="3"/>
  <c r="C1500" i="3"/>
  <c r="C1293" i="3"/>
  <c r="C1482" i="3"/>
  <c r="C2135" i="3"/>
  <c r="C1951" i="3"/>
  <c r="C1525" i="3"/>
  <c r="C1024" i="3"/>
  <c r="C2395" i="3"/>
  <c r="C1887" i="3"/>
  <c r="C1007" i="3"/>
  <c r="C2167" i="3"/>
  <c r="C2260" i="3"/>
  <c r="C1256" i="3"/>
  <c r="C916" i="3"/>
  <c r="C496" i="3"/>
  <c r="C1986" i="3"/>
  <c r="C2093" i="3"/>
  <c r="C443" i="3"/>
  <c r="C905" i="3"/>
  <c r="C1961" i="3"/>
  <c r="C1055" i="3"/>
  <c r="C1264" i="3"/>
  <c r="C692" i="3"/>
  <c r="C2237" i="3"/>
  <c r="C1918" i="3"/>
  <c r="C1192" i="3"/>
  <c r="C2110" i="3"/>
  <c r="C814" i="3"/>
  <c r="C2211" i="3"/>
  <c r="C270" i="3"/>
  <c r="C845" i="3"/>
  <c r="C2189" i="3"/>
  <c r="C1788" i="3"/>
  <c r="C967" i="3"/>
  <c r="C2125" i="3"/>
  <c r="C987" i="3"/>
  <c r="C2106" i="3"/>
  <c r="C2283" i="3"/>
  <c r="C358" i="3"/>
  <c r="C1110" i="3"/>
  <c r="C1229" i="3"/>
  <c r="C475" i="3"/>
  <c r="C2142" i="3"/>
  <c r="C2115" i="3"/>
  <c r="C2130" i="3"/>
  <c r="C2017" i="3"/>
  <c r="C1668" i="3"/>
  <c r="C1185" i="3"/>
  <c r="C1947" i="3"/>
  <c r="C1040" i="3"/>
  <c r="C1956" i="3"/>
  <c r="C1215" i="3"/>
  <c r="C1375" i="3"/>
  <c r="C1645" i="3"/>
  <c r="C139" i="3"/>
  <c r="C1762" i="3"/>
  <c r="C900" i="3"/>
  <c r="C170" i="3"/>
  <c r="C2024" i="3"/>
  <c r="C1614" i="3"/>
  <c r="C789" i="3"/>
  <c r="C1940" i="3"/>
  <c r="C1933" i="3"/>
  <c r="C593" i="3"/>
  <c r="C1082" i="3"/>
  <c r="C880" i="3"/>
  <c r="C2304" i="3"/>
  <c r="K15" i="10"/>
  <c r="I16" i="10"/>
  <c r="J15" i="10"/>
  <c r="A1060" i="3"/>
  <c r="A1067" i="3"/>
  <c r="A1064" i="3"/>
  <c r="A1063" i="3"/>
  <c r="A1078" i="3"/>
  <c r="A1073" i="3"/>
  <c r="A1074" i="3"/>
  <c r="A1061" i="3"/>
  <c r="L58" i="10"/>
  <c r="A1056" i="3"/>
  <c r="A1066" i="3"/>
  <c r="A1070" i="3"/>
  <c r="A1069" i="3"/>
  <c r="A1081" i="3"/>
  <c r="A1933" i="3"/>
  <c r="A1934" i="3"/>
  <c r="A1939" i="3"/>
  <c r="L28" i="10"/>
  <c r="A1938" i="3"/>
  <c r="A1936" i="3"/>
  <c r="A1871" i="3"/>
  <c r="A534" i="3"/>
  <c r="A1824" i="3"/>
  <c r="A1822" i="3"/>
  <c r="A1028" i="3"/>
  <c r="A407" i="3"/>
  <c r="A2304" i="3"/>
  <c r="A1024" i="3"/>
  <c r="A1912" i="3"/>
  <c r="A2317" i="3"/>
  <c r="A549" i="3"/>
  <c r="A1840" i="3"/>
  <c r="A543" i="3"/>
  <c r="A1794" i="3"/>
  <c r="A1937" i="3"/>
  <c r="A898" i="3"/>
  <c r="A896" i="3"/>
  <c r="A887" i="3"/>
  <c r="A897" i="3"/>
  <c r="L41" i="10"/>
  <c r="A899" i="3"/>
  <c r="A894" i="3"/>
  <c r="A583" i="3"/>
  <c r="A893" i="3"/>
  <c r="A516" i="3"/>
  <c r="A1856" i="3"/>
  <c r="A1828" i="3"/>
  <c r="A512" i="3"/>
  <c r="A511" i="3"/>
  <c r="A1872" i="3"/>
  <c r="A2325" i="3"/>
  <c r="A393" i="3"/>
  <c r="A360" i="3"/>
  <c r="A430" i="3"/>
  <c r="A2309" i="3"/>
  <c r="A510" i="3"/>
  <c r="A506" i="3"/>
  <c r="A398" i="3"/>
  <c r="A1068" i="3"/>
  <c r="A1827" i="3"/>
  <c r="A403" i="3"/>
  <c r="A160" i="3"/>
  <c r="A134" i="3"/>
  <c r="A2188" i="3"/>
  <c r="A1793" i="3"/>
  <c r="A1770" i="3"/>
  <c r="A527" i="3"/>
  <c r="A1795" i="3"/>
  <c r="A1843" i="3"/>
  <c r="A1857" i="3"/>
  <c r="A1771" i="3"/>
  <c r="A571" i="3"/>
  <c r="A589" i="3"/>
  <c r="A566" i="3"/>
  <c r="A159" i="3"/>
  <c r="A1847" i="3"/>
  <c r="L45" i="10"/>
  <c r="A431" i="3"/>
  <c r="A1667" i="3"/>
  <c r="A379" i="3"/>
  <c r="A364" i="3"/>
  <c r="A1899" i="3"/>
  <c r="A1287" i="3"/>
  <c r="A1265" i="3"/>
  <c r="A372" i="3"/>
  <c r="A362" i="3"/>
  <c r="A436" i="3"/>
  <c r="A426" i="3"/>
  <c r="A1907" i="3"/>
  <c r="A1892" i="3"/>
  <c r="L25" i="10"/>
  <c r="A1039" i="3"/>
  <c r="A1888" i="3"/>
  <c r="A569" i="3"/>
  <c r="A584" i="3"/>
  <c r="A1283" i="3"/>
  <c r="A147" i="3"/>
  <c r="A2169" i="3"/>
  <c r="A577" i="3"/>
  <c r="A1058" i="3"/>
  <c r="A502" i="3"/>
  <c r="A559" i="3"/>
  <c r="A1080" i="3"/>
  <c r="A1876" i="3"/>
  <c r="A1860" i="3"/>
  <c r="A148" i="3"/>
  <c r="A2115" i="3"/>
  <c r="L46" i="10"/>
  <c r="A2116" i="3"/>
  <c r="A2117" i="3"/>
  <c r="A2149" i="3"/>
  <c r="A2163" i="3"/>
  <c r="A2142" i="3"/>
  <c r="A2148" i="3"/>
  <c r="A2158" i="3"/>
  <c r="A2151" i="3"/>
  <c r="L59" i="10"/>
  <c r="A2156" i="3"/>
  <c r="A2146" i="3"/>
  <c r="A2157" i="3"/>
  <c r="A2162" i="3"/>
  <c r="A2144" i="3"/>
  <c r="A1137" i="3"/>
  <c r="A1139" i="3"/>
  <c r="A1146" i="3"/>
  <c r="A1133" i="3"/>
  <c r="A1154" i="3"/>
  <c r="A1145" i="3"/>
  <c r="A1135" i="3"/>
  <c r="A1142" i="3"/>
  <c r="A1825" i="3"/>
  <c r="A411" i="3"/>
  <c r="A415" i="3"/>
  <c r="A412" i="3"/>
  <c r="A368" i="3"/>
  <c r="A421" i="3"/>
  <c r="A422" i="3"/>
  <c r="A381" i="3"/>
  <c r="A396" i="3"/>
  <c r="A427" i="3"/>
  <c r="A433" i="3"/>
  <c r="A385" i="3"/>
  <c r="A389" i="3"/>
  <c r="A420" i="3"/>
  <c r="A375" i="3"/>
  <c r="A366" i="3"/>
  <c r="A423" i="3"/>
  <c r="A358" i="3"/>
  <c r="A382" i="3"/>
  <c r="A367" i="3"/>
  <c r="A418" i="3"/>
  <c r="A424" i="3"/>
  <c r="A363" i="3"/>
  <c r="A434" i="3"/>
  <c r="A365" i="3"/>
  <c r="A417" i="3"/>
  <c r="A408" i="3"/>
  <c r="A359" i="3"/>
  <c r="A369" i="3"/>
  <c r="A413" i="3"/>
  <c r="A1653" i="3"/>
  <c r="A1666" i="3"/>
  <c r="A1657" i="3"/>
  <c r="A1650" i="3"/>
  <c r="A1656" i="3"/>
  <c r="A1655" i="3"/>
  <c r="A1648" i="3"/>
  <c r="A1662" i="3"/>
  <c r="A2318" i="3"/>
  <c r="A2307" i="3"/>
  <c r="A2327" i="3"/>
  <c r="A2315" i="3"/>
  <c r="A2316" i="3"/>
  <c r="A2320" i="3"/>
  <c r="A2326" i="3"/>
  <c r="A2319" i="3"/>
  <c r="A2321" i="3"/>
  <c r="A1866" i="3"/>
  <c r="A518" i="3"/>
  <c r="A588" i="3"/>
  <c r="A1831" i="3"/>
  <c r="A374" i="3"/>
  <c r="A387" i="3"/>
  <c r="A1646" i="3"/>
  <c r="A1816" i="3"/>
  <c r="A392" i="3"/>
  <c r="A380" i="3"/>
  <c r="A1076" i="3"/>
  <c r="A509" i="3"/>
  <c r="A128" i="3"/>
  <c r="A127" i="3"/>
  <c r="A507" i="3"/>
  <c r="A1797" i="3"/>
  <c r="A545" i="3"/>
  <c r="A1855" i="3"/>
  <c r="A1808" i="3"/>
  <c r="A1863" i="3"/>
  <c r="A1870" i="3"/>
  <c r="A570" i="3"/>
  <c r="A557" i="3"/>
  <c r="A585" i="3"/>
  <c r="A592" i="3"/>
  <c r="L20" i="10"/>
  <c r="A1915" i="3"/>
  <c r="A1664" i="3"/>
  <c r="A1033" i="3"/>
  <c r="A371" i="3"/>
  <c r="A378" i="3"/>
  <c r="A361" i="3"/>
  <c r="A2128" i="3"/>
  <c r="A1913" i="3"/>
  <c r="A1898" i="3"/>
  <c r="A2313" i="3"/>
  <c r="A2310" i="3"/>
  <c r="A2312" i="3"/>
  <c r="A1654" i="3"/>
  <c r="A1776" i="3"/>
  <c r="A1885" i="3"/>
  <c r="A1785" i="3"/>
  <c r="A441" i="3"/>
  <c r="A498" i="3"/>
  <c r="A888" i="3"/>
  <c r="A1059" i="3"/>
  <c r="A541" i="3"/>
  <c r="A1850" i="3"/>
  <c r="A1079" i="3"/>
  <c r="A1603" i="3"/>
  <c r="A1604" i="3"/>
  <c r="A1606" i="3"/>
  <c r="A1602" i="3"/>
  <c r="A1610" i="3"/>
  <c r="A1612" i="3"/>
  <c r="A1608" i="3"/>
  <c r="A1279" i="3"/>
  <c r="A1281" i="3"/>
  <c r="A1277" i="3"/>
  <c r="A1266" i="3"/>
  <c r="A1268" i="3"/>
  <c r="A1290" i="3"/>
  <c r="A1292" i="3"/>
  <c r="A1286" i="3"/>
  <c r="A1274" i="3"/>
  <c r="A1288" i="3"/>
  <c r="A1278" i="3"/>
  <c r="A1289" i="3"/>
  <c r="A1285" i="3"/>
  <c r="A1272" i="3"/>
  <c r="A1970" i="3"/>
  <c r="A1971" i="3"/>
  <c r="A1972" i="3"/>
  <c r="L36" i="10"/>
  <c r="A1980" i="3"/>
  <c r="A1964" i="3"/>
  <c r="A1977" i="3"/>
  <c r="A1963" i="3"/>
  <c r="A1984" i="3"/>
  <c r="A1975" i="3"/>
  <c r="A1969" i="3"/>
  <c r="A1981" i="3"/>
  <c r="A1982" i="3"/>
  <c r="A1967" i="3"/>
  <c r="A1974" i="3"/>
  <c r="A539" i="3"/>
  <c r="A1812" i="3"/>
  <c r="A1791" i="3"/>
  <c r="A1811" i="3"/>
  <c r="A1820" i="3"/>
  <c r="A1836" i="3"/>
  <c r="A1832" i="3"/>
  <c r="A1807" i="3"/>
  <c r="A1864" i="3"/>
  <c r="A1851" i="3"/>
  <c r="A1869" i="3"/>
  <c r="A1830" i="3"/>
  <c r="A1800" i="3"/>
  <c r="A1865" i="3"/>
  <c r="A1801" i="3"/>
  <c r="A1819" i="3"/>
  <c r="A1881" i="3"/>
  <c r="A1858" i="3"/>
  <c r="A1842" i="3"/>
  <c r="A1868" i="3"/>
  <c r="A1790" i="3"/>
  <c r="A1884" i="3"/>
  <c r="A1878" i="3"/>
  <c r="A1821" i="3"/>
  <c r="A1834" i="3"/>
  <c r="A1796" i="3"/>
  <c r="A1815" i="3"/>
  <c r="A1798" i="3"/>
  <c r="A1799" i="3"/>
  <c r="A1826" i="3"/>
  <c r="A1849" i="3"/>
  <c r="A1854" i="3"/>
  <c r="A1806" i="3"/>
  <c r="A1874" i="3"/>
  <c r="A1845" i="3"/>
  <c r="A1803" i="3"/>
  <c r="A1862" i="3"/>
  <c r="A1823" i="3"/>
  <c r="A1833" i="3"/>
  <c r="A1861" i="3"/>
  <c r="A528" i="3"/>
  <c r="A405" i="3"/>
  <c r="A2322" i="3"/>
  <c r="A1025" i="3"/>
  <c r="L56" i="10"/>
  <c r="A1027" i="3"/>
  <c r="A1035" i="3"/>
  <c r="K14" i="10"/>
  <c r="J14" i="10"/>
  <c r="A1792" i="3"/>
  <c r="A1802" i="3"/>
  <c r="A2113" i="3"/>
  <c r="A2110" i="3"/>
  <c r="A1906" i="3"/>
  <c r="A1893" i="3"/>
  <c r="A1916" i="3"/>
  <c r="A1887" i="3"/>
  <c r="A1896" i="3"/>
  <c r="A1905" i="3"/>
  <c r="A1889" i="3"/>
  <c r="A1902" i="3"/>
  <c r="A1901" i="3"/>
  <c r="A1908" i="3"/>
  <c r="A1917" i="3"/>
  <c r="A135" i="3"/>
  <c r="A1852" i="3"/>
  <c r="A535" i="3"/>
  <c r="A568" i="3"/>
  <c r="A1810" i="3"/>
  <c r="A1805" i="3"/>
  <c r="A1835" i="3"/>
  <c r="A1829" i="3"/>
  <c r="A556" i="3"/>
  <c r="A547" i="3"/>
  <c r="A538" i="3"/>
  <c r="A890" i="3"/>
  <c r="A562" i="3"/>
  <c r="A401" i="3"/>
  <c r="A1037" i="3"/>
  <c r="A437" i="3"/>
  <c r="A410" i="3"/>
  <c r="A391" i="3"/>
  <c r="A397" i="3"/>
  <c r="A442" i="3"/>
  <c r="A1038" i="3"/>
  <c r="A2129" i="3"/>
  <c r="A1891" i="3"/>
  <c r="A1909" i="3"/>
  <c r="A2324" i="3"/>
  <c r="A2306" i="3"/>
  <c r="A1663" i="3"/>
  <c r="A1649" i="3"/>
  <c r="A1853" i="3"/>
  <c r="A435" i="3"/>
  <c r="A388" i="3"/>
  <c r="A1071" i="3"/>
  <c r="A555" i="3"/>
  <c r="A892" i="3"/>
  <c r="A1873" i="3"/>
  <c r="A1788" i="3"/>
  <c r="A1072" i="3"/>
  <c r="A2308" i="3"/>
  <c r="A1405" i="3"/>
  <c r="A1407" i="3"/>
  <c r="A1402" i="3"/>
  <c r="A1395" i="3"/>
  <c r="A1406" i="3"/>
  <c r="A1393" i="3"/>
  <c r="A1392" i="3"/>
  <c r="A1410" i="3"/>
  <c r="A1399" i="3"/>
  <c r="K12" i="10"/>
  <c r="J12" i="10"/>
  <c r="A1777" i="3"/>
  <c r="A1784" i="3"/>
  <c r="A1783" i="3"/>
  <c r="A1787" i="3"/>
  <c r="A1769" i="3"/>
  <c r="A1763" i="3"/>
  <c r="A1774" i="3"/>
  <c r="L22" i="10"/>
  <c r="A1766" i="3"/>
  <c r="A1773" i="3"/>
  <c r="A1781" i="3"/>
  <c r="A2178" i="3"/>
  <c r="A2184" i="3"/>
  <c r="A2168" i="3"/>
  <c r="A2180" i="3"/>
  <c r="A2176" i="3"/>
  <c r="A2179" i="3"/>
  <c r="A2177" i="3"/>
  <c r="A2187" i="3"/>
  <c r="A2185" i="3"/>
  <c r="L60" i="10"/>
  <c r="A2174" i="3"/>
  <c r="A2186" i="3"/>
  <c r="A505" i="3"/>
  <c r="A573" i="3"/>
  <c r="A550" i="3"/>
  <c r="A561" i="3"/>
  <c r="A580" i="3"/>
  <c r="A533" i="3"/>
  <c r="A499" i="3"/>
  <c r="A560" i="3"/>
  <c r="A513" i="3"/>
  <c r="A537" i="3"/>
  <c r="A563" i="3"/>
  <c r="A519" i="3"/>
  <c r="A517" i="3"/>
  <c r="A546" i="3"/>
  <c r="A554" i="3"/>
  <c r="A530" i="3"/>
  <c r="A582" i="3"/>
  <c r="A590" i="3"/>
  <c r="A503" i="3"/>
  <c r="A531" i="3"/>
  <c r="A514" i="3"/>
  <c r="A497" i="3"/>
  <c r="A501" i="3"/>
  <c r="A574" i="3"/>
  <c r="A551" i="3"/>
  <c r="A520" i="3"/>
  <c r="A572" i="3"/>
  <c r="A515" i="3"/>
  <c r="A529" i="3"/>
  <c r="A567" i="3"/>
  <c r="A552" i="3"/>
  <c r="A540" i="3"/>
  <c r="A565" i="3"/>
  <c r="A525" i="3"/>
  <c r="A544" i="3"/>
  <c r="A1882" i="3"/>
  <c r="A542" i="3"/>
  <c r="A414" i="3"/>
  <c r="A138" i="3"/>
  <c r="L9" i="10"/>
  <c r="A578" i="3"/>
  <c r="A1789" i="3"/>
  <c r="A532" i="3"/>
  <c r="A395" i="3"/>
  <c r="L49" i="10"/>
  <c r="A1914" i="3"/>
  <c r="A1057" i="3"/>
  <c r="A575" i="3"/>
  <c r="A1867" i="3"/>
  <c r="A1875" i="3"/>
  <c r="A500" i="3"/>
  <c r="A1651" i="3"/>
  <c r="A1645" i="3"/>
  <c r="A1935" i="3"/>
  <c r="A1883" i="3"/>
  <c r="A1848" i="3"/>
  <c r="A536" i="3"/>
  <c r="A576" i="3"/>
  <c r="A2311" i="3"/>
  <c r="A376" i="3"/>
  <c r="A404" i="3"/>
  <c r="A409" i="3"/>
  <c r="A1652" i="3"/>
  <c r="L74" i="10"/>
  <c r="A1647" i="3"/>
  <c r="L17" i="10"/>
  <c r="A591" i="3"/>
  <c r="A1660" i="3"/>
  <c r="A373" i="3"/>
  <c r="A386" i="3"/>
  <c r="A508" i="3"/>
  <c r="A1859" i="3"/>
  <c r="A1042" i="3"/>
  <c r="A1040" i="3"/>
  <c r="A1050" i="3"/>
  <c r="A1051" i="3"/>
  <c r="A1047" i="3"/>
  <c r="A1053" i="3"/>
  <c r="L57" i="10"/>
  <c r="A1044" i="3"/>
  <c r="A1046" i="3"/>
  <c r="A1043" i="3"/>
  <c r="A1045" i="3"/>
  <c r="A1049" i="3"/>
  <c r="A1041" i="3"/>
  <c r="A132" i="3"/>
  <c r="A130" i="3"/>
  <c r="A891" i="3"/>
  <c r="A1804" i="3"/>
  <c r="A581" i="3"/>
  <c r="A2114" i="3"/>
  <c r="A2305" i="3"/>
  <c r="A1661" i="3"/>
  <c r="A406" i="3"/>
  <c r="A429" i="3"/>
  <c r="A1900" i="3"/>
  <c r="A1911" i="3"/>
  <c r="A1658" i="3"/>
  <c r="A1659" i="3"/>
  <c r="A400" i="3"/>
  <c r="A496" i="3"/>
  <c r="A1055" i="3"/>
  <c r="A1837" i="3"/>
  <c r="A155" i="3"/>
  <c r="A139" i="3"/>
  <c r="A156" i="3"/>
  <c r="A149" i="3"/>
  <c r="A145" i="3"/>
  <c r="A141" i="3"/>
  <c r="A153" i="3"/>
  <c r="L11" i="10"/>
  <c r="A163" i="3"/>
  <c r="A164" i="3"/>
  <c r="A168" i="3"/>
  <c r="A151" i="3"/>
  <c r="A169" i="3"/>
  <c r="A158" i="3"/>
  <c r="A526" i="3"/>
  <c r="A1194" i="3"/>
  <c r="A1212" i="3"/>
  <c r="A1202" i="3"/>
  <c r="A1205" i="3"/>
  <c r="A1206" i="3"/>
  <c r="A1193" i="3"/>
  <c r="A1198" i="3"/>
  <c r="A1241" i="3"/>
  <c r="A1240" i="3"/>
  <c r="A1236" i="3"/>
  <c r="A1251" i="3"/>
  <c r="A486" i="3"/>
  <c r="A479" i="3"/>
  <c r="A480" i="3"/>
  <c r="A488" i="3"/>
  <c r="A493" i="3"/>
  <c r="A477" i="3"/>
  <c r="A2215" i="3"/>
  <c r="A2212" i="3"/>
  <c r="A2213" i="3"/>
  <c r="A2214" i="3"/>
  <c r="A2231" i="3"/>
  <c r="A2222" i="3"/>
  <c r="A1120" i="3"/>
  <c r="A1115" i="3"/>
  <c r="A1127" i="3"/>
  <c r="A1119" i="3"/>
  <c r="A1521" i="3"/>
  <c r="A1516" i="3"/>
  <c r="A1017" i="3"/>
  <c r="A1012" i="3"/>
  <c r="A1022" i="3"/>
  <c r="A1011" i="3"/>
  <c r="A1013" i="3"/>
  <c r="A1015" i="3"/>
  <c r="A1082" i="3"/>
  <c r="A1103" i="3"/>
  <c r="A1091" i="3"/>
  <c r="A1090" i="3"/>
  <c r="A1098" i="3"/>
  <c r="L93" i="10"/>
  <c r="A1528" i="3"/>
  <c r="A1532" i="3"/>
  <c r="A1940" i="3"/>
  <c r="L29" i="10"/>
  <c r="A1942" i="3"/>
  <c r="A816" i="3"/>
  <c r="A844" i="3"/>
  <c r="A833" i="3"/>
  <c r="A826" i="3"/>
  <c r="L31" i="10"/>
  <c r="A813" i="3"/>
  <c r="A447" i="3"/>
  <c r="A467" i="3"/>
  <c r="A1188" i="3"/>
  <c r="A822" i="3"/>
  <c r="A830" i="3"/>
  <c r="A841" i="3"/>
  <c r="A840" i="3"/>
  <c r="A466" i="3"/>
  <c r="A452" i="3"/>
  <c r="A815" i="3"/>
  <c r="L19" i="10"/>
  <c r="A1239" i="3"/>
  <c r="A1524" i="3"/>
  <c r="A491" i="3"/>
  <c r="A1244" i="3"/>
  <c r="A1252" i="3"/>
  <c r="A1526" i="3"/>
  <c r="A2233" i="3"/>
  <c r="A2232" i="3"/>
  <c r="A1200" i="3"/>
  <c r="A1946" i="3"/>
  <c r="A1010" i="3"/>
  <c r="A1121" i="3"/>
  <c r="A831" i="3"/>
  <c r="A1129" i="3"/>
  <c r="A2287" i="3"/>
  <c r="A2300" i="3"/>
  <c r="A856" i="3"/>
  <c r="A863" i="3"/>
  <c r="A860" i="3"/>
  <c r="A873" i="3"/>
  <c r="A878" i="3"/>
  <c r="A852" i="3"/>
  <c r="A868" i="3"/>
  <c r="A846" i="3"/>
  <c r="A858" i="3"/>
  <c r="A848" i="3"/>
  <c r="A980" i="3"/>
  <c r="A984" i="3"/>
  <c r="A977" i="3"/>
  <c r="A972" i="3"/>
  <c r="A969" i="3"/>
  <c r="A1295" i="3"/>
  <c r="A1312" i="3"/>
  <c r="A1296" i="3"/>
  <c r="A60" i="3"/>
  <c r="A49" i="3"/>
  <c r="A71" i="3"/>
  <c r="A112" i="3"/>
  <c r="A64" i="3"/>
  <c r="A100" i="3"/>
  <c r="A98" i="3"/>
  <c r="A114" i="3"/>
  <c r="A46" i="3"/>
  <c r="A22" i="3"/>
  <c r="A85" i="3"/>
  <c r="A115" i="3"/>
  <c r="A28" i="3"/>
  <c r="A45" i="3"/>
  <c r="A91" i="3"/>
  <c r="A19" i="3"/>
  <c r="A31" i="3"/>
  <c r="A35" i="3"/>
  <c r="A83" i="3"/>
  <c r="A107" i="3"/>
  <c r="A89" i="3"/>
  <c r="A74" i="3"/>
  <c r="A61" i="3"/>
  <c r="A30" i="3"/>
  <c r="A656" i="3"/>
  <c r="A634" i="3"/>
  <c r="A671" i="3"/>
  <c r="A613" i="3"/>
  <c r="A682" i="3"/>
  <c r="A666" i="3"/>
  <c r="A1578" i="3"/>
  <c r="A1584" i="3"/>
  <c r="A1597" i="3"/>
  <c r="A1159" i="3"/>
  <c r="A1180" i="3"/>
  <c r="A1619" i="3"/>
  <c r="A2101" i="3"/>
  <c r="A2094" i="3"/>
  <c r="A2105" i="3"/>
  <c r="A2029" i="3"/>
  <c r="A2064" i="3"/>
  <c r="A2091" i="3"/>
  <c r="A2040" i="3"/>
  <c r="A2073" i="3"/>
  <c r="A1474" i="3"/>
  <c r="A1475" i="3"/>
  <c r="A1344" i="3"/>
  <c r="A1372" i="3"/>
  <c r="A1226" i="3"/>
  <c r="L72" i="10"/>
  <c r="A2258" i="3"/>
  <c r="A2237" i="3"/>
  <c r="A1639" i="3"/>
  <c r="A1626" i="3"/>
  <c r="A1636" i="3"/>
  <c r="A1483" i="3"/>
  <c r="L90" i="10"/>
  <c r="A1223" i="3"/>
  <c r="P54" i="10"/>
  <c r="A1949" i="3"/>
  <c r="A14" i="3"/>
  <c r="BA43" i="10"/>
  <c r="BA80" i="10"/>
  <c r="BA48" i="10"/>
  <c r="C2431" i="3"/>
  <c r="P91" i="10"/>
  <c r="BA6" i="10"/>
  <c r="C1578" i="3"/>
  <c r="A993" i="3" l="1"/>
  <c r="A991" i="3"/>
  <c r="A998" i="3"/>
  <c r="A1004" i="3"/>
  <c r="A987" i="3"/>
  <c r="A994" i="3"/>
  <c r="A999" i="3"/>
  <c r="A1003" i="3"/>
  <c r="A1001" i="3"/>
  <c r="A996" i="3"/>
  <c r="A989" i="3"/>
  <c r="A997" i="3"/>
  <c r="A995" i="3"/>
  <c r="A1006" i="3"/>
  <c r="A992" i="3"/>
  <c r="A990" i="3"/>
  <c r="A1002" i="3"/>
  <c r="A1005" i="3"/>
  <c r="L54" i="10"/>
  <c r="A988" i="3"/>
  <c r="A1000" i="3"/>
  <c r="I17" i="10"/>
  <c r="K16" i="10"/>
  <c r="J16" i="10"/>
  <c r="A1508" i="3"/>
  <c r="A1500" i="3"/>
  <c r="A1510" i="3"/>
  <c r="A1511" i="3"/>
  <c r="A1506" i="3"/>
  <c r="A1501" i="3"/>
  <c r="A1505" i="3"/>
  <c r="A1504" i="3"/>
  <c r="A1503" i="3"/>
  <c r="L91" i="10"/>
  <c r="A1507" i="3"/>
  <c r="A1509" i="3"/>
  <c r="A1502" i="3"/>
  <c r="A1512" i="3"/>
  <c r="I18" i="10" l="1"/>
  <c r="J17" i="10"/>
  <c r="K17" i="10"/>
  <c r="J18" i="10" l="1"/>
  <c r="I19" i="10"/>
  <c r="K18" i="10"/>
  <c r="I20" i="10" l="1"/>
  <c r="K19" i="10"/>
  <c r="J19" i="10"/>
  <c r="I21" i="10" l="1"/>
  <c r="K20" i="10"/>
  <c r="J20" i="10"/>
  <c r="K21" i="10" l="1"/>
  <c r="J21" i="10"/>
  <c r="I22" i="10"/>
  <c r="J22" i="10" l="1"/>
  <c r="I23" i="10"/>
  <c r="K22" i="10"/>
  <c r="J23" i="10" l="1"/>
  <c r="K23" i="10"/>
  <c r="I24" i="10"/>
  <c r="K24" i="10" l="1"/>
  <c r="J2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Peter Cabena </author>
  </authors>
  <commentList>
    <comment ref="B37" authorId="0" shapeId="0" xr:uid="{00000000-0006-0000-0000-000001000000}">
      <text>
        <r>
          <rPr>
            <b/>
            <sz val="8"/>
            <color indexed="81"/>
            <rFont val="Tahoma"/>
            <family val="2"/>
          </rPr>
          <t>Select Message Group name  using filter</t>
        </r>
        <r>
          <rPr>
            <sz val="8"/>
            <color indexed="81"/>
            <rFont val="Tahoma"/>
            <family val="2"/>
          </rPr>
          <t xml:space="preserve">
</t>
        </r>
      </text>
    </comment>
    <comment ref="B42" authorId="0" shapeId="0" xr:uid="{00000000-0006-0000-0000-000002000000}">
      <text>
        <r>
          <rPr>
            <b/>
            <sz val="8"/>
            <color indexed="81"/>
            <rFont val="Tahoma"/>
            <family val="2"/>
          </rPr>
          <t>Enter Message Number to search for</t>
        </r>
      </text>
    </comment>
    <comment ref="B51" authorId="0" shapeId="0" xr:uid="{00000000-0006-0000-0000-000003000000}">
      <text>
        <r>
          <rPr>
            <b/>
            <sz val="8"/>
            <color indexed="81"/>
            <rFont val="Tahoma"/>
            <family val="2"/>
          </rPr>
          <t xml:space="preserve">Enter data item (schema) name to search for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Peter Cabena </author>
    <author>David Russell</author>
  </authors>
  <commentList>
    <comment ref="B7" authorId="0" shapeId="0" xr:uid="{00000000-0006-0000-0200-000001000000}">
      <text>
        <r>
          <rPr>
            <b/>
            <sz val="8"/>
            <color indexed="81"/>
            <rFont val="Tahoma"/>
            <family val="2"/>
          </rPr>
          <t>Select Message Group name  using filter</t>
        </r>
        <r>
          <rPr>
            <sz val="8"/>
            <color indexed="81"/>
            <rFont val="Tahoma"/>
            <family val="2"/>
          </rPr>
          <t xml:space="preserve">
</t>
        </r>
      </text>
    </comment>
    <comment ref="B9" authorId="0" shapeId="0" xr:uid="{00000000-0006-0000-0200-000002000000}">
      <text>
        <r>
          <rPr>
            <b/>
            <sz val="8"/>
            <color indexed="81"/>
            <rFont val="Tahoma"/>
            <family val="2"/>
          </rPr>
          <t>Enter Message Number to search for</t>
        </r>
      </text>
    </comment>
    <comment ref="E9" authorId="0" shapeId="0" xr:uid="{00000000-0006-0000-0200-000003000000}">
      <text>
        <r>
          <rPr>
            <b/>
            <sz val="8"/>
            <color indexed="81"/>
            <rFont val="Tahoma"/>
            <family val="2"/>
          </rPr>
          <t xml:space="preserve">Enter name or part-name of Data Item </t>
        </r>
      </text>
    </comment>
    <comment ref="A10" authorId="1" shapeId="0" xr:uid="{00000000-0006-0000-0200-000004000000}">
      <text>
        <r>
          <rPr>
            <b/>
            <sz val="8"/>
            <color indexed="81"/>
            <rFont val="Tahoma"/>
            <family val="2"/>
          </rPr>
          <t>"Start"</t>
        </r>
        <r>
          <rPr>
            <sz val="8"/>
            <color indexed="81"/>
            <rFont val="Tahoma"/>
            <family val="2"/>
          </rPr>
          <t xml:space="preserve">
</t>
        </r>
      </text>
    </comment>
  </commentList>
</comments>
</file>

<file path=xl/sharedStrings.xml><?xml version="1.0" encoding="utf-8"?>
<sst xmlns="http://schemas.openxmlformats.org/spreadsheetml/2006/main" count="19095" uniqueCount="4255">
  <si>
    <t>Provisional Acceptance Completion Requirement is a code to indicate the outstanding items where a registration or request is provisionally accepted.</t>
  </si>
  <si>
    <t>As and where an unmetered site is exempt, by law, from paying PSO charges this flag will be highlighted.</t>
  </si>
  <si>
    <t>Set to 0 normally, or 1 if the reading is the subject of a Data Query</t>
  </si>
  <si>
    <t xml:space="preserve">A unique ID associated with an appointment booked by a Supplier on the appointments website. </t>
  </si>
  <si>
    <t>The reason for rejecting the appointment</t>
  </si>
  <si>
    <t>The requested time period for an appointment (AM, PM or All Day).</t>
  </si>
  <si>
    <t>This is the date up to which the consumption is calculated for the equipment.</t>
  </si>
  <si>
    <t xml:space="preserve">This is the date from which the billing is calculated.  This would be the beginning of the month or, if the site was registered mid month, the date on which the registration took effect. </t>
  </si>
  <si>
    <t>Other business activities</t>
  </si>
  <si>
    <t>75</t>
  </si>
  <si>
    <t>Public administration and defence; compulsory social security</t>
  </si>
  <si>
    <t>80</t>
  </si>
  <si>
    <t>Education</t>
  </si>
  <si>
    <t>85</t>
  </si>
  <si>
    <t>Health and social work</t>
  </si>
  <si>
    <t>90</t>
  </si>
  <si>
    <t>Sewage and refuse disposal, sanitation and similar activities</t>
  </si>
  <si>
    <t>91</t>
  </si>
  <si>
    <t>Activities of membership organizations n.e.c.</t>
  </si>
  <si>
    <t>92</t>
  </si>
  <si>
    <t>Recreational, cultural and sporting activities</t>
  </si>
  <si>
    <t>93</t>
  </si>
  <si>
    <t>Other service activities</t>
  </si>
  <si>
    <t>95</t>
  </si>
  <si>
    <t xml:space="preserve">Activities of households as employers of domestic staff </t>
  </si>
  <si>
    <t>96</t>
  </si>
  <si>
    <t xml:space="preserve">Undifferentiated goods producing activities of private households for own use </t>
  </si>
  <si>
    <t>97</t>
  </si>
  <si>
    <t xml:space="preserve">Undifferentiated services producing activities of private households for own use </t>
  </si>
  <si>
    <t>Domestic</t>
  </si>
  <si>
    <t>99</t>
  </si>
  <si>
    <t>Extra-territorial organizations and bodies</t>
  </si>
  <si>
    <t>01100</t>
  </si>
  <si>
    <t>Growing of crops: market gardening; horticulture</t>
  </si>
  <si>
    <t>01200</t>
  </si>
  <si>
    <t>Farming of animals</t>
  </si>
  <si>
    <t>01300</t>
  </si>
  <si>
    <t>Sale of motor vehicle parts and accessories</t>
  </si>
  <si>
    <t>50400</t>
  </si>
  <si>
    <t>Sale, maintenance, repair of motorcycles &amp; parts</t>
  </si>
  <si>
    <t>50500</t>
  </si>
  <si>
    <t>Retail sale of automotive fuel</t>
  </si>
  <si>
    <t>51100</t>
  </si>
  <si>
    <t>Wholesale on a fee or contract basis</t>
  </si>
  <si>
    <t>51200</t>
  </si>
  <si>
    <t>Wholesale of agricultural raw materials and live animals</t>
  </si>
  <si>
    <t>51300</t>
  </si>
  <si>
    <t>Wholesale of food, beverages and tobacco</t>
  </si>
  <si>
    <t>51400</t>
  </si>
  <si>
    <t>Wholesale of household goods</t>
  </si>
  <si>
    <t>51500</t>
  </si>
  <si>
    <t>Wholesale of non-agricultural products, waste and scrap</t>
  </si>
  <si>
    <t>51800</t>
  </si>
  <si>
    <t>Wholesale of machinery, equipment and supplies</t>
  </si>
  <si>
    <t>51900</t>
  </si>
  <si>
    <t>Other wholesale</t>
  </si>
  <si>
    <t>52100</t>
  </si>
  <si>
    <t>Retail sale in non-specialised stores</t>
  </si>
  <si>
    <t>52200</t>
  </si>
  <si>
    <t>Retail sale of food, beverages &amp; tobacco in specialised shop</t>
  </si>
  <si>
    <t>52300</t>
  </si>
  <si>
    <t>Retail sale of pharmaceutical, medical &amp; cosmetic articles</t>
  </si>
  <si>
    <t>Consumption is the metered or estimated consumption for the period from a previous read date to this read date, measured in kWh.</t>
  </si>
  <si>
    <t xml:space="preserve">The name of the contact within the Technical Contact Details. </t>
  </si>
  <si>
    <t>CoS Estimate Acceptable is a flag to indicate the acceptability of an estimate as an alternative in the case of failure to obtain an actual or customer read</t>
  </si>
  <si>
    <t>CoS Read Arrangement is a code that indicates the type of read to be used at a change of supplier.</t>
  </si>
  <si>
    <t>A flag that signifies that the identity of a customer has changed.</t>
  </si>
  <si>
    <t>A field that makes up part of an address denoting in which country the address is situated.</t>
  </si>
  <si>
    <t>This field provides a County In Ireland</t>
  </si>
  <si>
    <t>LV MD Autoproducer</t>
  </si>
  <si>
    <t>DG6B</t>
  </si>
  <si>
    <t>ReadFrequencyCode</t>
  </si>
  <si>
    <t>010 - N010</t>
  </si>
  <si>
    <t>011 - N011</t>
  </si>
  <si>
    <t>011A - N011A</t>
  </si>
  <si>
    <t>012 - N012</t>
  </si>
  <si>
    <t>012W - N012W</t>
  </si>
  <si>
    <t>013 - N013</t>
  </si>
  <si>
    <t>014R - N014R</t>
  </si>
  <si>
    <t>015 - N015</t>
  </si>
  <si>
    <t>016 - N013</t>
  </si>
  <si>
    <t>Cancelled due to time-out</t>
  </si>
  <si>
    <t>Change of Usage</t>
  </si>
  <si>
    <t>01</t>
  </si>
  <si>
    <t>Commercial</t>
  </si>
  <si>
    <t>02</t>
  </si>
  <si>
    <t>Residential</t>
  </si>
  <si>
    <t>03</t>
  </si>
  <si>
    <t>Combined</t>
  </si>
  <si>
    <t>Connection System</t>
  </si>
  <si>
    <t>DSO_GRID</t>
  </si>
  <si>
    <t>ESB Distribution</t>
  </si>
  <si>
    <t>NIE TD</t>
  </si>
  <si>
    <t>TSO_GRID</t>
  </si>
  <si>
    <t>EirGrid Transmission</t>
  </si>
  <si>
    <t>CoS Read Arrangement</t>
  </si>
  <si>
    <t>Customer Read</t>
  </si>
  <si>
    <t>DR</t>
  </si>
  <si>
    <t>Maintenance of office, accounting and computing machinery</t>
  </si>
  <si>
    <t>72600</t>
  </si>
  <si>
    <t>Other computer related activities</t>
  </si>
  <si>
    <t>73100</t>
  </si>
  <si>
    <t>Research and development on natural sciences and engineering</t>
  </si>
  <si>
    <t>73200</t>
  </si>
  <si>
    <t>Research and development on social sciences and humanities</t>
  </si>
  <si>
    <t>74100</t>
  </si>
  <si>
    <t>Legal, accounting, book-keeping, tax, consultant, auditing</t>
  </si>
  <si>
    <t>74200</t>
  </si>
  <si>
    <t>Architectural, engineering &amp; related technical consultancy</t>
  </si>
  <si>
    <t>74400</t>
  </si>
  <si>
    <t>Advertising</t>
  </si>
  <si>
    <t>74500</t>
  </si>
  <si>
    <t>Labour recruitment and provision of personnel</t>
  </si>
  <si>
    <t>74600</t>
  </si>
  <si>
    <t>Investigation and security activities</t>
  </si>
  <si>
    <t>74700</t>
  </si>
  <si>
    <t>Industrial cleaning</t>
  </si>
  <si>
    <t>74800</t>
  </si>
  <si>
    <t>Miscellaneous business activities not elsewhere classified</t>
  </si>
  <si>
    <t>75100</t>
  </si>
  <si>
    <t>Administration of the State, economic &amp; social policy</t>
  </si>
  <si>
    <t>75200</t>
  </si>
  <si>
    <t>Effective Date of Last CoS</t>
  </si>
  <si>
    <t>E-mail</t>
  </si>
  <si>
    <t>End Period Time</t>
  </si>
  <si>
    <t>Arrangements provided by a customer specific to a particular request for work.</t>
  </si>
  <si>
    <t xml:space="preserve">Text for standing instructions for Networks to access the metering. </t>
  </si>
  <si>
    <t>Actual Usage Factor is a statement in kWh of the actual consumption for a given Timeslot at a Meter Point since the previous read-date, extrapolated to an annual consumption based on the applicable derived profile.</t>
  </si>
  <si>
    <t>This field can be used as overflow for address details</t>
  </si>
  <si>
    <t>The estimated or metered consumption multiplied by the DLF factors aggregated for a settlement interval at the nominated level of aggregation.</t>
  </si>
  <si>
    <t>Previously called Channel Status. A code to indicate the validity of the channel data</t>
  </si>
  <si>
    <t xml:space="preserve">This is the total gross amount (i.e. inclusive of VAT) being disputed for a given DUoS/Transaction Invoice. </t>
  </si>
  <si>
    <t xml:space="preserve">The date on which the supplier requests an appointment be made with the customer. </t>
  </si>
  <si>
    <t>New registration or energisation of a single point unmetered site</t>
  </si>
  <si>
    <t>REG</t>
  </si>
  <si>
    <t>Registration of a new Group MPRN</t>
  </si>
  <si>
    <t>REP</t>
  </si>
  <si>
    <t>Replacement Message</t>
  </si>
  <si>
    <t>SCH</t>
  </si>
  <si>
    <t>Scheduled Periodic Billing</t>
  </si>
  <si>
    <t>K3</t>
  </si>
  <si>
    <t>kVArh</t>
  </si>
  <si>
    <t>KVA</t>
  </si>
  <si>
    <t>kVA</t>
  </si>
  <si>
    <t>KVR</t>
  </si>
  <si>
    <t>kVAr</t>
  </si>
  <si>
    <t>KWH</t>
  </si>
  <si>
    <t>kWh</t>
  </si>
  <si>
    <t>KWT</t>
  </si>
  <si>
    <t>kW</t>
  </si>
  <si>
    <t>MWH</t>
  </si>
  <si>
    <t>MWh</t>
  </si>
  <si>
    <t>Unmetered Type</t>
  </si>
  <si>
    <t>2D</t>
  </si>
  <si>
    <t>Fluorescent ('U' Shaped)</t>
  </si>
  <si>
    <t>ADV</t>
  </si>
  <si>
    <t>Advertisement Display</t>
  </si>
  <si>
    <t>BARR</t>
  </si>
  <si>
    <t>Barriers</t>
  </si>
  <si>
    <t>BCCT</t>
  </si>
  <si>
    <t>BT Cellnet</t>
  </si>
  <si>
    <t>BEAC</t>
  </si>
  <si>
    <t>Beacons</t>
  </si>
  <si>
    <t>BOLF</t>
  </si>
  <si>
    <t>Bollards (F)</t>
  </si>
  <si>
    <t>BOLL</t>
  </si>
  <si>
    <t>Bollards (L)</t>
  </si>
  <si>
    <t>BTBB</t>
  </si>
  <si>
    <t>BT Broadband Booster</t>
  </si>
  <si>
    <t>BUS1</t>
  </si>
  <si>
    <t>Bus Shelters (1)</t>
  </si>
  <si>
    <t>BUS2</t>
  </si>
  <si>
    <t>Bus Shelters (2)</t>
  </si>
  <si>
    <t>BUS3</t>
  </si>
  <si>
    <t>Bus Shelters (3)</t>
  </si>
  <si>
    <t>CAM</t>
  </si>
  <si>
    <t>Camera</t>
  </si>
  <si>
    <t>CBAR</t>
  </si>
  <si>
    <t>Car Park Barriers</t>
  </si>
  <si>
    <t>CCTV</t>
  </si>
  <si>
    <t>Close Circuit TV</t>
  </si>
  <si>
    <t>CDMT</t>
  </si>
  <si>
    <t>Metal Halide</t>
  </si>
  <si>
    <t>CDOT</t>
  </si>
  <si>
    <t>Public Light</t>
  </si>
  <si>
    <t>CFL</t>
  </si>
  <si>
    <t>Compact Fluorescent</t>
  </si>
  <si>
    <t>CLK</t>
  </si>
  <si>
    <t>Clock</t>
  </si>
  <si>
    <t>COSM</t>
  </si>
  <si>
    <t>Street Light Cosmopolis</t>
  </si>
  <si>
    <t>CROS</t>
  </si>
  <si>
    <t>Crossing Site</t>
  </si>
  <si>
    <t>CRP</t>
  </si>
  <si>
    <t>BSC Cellular Radio Premises</t>
  </si>
  <si>
    <t>CSC</t>
  </si>
  <si>
    <t>Community Safety Camera</t>
  </si>
  <si>
    <t>CT54</t>
  </si>
  <si>
    <t>CT54 Payphone</t>
  </si>
  <si>
    <t>FLM</t>
  </si>
  <si>
    <t>Flow Meter</t>
  </si>
  <si>
    <t>FLR</t>
  </si>
  <si>
    <t>Fluorescent (R)</t>
  </si>
  <si>
    <t>FLU</t>
  </si>
  <si>
    <t>Fluorescent (U)</t>
  </si>
  <si>
    <t>FLUO</t>
  </si>
  <si>
    <t>Fluorescent</t>
  </si>
  <si>
    <t>FPOS</t>
  </si>
  <si>
    <t>Finger Posts</t>
  </si>
  <si>
    <t>GAU</t>
  </si>
  <si>
    <t>Gauging Station Instrument</t>
  </si>
  <si>
    <t>HAL</t>
  </si>
  <si>
    <t>Halogen (1)</t>
  </si>
  <si>
    <t>HALO</t>
  </si>
  <si>
    <t>Halogen (2)</t>
  </si>
  <si>
    <t>HEAT</t>
  </si>
  <si>
    <t>Miscellaneous Street Furniture (Galway)</t>
  </si>
  <si>
    <t>HPIT</t>
  </si>
  <si>
    <t>Millennium Bridge Project in Dublin</t>
  </si>
  <si>
    <t>HPSE</t>
  </si>
  <si>
    <t>High Pressure Sodium Electronic</t>
  </si>
  <si>
    <t>KISK</t>
  </si>
  <si>
    <t>Telephone Kiosks</t>
  </si>
  <si>
    <t>LAMP</t>
  </si>
  <si>
    <t>Lamps</t>
  </si>
  <si>
    <t>LBSF</t>
  </si>
  <si>
    <t>Lamp Bus Shelter Fluorescent</t>
  </si>
  <si>
    <t>LED</t>
  </si>
  <si>
    <t>Light Emitting Diode</t>
  </si>
  <si>
    <t>LMPF</t>
  </si>
  <si>
    <t>Lamp Fluorescent</t>
  </si>
  <si>
    <t>LMPM</t>
  </si>
  <si>
    <t>Lamp Mercury Fluorescent</t>
  </si>
  <si>
    <t>LMPS</t>
  </si>
  <si>
    <t>Lamp Sodium</t>
  </si>
  <si>
    <t>LMPT</t>
  </si>
  <si>
    <t>Lamp Tungsten</t>
  </si>
  <si>
    <t>MAST</t>
  </si>
  <si>
    <t>BT Mast</t>
  </si>
  <si>
    <t>MBF</t>
  </si>
  <si>
    <t>Mercury</t>
  </si>
  <si>
    <t>MBT</t>
  </si>
  <si>
    <t>Mercury Tungsten</t>
  </si>
  <si>
    <t>MBTF</t>
  </si>
  <si>
    <t>Mercury Tungsten Fluorescent</t>
  </si>
  <si>
    <t>MBTS</t>
  </si>
  <si>
    <t>Not recorded in HBL.  See schema for details</t>
  </si>
  <si>
    <t>52400</t>
  </si>
  <si>
    <t>Other retail sale of new goods in specialised stores</t>
  </si>
  <si>
    <t>Economy 7 Rate Combined</t>
  </si>
  <si>
    <t>T024</t>
  </si>
  <si>
    <t>T025</t>
  </si>
  <si>
    <t>Economy 7 Rate Automatic Combined</t>
  </si>
  <si>
    <t>T026</t>
  </si>
  <si>
    <t>4 Rate Time-Banded Combined</t>
  </si>
  <si>
    <t>T031</t>
  </si>
  <si>
    <t>Standard Rate Commercial</t>
  </si>
  <si>
    <t>T032</t>
  </si>
  <si>
    <t>Economy 7 Rate Commercial</t>
  </si>
  <si>
    <t>T033</t>
  </si>
  <si>
    <t>Evening and Weekend Rate Commercial</t>
  </si>
  <si>
    <t>T034</t>
  </si>
  <si>
    <t>T035</t>
  </si>
  <si>
    <t>Commercial  &lt;= 69kVA - Interval Rate</t>
  </si>
  <si>
    <t>T041</t>
  </si>
  <si>
    <t>8 Hr Off-Peak &amp; UNR Commercial (Preserved)</t>
  </si>
  <si>
    <t>Push Button Units (Associated with Traffic Lights)</t>
  </si>
  <si>
    <t>PED</t>
  </si>
  <si>
    <t>Pedestrian Lights (Standard Configuration)</t>
  </si>
  <si>
    <t>PED2</t>
  </si>
  <si>
    <t>Pedestrian Lights (Non Requestable Legacy Configuration 2)</t>
  </si>
  <si>
    <t>PED3</t>
  </si>
  <si>
    <t>Pedestrian Lights (Non Requestable Legacy Configuration 3)</t>
  </si>
  <si>
    <t>PEDC</t>
  </si>
  <si>
    <t>Pedestrian Crossing</t>
  </si>
  <si>
    <t>PEDD</t>
  </si>
  <si>
    <t>Pedestrian Control Dimmed</t>
  </si>
  <si>
    <t>POFB</t>
  </si>
  <si>
    <t>Pay on Foot Barrier</t>
  </si>
  <si>
    <t>POFS</t>
  </si>
  <si>
    <t>Pay on Foot Station</t>
  </si>
  <si>
    <t>PUMP</t>
  </si>
  <si>
    <t>Pump</t>
  </si>
  <si>
    <t>PBUS</t>
  </si>
  <si>
    <t>RM002</t>
  </si>
  <si>
    <t>RM003</t>
  </si>
  <si>
    <t>RM004</t>
  </si>
  <si>
    <t>RM005</t>
  </si>
  <si>
    <t>RM006</t>
  </si>
  <si>
    <t>RM007</t>
  </si>
  <si>
    <t>RM008</t>
  </si>
  <si>
    <t>RM010</t>
  </si>
  <si>
    <t>RM011</t>
  </si>
  <si>
    <t>RM020</t>
  </si>
  <si>
    <t>RM021</t>
  </si>
  <si>
    <t>RM022</t>
  </si>
  <si>
    <t>RM030</t>
  </si>
  <si>
    <t>RM031</t>
  </si>
  <si>
    <t>RM032</t>
  </si>
  <si>
    <t>RM033</t>
  </si>
  <si>
    <t>RM034</t>
  </si>
  <si>
    <t>RM035</t>
  </si>
  <si>
    <t>RM036</t>
  </si>
  <si>
    <t>RM039</t>
  </si>
  <si>
    <t>RM040</t>
  </si>
  <si>
    <t>RM041</t>
  </si>
  <si>
    <t>RM042</t>
  </si>
  <si>
    <t>RM043</t>
  </si>
  <si>
    <t>RM050</t>
  </si>
  <si>
    <t>Electronic Single Tariff kWh</t>
  </si>
  <si>
    <t>RM051</t>
  </si>
  <si>
    <t>Single Tariff kWh Budget Controller</t>
  </si>
  <si>
    <t>RM052</t>
  </si>
  <si>
    <t>RM054</t>
  </si>
  <si>
    <t>RM055</t>
  </si>
  <si>
    <t>RM056</t>
  </si>
  <si>
    <t>RM066</t>
  </si>
  <si>
    <t>RM067</t>
  </si>
  <si>
    <t>RM068</t>
  </si>
  <si>
    <t>RM100</t>
  </si>
  <si>
    <t>Interval Import Aggregation</t>
  </si>
  <si>
    <t>MIM596</t>
  </si>
  <si>
    <t>Supplier Copy SMO</t>
  </si>
  <si>
    <t>MIM597</t>
  </si>
  <si>
    <t>Generator Copy SMO</t>
  </si>
  <si>
    <t>MIM598</t>
  </si>
  <si>
    <t>Non Part GU Aggregation</t>
  </si>
  <si>
    <t>MIM601</t>
  </si>
  <si>
    <t>Rejection To Invalid Message</t>
  </si>
  <si>
    <t>MIM602</t>
  </si>
  <si>
    <t xml:space="preserve">4 Rate Time Banded </t>
  </si>
  <si>
    <t>N009</t>
  </si>
  <si>
    <t xml:space="preserve">4 Rate Time Banded with Export </t>
  </si>
  <si>
    <t>N010</t>
  </si>
  <si>
    <t>Unrestricted + Export</t>
  </si>
  <si>
    <t>N011</t>
  </si>
  <si>
    <t>Day/Night + Export</t>
  </si>
  <si>
    <t>N012</t>
  </si>
  <si>
    <t>N040</t>
  </si>
  <si>
    <t>Preserved 4 Rate Time Banded (Day/Night)</t>
  </si>
  <si>
    <t>N041</t>
  </si>
  <si>
    <t>Preserved 8hr</t>
  </si>
  <si>
    <t>N042</t>
  </si>
  <si>
    <t xml:space="preserve">Preserved 11hr </t>
  </si>
  <si>
    <t>N043</t>
  </si>
  <si>
    <t>Preserved 15hr</t>
  </si>
  <si>
    <t>N044</t>
  </si>
  <si>
    <t>Preserved 16hr</t>
  </si>
  <si>
    <t>N045</t>
  </si>
  <si>
    <t>Preserved 11hr Keypad</t>
  </si>
  <si>
    <t>N046</t>
  </si>
  <si>
    <t>Preserved Day/Night (Code A)</t>
  </si>
  <si>
    <t>SSAC is a sub-aggregation code that specifies the aggregation class to which data will be aggregated for a supplier. Note: The SSAC codes are shown for reference but there is no validation upon the values within the Schema. Codes may be validated in SAP or manually.</t>
  </si>
  <si>
    <t xml:space="preserve">Start of Period where reported metered values are measured.              </t>
  </si>
  <si>
    <t xml:space="preserve">Local start time for an individual consumption (an hour or half-hour value). </t>
  </si>
  <si>
    <t>This field stores information relating to the street part of an address and must be provided if populating the street type address segment.</t>
  </si>
  <si>
    <t xml:space="preserve">Supplier ID is the identification code of a supplier in the retail market. </t>
  </si>
  <si>
    <t>A code identifying the Old Supplier to the new supplier in the confirmation of a Change of Supplier to support Debt management process in NI.</t>
  </si>
  <si>
    <t>72300</t>
  </si>
  <si>
    <t>Data processing</t>
  </si>
  <si>
    <t>72400</t>
  </si>
  <si>
    <t>Data base activities</t>
  </si>
  <si>
    <t>72500</t>
  </si>
  <si>
    <t>Field = Extn (DONE)  Total</t>
  </si>
  <si>
    <t>Field = Number (DONE)  Total</t>
  </si>
  <si>
    <t>Other entertainment activities</t>
  </si>
  <si>
    <t>92400</t>
  </si>
  <si>
    <t>News agency activities</t>
  </si>
  <si>
    <t>92500</t>
  </si>
  <si>
    <t>Library, archives, museums and other cultural activities</t>
  </si>
  <si>
    <t>92600</t>
  </si>
  <si>
    <t>Sporting activities</t>
  </si>
  <si>
    <t>92700</t>
  </si>
  <si>
    <t>Other recreational activities</t>
  </si>
  <si>
    <t>93000</t>
  </si>
  <si>
    <t>95000</t>
  </si>
  <si>
    <t>Private households with employed persons</t>
  </si>
  <si>
    <t>96000</t>
  </si>
  <si>
    <t>Goods producing activities of private households for own use</t>
  </si>
  <si>
    <t>97000</t>
  </si>
  <si>
    <t>Services producing activities of private houses for own use</t>
  </si>
  <si>
    <t>98000</t>
  </si>
  <si>
    <t>99000</t>
  </si>
  <si>
    <t>Extra-territorial organisations and bodies</t>
  </si>
  <si>
    <t>Unknown</t>
  </si>
  <si>
    <t>Error Category Code</t>
  </si>
  <si>
    <t>NRE</t>
  </si>
  <si>
    <t>Not Readable</t>
  </si>
  <si>
    <t>REV</t>
  </si>
  <si>
    <t>Readable but validation failure</t>
  </si>
  <si>
    <t>ARKLOW ENERGY LTD</t>
  </si>
  <si>
    <t>IRISH POWER SYSTEMS LTD</t>
  </si>
  <si>
    <t>GLANBIA PLC</t>
  </si>
  <si>
    <t>PORTFINCH LTD</t>
  </si>
  <si>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</si>
  <si>
    <t>Unit of Measurement</t>
  </si>
  <si>
    <t>Microcell mini BTS Site</t>
  </si>
  <si>
    <t>MCF</t>
  </si>
  <si>
    <t>Fluorescent (F)</t>
  </si>
  <si>
    <t>MEHP</t>
  </si>
  <si>
    <t>Mercury High Pressure</t>
  </si>
  <si>
    <t>MERF</t>
  </si>
  <si>
    <t>Mercury/Fluorescent</t>
  </si>
  <si>
    <t>MHF</t>
  </si>
  <si>
    <t>Metal Halide (F)</t>
  </si>
  <si>
    <t>MHL</t>
  </si>
  <si>
    <t>Metal Halide (L)</t>
  </si>
  <si>
    <t>MHNT</t>
  </si>
  <si>
    <t>Metal Halide Double Ended</t>
  </si>
  <si>
    <t>MOLO</t>
  </si>
  <si>
    <t>MPL</t>
  </si>
  <si>
    <t>Mini Pillar</t>
  </si>
  <si>
    <t>MTRC</t>
  </si>
  <si>
    <t>Meter Cubicle</t>
  </si>
  <si>
    <t>MWF</t>
  </si>
  <si>
    <t>Motorway Flashers</t>
  </si>
  <si>
    <t>NAV</t>
  </si>
  <si>
    <t>Navigation Lights</t>
  </si>
  <si>
    <t>NEON</t>
  </si>
  <si>
    <t>Airport Road Lights (Cork)</t>
  </si>
  <si>
    <t>NWEB</t>
  </si>
  <si>
    <t>N W E Broadband</t>
  </si>
  <si>
    <t>OMN</t>
  </si>
  <si>
    <t>Miscellaneous Decorative Lights</t>
  </si>
  <si>
    <t>PARK</t>
  </si>
  <si>
    <t>Time of Use</t>
  </si>
  <si>
    <t>00D</t>
  </si>
  <si>
    <t>08-23 Day Consumption</t>
  </si>
  <si>
    <t>00N</t>
  </si>
  <si>
    <t>23-08 Night Consumption</t>
  </si>
  <si>
    <t>24H</t>
  </si>
  <si>
    <t>24 Hour Consumption</t>
  </si>
  <si>
    <t>Day (M-S, 8-23, 24-2)</t>
  </si>
  <si>
    <t>ENI</t>
  </si>
  <si>
    <t xml:space="preserve">24 Hour Export </t>
  </si>
  <si>
    <t>FR1</t>
  </si>
  <si>
    <t>Four Register 1 (M-F, 16-19)</t>
  </si>
  <si>
    <t>FR2</t>
  </si>
  <si>
    <t>Four Register 2 (M-F, 8-16)</t>
  </si>
  <si>
    <t>FR3</t>
  </si>
  <si>
    <t>Four Register 3 (M-F, 19-24 + Sat-Sun,8-19)</t>
  </si>
  <si>
    <t>FR4</t>
  </si>
  <si>
    <t>Four Register 4 (M-F, 0-8 + Sat-Sun 19-8)</t>
  </si>
  <si>
    <t>HT1</t>
  </si>
  <si>
    <t xml:space="preserve">Market Gateway Activity </t>
  </si>
  <si>
    <t>R24</t>
  </si>
  <si>
    <t>16 Hour Off Peak (M-F 18.30-07.30 + 3H + All W/E)</t>
  </si>
  <si>
    <t>R25</t>
  </si>
  <si>
    <t>3 Hour Boost for 11Hour Off Peak (Keypad)</t>
  </si>
  <si>
    <t>R26</t>
  </si>
  <si>
    <t>15 Hour Off Peak (M-F 18-7 +2H + All W/E,Keypad)</t>
  </si>
  <si>
    <t>UNM</t>
  </si>
  <si>
    <t>Unmetered Supply</t>
  </si>
  <si>
    <t>UNR</t>
  </si>
  <si>
    <t>24 Hour</t>
  </si>
  <si>
    <t>W01</t>
  </si>
  <si>
    <t>Weekday (M-F 07.30-20.00)</t>
  </si>
  <si>
    <t>W02</t>
  </si>
  <si>
    <t>Weeknight (20:00-07:30 + all W/E)</t>
  </si>
  <si>
    <t>Timeslot</t>
  </si>
  <si>
    <t>0NR</t>
  </si>
  <si>
    <t>08-21 MD Normal</t>
  </si>
  <si>
    <t>0PK</t>
  </si>
  <si>
    <t>17-19 MD Peak</t>
  </si>
  <si>
    <t>24M</t>
  </si>
  <si>
    <t>24 Hour MD</t>
  </si>
  <si>
    <t>24 Hour Export</t>
  </si>
  <si>
    <t>INT</t>
  </si>
  <si>
    <t>Interval</t>
  </si>
  <si>
    <t>15 Hour Off Peak (M-F 18-7 +2H + All W/E, Keypad)</t>
  </si>
  <si>
    <t>Br</t>
  </si>
  <si>
    <t>Brother</t>
  </si>
  <si>
    <t>Cllr</t>
  </si>
  <si>
    <t>Councillor</t>
  </si>
  <si>
    <t>Dr</t>
  </si>
  <si>
    <t>Doctor</t>
  </si>
  <si>
    <t>Fr</t>
  </si>
  <si>
    <t>Father</t>
  </si>
  <si>
    <t>Lady</t>
  </si>
  <si>
    <t>Lord</t>
  </si>
  <si>
    <t>Miss</t>
  </si>
  <si>
    <t>Mr</t>
  </si>
  <si>
    <t>Mrs</t>
  </si>
  <si>
    <t>Ms</t>
  </si>
  <si>
    <t>Msgr</t>
  </si>
  <si>
    <t>Monsignor</t>
  </si>
  <si>
    <t>Prof</t>
  </si>
  <si>
    <t>Professor</t>
  </si>
  <si>
    <t>Rev</t>
  </si>
  <si>
    <t>Reverend</t>
  </si>
  <si>
    <t>Sir</t>
  </si>
  <si>
    <t>Sr</t>
  </si>
  <si>
    <t>Sister</t>
  </si>
  <si>
    <t>Transaction Reason Code</t>
  </si>
  <si>
    <t>COG</t>
  </si>
  <si>
    <t>Change of Group MPRN</t>
  </si>
  <si>
    <t>COI</t>
  </si>
  <si>
    <t>Change of inventory</t>
  </si>
  <si>
    <t>Change of Supplier Acquisition</t>
  </si>
  <si>
    <t>FIN</t>
  </si>
  <si>
    <t>Final Billing</t>
  </si>
  <si>
    <t>NGP</t>
  </si>
  <si>
    <t>New registration or energisation of a grouped Technical MPRN</t>
  </si>
  <si>
    <t>NSP</t>
  </si>
  <si>
    <t>Work Physically Incomplete and call complete</t>
  </si>
  <si>
    <t>R</t>
  </si>
  <si>
    <t>Work is Rescheduled</t>
  </si>
  <si>
    <t>S</t>
  </si>
  <si>
    <t>Call complete, work (to be) rescheduled</t>
  </si>
  <si>
    <t>X</t>
  </si>
  <si>
    <t>Work is cancelled</t>
  </si>
  <si>
    <t>Alert Flag</t>
  </si>
  <si>
    <t>VI</t>
  </si>
  <si>
    <t>All values are invalid</t>
  </si>
  <si>
    <t>VV</t>
  </si>
  <si>
    <t xml:space="preserve">List of Harmonised Market Messages and Data Items </t>
  </si>
  <si>
    <t xml:space="preserve">Length (Fixed) </t>
  </si>
  <si>
    <t xml:space="preserve">Max Length (Variable) </t>
  </si>
  <si>
    <t xml:space="preserve">Min Length ( Variable) </t>
  </si>
  <si>
    <t>Digits (Total)</t>
  </si>
  <si>
    <t>Digits (Post-Decimal)</t>
  </si>
  <si>
    <t>Business Name</t>
  </si>
  <si>
    <t>Values</t>
  </si>
  <si>
    <t>PrePaymentType</t>
  </si>
  <si>
    <t>RepetitionFactor</t>
  </si>
  <si>
    <t>Unique Ref</t>
  </si>
  <si>
    <t>Data Item</t>
  </si>
  <si>
    <t xml:space="preserve">Code Value </t>
  </si>
  <si>
    <t xml:space="preserve">Code Value Description </t>
  </si>
  <si>
    <t>131 Request Status</t>
  </si>
  <si>
    <t>A</t>
  </si>
  <si>
    <t>Work request accepted</t>
  </si>
  <si>
    <t>No</t>
  </si>
  <si>
    <t>C1</t>
  </si>
  <si>
    <t>Work Physically complete and call complete</t>
  </si>
  <si>
    <t>C2</t>
  </si>
  <si>
    <t xml:space="preserve">Shows the percentage of Non-Interval consumption to 8 decimal places </t>
  </si>
  <si>
    <t>No Read Code is a code to describe why no read was obtained on a site visit.</t>
  </si>
  <si>
    <t>This field is intended to store a Fax telephone number where applicable</t>
  </si>
  <si>
    <t>Objection Date is the date an objection was registered.</t>
  </si>
  <si>
    <t>Objection Reason is a code to indicate the old supplier’s reason for the objection.</t>
  </si>
  <si>
    <t>Observation Code is a code that describes observations made at or concerning a site.</t>
  </si>
  <si>
    <t>Observation Date is the date of an observation made at or concerning a site.</t>
  </si>
  <si>
    <t>Appointment Time Slot</t>
  </si>
  <si>
    <t>A01</t>
  </si>
  <si>
    <t>AM (Morning Appointment)</t>
  </si>
  <si>
    <t>A02</t>
  </si>
  <si>
    <t>PM (Afternoon Appointment)</t>
  </si>
  <si>
    <t>A03</t>
  </si>
  <si>
    <t>All-day Appointment</t>
  </si>
  <si>
    <t>Cancellation Reason</t>
  </si>
  <si>
    <t>CD</t>
  </si>
  <si>
    <t>Objection for Contract Default</t>
  </si>
  <si>
    <t>CR</t>
  </si>
  <si>
    <t>208</t>
  </si>
  <si>
    <t>210 - N210</t>
  </si>
  <si>
    <t>252 - N031</t>
  </si>
  <si>
    <t>260 - N031</t>
  </si>
  <si>
    <t>261 - N131-C</t>
  </si>
  <si>
    <t>300 - N300</t>
  </si>
  <si>
    <t xml:space="preserve">300S - N300S </t>
  </si>
  <si>
    <t xml:space="preserve">300W - N300W </t>
  </si>
  <si>
    <t xml:space="preserve">301 - N301 </t>
  </si>
  <si>
    <t xml:space="preserve">301N -  </t>
  </si>
  <si>
    <t xml:space="preserve">303R - N303R </t>
  </si>
  <si>
    <t xml:space="preserve">305 - N305 </t>
  </si>
  <si>
    <t xml:space="preserve">306 - N306 </t>
  </si>
  <si>
    <t xml:space="preserve">306W - N300W </t>
  </si>
  <si>
    <t xml:space="preserve">307 - N307 </t>
  </si>
  <si>
    <t xml:space="preserve">307W - N300W </t>
  </si>
  <si>
    <t>308</t>
  </si>
  <si>
    <t xml:space="preserve">310 - N310 </t>
  </si>
  <si>
    <t xml:space="preserve">310W - N300W </t>
  </si>
  <si>
    <t>311</t>
  </si>
  <si>
    <t xml:space="preserve">320 - N320 </t>
  </si>
  <si>
    <t xml:space="preserve">320W - N300W </t>
  </si>
  <si>
    <t xml:space="preserve">321 - N321 </t>
  </si>
  <si>
    <t>330</t>
  </si>
  <si>
    <t>331 - N331</t>
  </si>
  <si>
    <t xml:space="preserve">332 - N332 </t>
  </si>
  <si>
    <t>332W</t>
  </si>
  <si>
    <t>Invalid Register Type</t>
  </si>
  <si>
    <t>IRQ</t>
  </si>
  <si>
    <t>Invalid request status</t>
  </si>
  <si>
    <t>IRR</t>
  </si>
  <si>
    <t>Invalid read reason</t>
  </si>
  <si>
    <t>IRS</t>
  </si>
  <si>
    <t>Invalid register sequence</t>
  </si>
  <si>
    <t>IRT</t>
  </si>
  <si>
    <t>Invalid read type</t>
  </si>
  <si>
    <t>ITA</t>
  </si>
  <si>
    <t>Inconsistent - with - Trading - Arrangement</t>
  </si>
  <si>
    <t>ITF</t>
  </si>
  <si>
    <t>Invalid Tariff Configuration Code</t>
  </si>
  <si>
    <t>ITI</t>
  </si>
  <si>
    <t>Invalid timeslot</t>
  </si>
  <si>
    <t>IUM</t>
  </si>
  <si>
    <t>Invalid unit of measure</t>
  </si>
  <si>
    <t>IUT</t>
  </si>
  <si>
    <t>Incompatible usage type</t>
  </si>
  <si>
    <t>IVS</t>
  </si>
  <si>
    <t>Manufacture of parts &amp; accessories for motor vehicles</t>
  </si>
  <si>
    <t>35100</t>
  </si>
  <si>
    <t>Building and repairing of ships and boats</t>
  </si>
  <si>
    <t>35200</t>
  </si>
  <si>
    <t>Manufacture of railway, tramway locomotives &amp; rolling stock</t>
  </si>
  <si>
    <t>35300</t>
  </si>
  <si>
    <t>Manufacture of aircraft and spacecraft</t>
  </si>
  <si>
    <t>35400</t>
  </si>
  <si>
    <t>Count of Schema Name</t>
  </si>
  <si>
    <t xml:space="preserve">Schema name of Data Item.   </t>
  </si>
  <si>
    <t xml:space="preserve">Business Name of Data Item.  May occur multiple times where a multiple Data Items used the name Schema Name.  </t>
  </si>
  <si>
    <t xml:space="preserve">Data Items per MM Tab: (Pivot Tables) </t>
  </si>
  <si>
    <t>Wrong Meter Number</t>
  </si>
  <si>
    <t>Date:</t>
  </si>
  <si>
    <t>ReadDate</t>
  </si>
  <si>
    <t>ReplacementReadings</t>
  </si>
  <si>
    <t>Select Market Message Group</t>
  </si>
  <si>
    <t>Search Data Items</t>
  </si>
  <si>
    <t xml:space="preserve">Search MM No. </t>
  </si>
  <si>
    <t>ReadTypeCode</t>
  </si>
  <si>
    <t>KeypadPremisesNumber</t>
  </si>
  <si>
    <t>IssueDate</t>
  </si>
  <si>
    <t>RecipientID</t>
  </si>
  <si>
    <t>RequestStatusCode131</t>
  </si>
  <si>
    <t>EstimatedUsageFactor</t>
  </si>
  <si>
    <t>MeterMultiplier</t>
  </si>
  <si>
    <t>IntervalValue</t>
  </si>
  <si>
    <t>IntervalStatusCode</t>
  </si>
  <si>
    <t>NetworksReferenceNumber</t>
  </si>
  <si>
    <t>TransactionReasonCode</t>
  </si>
  <si>
    <t>MaximumImportCapacity</t>
  </si>
  <si>
    <t>PSOExemptionFlag</t>
  </si>
  <si>
    <t>CCR</t>
  </si>
  <si>
    <t>Completion Certificate/Connection Card
Required</t>
  </si>
  <si>
    <t>OutcomeReasonCode</t>
  </si>
  <si>
    <t>Expand Groups</t>
  </si>
  <si>
    <t>Interval Meter</t>
  </si>
  <si>
    <t>S40</t>
  </si>
  <si>
    <t>S41</t>
  </si>
  <si>
    <t>Budget Energy</t>
  </si>
  <si>
    <t xml:space="preserve">LCC Power Ltd. </t>
  </si>
  <si>
    <t xml:space="preserve">Miscellaneous </t>
  </si>
  <si>
    <t>Change of Tenancy/Legal Entity on 010(CoS)</t>
  </si>
  <si>
    <t>CPOT</t>
  </si>
  <si>
    <t xml:space="preserve">Cosmopolis Lamp </t>
  </si>
  <si>
    <t>PLLH</t>
  </si>
  <si>
    <t xml:space="preserve">Compact Florescent </t>
  </si>
  <si>
    <t>RejectReasonCode</t>
  </si>
  <si>
    <t>ConnectionSystemCode</t>
  </si>
  <si>
    <t>TransformerLossFactor</t>
  </si>
  <si>
    <t>MaximumExportCapacity</t>
  </si>
  <si>
    <t>CustomerName</t>
  </si>
  <si>
    <t>Title</t>
  </si>
  <si>
    <t>LastName</t>
  </si>
  <si>
    <t>FirstName</t>
  </si>
  <si>
    <t>OrganisationOne</t>
  </si>
  <si>
    <t>OrganisationTwo</t>
  </si>
  <si>
    <t>Forced replacement of credit meter with prepayment meter</t>
  </si>
  <si>
    <t>K08</t>
  </si>
  <si>
    <t>Prepayment meter with large minus credit</t>
  </si>
  <si>
    <t>M01</t>
  </si>
  <si>
    <t>MCC change (Non Interval, Non keypad)</t>
  </si>
  <si>
    <t>M02</t>
  </si>
  <si>
    <t>Special test in-situ</t>
  </si>
  <si>
    <t>M03</t>
  </si>
  <si>
    <t>Major Meter test</t>
  </si>
  <si>
    <t>M04</t>
  </si>
  <si>
    <t>Heating (Non Auto M - S 7H in 24 + Water Heating 4H Night + 1H Boost)</t>
  </si>
  <si>
    <t>HT2</t>
  </si>
  <si>
    <t>Heating (Auto M - S 0.5 - 9H + Water Heating 4H Night + 1H Boost)</t>
  </si>
  <si>
    <t>HT3</t>
  </si>
  <si>
    <t>Water Heating (4H Night + 1H Boost)</t>
  </si>
  <si>
    <t>Keypad 5 (M-F, 8-19)</t>
  </si>
  <si>
    <t xml:space="preserve">Keypad 6 (M-F, 19-24) </t>
  </si>
  <si>
    <t>Keypad 7 (Sat-Sun, 8-24)</t>
  </si>
  <si>
    <t>Keypad 8 (M-S, 0-8)</t>
  </si>
  <si>
    <t>N01</t>
  </si>
  <si>
    <t>N02</t>
  </si>
  <si>
    <t>N03</t>
  </si>
  <si>
    <t>Night (M-S,1-8 + Heating Non Auto)</t>
  </si>
  <si>
    <t>N04</t>
  </si>
  <si>
    <t>Night (M-S,1-8 + Heating Auto)</t>
  </si>
  <si>
    <t>R21</t>
  </si>
  <si>
    <t>Generator &lt;= 69 kVA &lt; 1kV Interval Rate</t>
  </si>
  <si>
    <t>T503</t>
  </si>
  <si>
    <t>01500</t>
  </si>
  <si>
    <t>Hunting, trapping &amp; game propagation incl services</t>
  </si>
  <si>
    <t>02000</t>
  </si>
  <si>
    <t>Forestry, Logging and related service activities</t>
  </si>
  <si>
    <t>05000</t>
  </si>
  <si>
    <t>Fishing, operation of fish hatcheries, fish farms &amp; services</t>
  </si>
  <si>
    <t>10100</t>
  </si>
  <si>
    <t>Mining and agglomeration of hard coal</t>
  </si>
  <si>
    <t>10200</t>
  </si>
  <si>
    <t>Mining and agglomeration of lignite</t>
  </si>
  <si>
    <t>10300</t>
  </si>
  <si>
    <t>Extraction and agglomeration of peat</t>
  </si>
  <si>
    <t>11100</t>
  </si>
  <si>
    <t>Extraction of crude petroleum and natural gas</t>
  </si>
  <si>
    <t>11200</t>
  </si>
  <si>
    <t>Service activities to oil &amp; gas extraction not surveying</t>
  </si>
  <si>
    <t>12000</t>
  </si>
  <si>
    <t>13100</t>
  </si>
  <si>
    <t>Mining of iron ores</t>
  </si>
  <si>
    <t>13200</t>
  </si>
  <si>
    <t>Mining of non-ferrous metal ores, excl uranium &amp; thorium ore</t>
  </si>
  <si>
    <t>14100</t>
  </si>
  <si>
    <t>Quarrying of stone</t>
  </si>
  <si>
    <t>14200</t>
  </si>
  <si>
    <t>Quarrying of sand and clay</t>
  </si>
  <si>
    <t>14300</t>
  </si>
  <si>
    <t>Single Tariff kWh</t>
  </si>
  <si>
    <t xml:space="preserve">Read Cycle Day refers to the day in a 41 working day cycle (ROI) or a 65 working day cycle (NI) that a meter is due to be read. </t>
  </si>
  <si>
    <t xml:space="preserve">Read Date is the date on which a reading was physically obtained from the meter, or was estimated in the case where a reading was not obtained. </t>
  </si>
  <si>
    <t>Read Frequency is a code that indicates the frequency of meter reading for the meter point.</t>
  </si>
  <si>
    <t>This can hold details on whether it was an estimate or actual reading.</t>
  </si>
  <si>
    <t>T056</t>
  </si>
  <si>
    <t>8 Hr Off-Peak &amp; UNR Domestic PPM (Preserved)</t>
  </si>
  <si>
    <t>T057</t>
  </si>
  <si>
    <t>11 Hr Off-Peak &amp; UNR Domestic PPM (Preserved)</t>
  </si>
  <si>
    <t>T058</t>
  </si>
  <si>
    <t>15 Hr Off-Peak &amp; UNR Domestic PPM (Preserved)</t>
  </si>
  <si>
    <t>T061</t>
  </si>
  <si>
    <t>T062</t>
  </si>
  <si>
    <t>T063</t>
  </si>
  <si>
    <t>T101</t>
  </si>
  <si>
    <t xml:space="preserve">C&amp;I - 70-1000kVA &lt; 1kV Interval Rate </t>
  </si>
  <si>
    <t>T102</t>
  </si>
  <si>
    <t xml:space="preserve">C&amp;I - &gt; 1MW Min Dist &lt; 1kV Int Rate </t>
  </si>
  <si>
    <t>T103</t>
  </si>
  <si>
    <t xml:space="preserve">C&amp;I - &gt; 1MW Med Dist &lt; 1kV Int Rate </t>
  </si>
  <si>
    <t>T201</t>
  </si>
  <si>
    <t xml:space="preserve">C&amp;I - 70 -1000kVA 6.6/11kV Interval Rate </t>
  </si>
  <si>
    <t>T202</t>
  </si>
  <si>
    <t xml:space="preserve">C&amp;I - &gt; 1MW Min Dist 6.6/11kV Int Rate </t>
  </si>
  <si>
    <t>T203</t>
  </si>
  <si>
    <t xml:space="preserve">C&amp;I - &gt; 1MW Med Dist 6.6/11kV Int Rate </t>
  </si>
  <si>
    <t>T301</t>
  </si>
  <si>
    <t xml:space="preserve">C&amp;I - 70 - 1000kVA 33kV Interval Rate </t>
  </si>
  <si>
    <t>T302</t>
  </si>
  <si>
    <t xml:space="preserve">C&amp;I - &gt; 1MW Min Dist 33kV Interval Rate </t>
  </si>
  <si>
    <t>T303</t>
  </si>
  <si>
    <t xml:space="preserve">Reading is the value of a reading in the form passed to the Data Processor measured in the units identified by the meter register prior to application of any multipliers. </t>
  </si>
  <si>
    <t>Notification of Objection</t>
  </si>
  <si>
    <t>MIM112R</t>
  </si>
  <si>
    <t>Notification of Objection Rejection</t>
  </si>
  <si>
    <t>MIM112W</t>
  </si>
  <si>
    <t>Withdrawal of Objection</t>
  </si>
  <si>
    <t>MIM114</t>
  </si>
  <si>
    <t>Change of Customer Details Confirmation</t>
  </si>
  <si>
    <t>MIM115</t>
  </si>
  <si>
    <t>Party ID of the sender of the message.</t>
  </si>
  <si>
    <t>Serial No is the physical number found on a meter.</t>
  </si>
  <si>
    <t xml:space="preserve">Settlement Class is a code to specify how data is processed and aggregated for settlement for the MPRN </t>
  </si>
  <si>
    <t>Settlement Date is the calendar day to which a profile coefficient or an aggregated consumption applies for the retail market</t>
  </si>
  <si>
    <t xml:space="preserve">Settlement Interval is a numeric value, usually in range 1-96 (max 100 for ROI) / 1-48 (max 50 for NI) and represents the sequential counter value of the 15-minute (ROI) / 30-minute (NI) settlement period to which consumption is aggregated for settlement in the retail market.   </t>
  </si>
  <si>
    <t>RM506</t>
  </si>
  <si>
    <t>RM510</t>
  </si>
  <si>
    <t>RM511</t>
  </si>
  <si>
    <t>RM512</t>
  </si>
  <si>
    <t>RM513</t>
  </si>
  <si>
    <t>RM514</t>
  </si>
  <si>
    <t>RM515</t>
  </si>
  <si>
    <t>RM516</t>
  </si>
  <si>
    <t>3-Phase Mechanical Single Tariff Meter</t>
  </si>
  <si>
    <t>RM520</t>
  </si>
  <si>
    <t>RM521</t>
  </si>
  <si>
    <t>RM522</t>
  </si>
  <si>
    <t>Loss Adjusted Aggregated Consumption</t>
  </si>
  <si>
    <t>Loss Adjusted Generation Unit Metered Generation</t>
  </si>
  <si>
    <t>Timestamp</t>
  </si>
  <si>
    <t>Maximum Export Capacity</t>
  </si>
  <si>
    <t>Maximum Import Capacity</t>
  </si>
  <si>
    <t>Measured Quantity</t>
  </si>
  <si>
    <t>Message Type</t>
  </si>
  <si>
    <t>Metering Interval</t>
  </si>
  <si>
    <t>Meter Multiplier</t>
  </si>
  <si>
    <t>Meter Point Address Changed</t>
  </si>
  <si>
    <t>Meter Reader Password</t>
  </si>
  <si>
    <t>Meter Reader Remarks</t>
  </si>
  <si>
    <t>Meter Register Sequence</t>
  </si>
  <si>
    <t>MIC Start Date</t>
  </si>
  <si>
    <t>Market Participant Business Reference</t>
  </si>
  <si>
    <t>MPRN Count</t>
  </si>
  <si>
    <t>Count of MPRN</t>
  </si>
  <si>
    <t>Value (Net Active Demand)</t>
  </si>
  <si>
    <t>Networks Reference Number</t>
  </si>
  <si>
    <t>LV MD Importing Autoproducer or CHP Producer</t>
  </si>
  <si>
    <t>DG7</t>
  </si>
  <si>
    <t>MV MD</t>
  </si>
  <si>
    <t>DG7A</t>
  </si>
  <si>
    <t>MV MD Autoproducer</t>
  </si>
  <si>
    <t>DG7B</t>
  </si>
  <si>
    <t>MV MD Importing Autoproducer or CHP Producer</t>
  </si>
  <si>
    <t>DG8</t>
  </si>
  <si>
    <t>38 kV Looped MD</t>
  </si>
  <si>
    <t>DG8A</t>
  </si>
  <si>
    <t>38 kV Looped MD Autoproducer</t>
  </si>
  <si>
    <t>DG8B</t>
  </si>
  <si>
    <t>38 kV Looped MD Importing Autoproducer or CHP Producer</t>
  </si>
  <si>
    <t>DG9</t>
  </si>
  <si>
    <t>38 kV Tailed MD</t>
  </si>
  <si>
    <t>DG9A</t>
  </si>
  <si>
    <t>38 kV Tailed MD Autoproducer</t>
  </si>
  <si>
    <t>DG9B</t>
  </si>
  <si>
    <t>38 kV Tailed MD Importing Autoproducer or CHP Producer</t>
  </si>
  <si>
    <t>T011</t>
  </si>
  <si>
    <t>Standard Rate Domestic</t>
  </si>
  <si>
    <t>T012</t>
  </si>
  <si>
    <t xml:space="preserve">Economy 7 Domestic </t>
  </si>
  <si>
    <t>T014</t>
  </si>
  <si>
    <t>T015</t>
  </si>
  <si>
    <t>Economy 7 Rate Automatic Domestic</t>
  </si>
  <si>
    <t>T016</t>
  </si>
  <si>
    <t>4 Rate Time-Banded Domestic</t>
  </si>
  <si>
    <t>T021</t>
  </si>
  <si>
    <t>Standard Rate Combined</t>
  </si>
  <si>
    <t>T022</t>
  </si>
  <si>
    <t xml:space="preserve">Observation Text provides a description of an observation </t>
  </si>
  <si>
    <t>This is a code indicating the status of the order</t>
  </si>
  <si>
    <t>Name Org1</t>
  </si>
  <si>
    <t>Name Org2</t>
  </si>
  <si>
    <t>Original Message</t>
  </si>
  <si>
    <t>Original Transaction Reference Number</t>
  </si>
  <si>
    <t>Percentage of Consumption Actual</t>
  </si>
  <si>
    <t>Percentage of MPRNs Estimated</t>
  </si>
  <si>
    <t>P.O.Box Number</t>
  </si>
  <si>
    <t>Postal Code</t>
  </si>
  <si>
    <t>Post Decimal Digits</t>
  </si>
  <si>
    <t>Pre Decimal Digits</t>
  </si>
  <si>
    <t>Previous Account Number</t>
  </si>
  <si>
    <t>Previous Address</t>
  </si>
  <si>
    <t>Previous MPRN</t>
  </si>
  <si>
    <t>Previous Read Date</t>
  </si>
  <si>
    <t>Previous Supplier</t>
  </si>
  <si>
    <t>PSO Exemption Flag</t>
  </si>
  <si>
    <t>Read Cycle Day</t>
  </si>
  <si>
    <t>Read Date</t>
  </si>
  <si>
    <t>Reading Data Status</t>
  </si>
  <si>
    <t>Reading Number</t>
  </si>
  <si>
    <t>Reading Replacement Version Number</t>
  </si>
  <si>
    <t>Reading</t>
  </si>
  <si>
    <t>Total Records</t>
  </si>
  <si>
    <t>Registered Company Number</t>
  </si>
  <si>
    <t>Registration Receipt Date</t>
  </si>
  <si>
    <t>Repetition Factor</t>
  </si>
  <si>
    <t>Required Date</t>
  </si>
  <si>
    <t>Security Answer</t>
  </si>
  <si>
    <t>Serial Number</t>
  </si>
  <si>
    <t>Settlement Date</t>
  </si>
  <si>
    <t>Manufacture of other special purpose machinery</t>
  </si>
  <si>
    <t>29600</t>
  </si>
  <si>
    <t>Manufacture of weapons and ammunition</t>
  </si>
  <si>
    <t>29700</t>
  </si>
  <si>
    <t>Manufacture of domestic appliances not elsewhere classified</t>
  </si>
  <si>
    <t>30000</t>
  </si>
  <si>
    <t>31100</t>
  </si>
  <si>
    <t>Manufacture of electric motors, generators and transformers</t>
  </si>
  <si>
    <t>31200</t>
  </si>
  <si>
    <t>Manufacture of electricity distribution &amp; control apparatus</t>
  </si>
  <si>
    <t>31300</t>
  </si>
  <si>
    <t>Manufacture of insulated wire and cable</t>
  </si>
  <si>
    <t>31400</t>
  </si>
  <si>
    <t>Manufacture of accumulators, primary cells &amp; batteries</t>
  </si>
  <si>
    <t>31500</t>
  </si>
  <si>
    <t>Manufacture of lighting equipment and electric lamps</t>
  </si>
  <si>
    <t>31600</t>
  </si>
  <si>
    <t>Manufacture of electrical equipment not elsewhere classified</t>
  </si>
  <si>
    <t>32100</t>
  </si>
  <si>
    <t>Manufacture of electronic valves, tubes &amp; electronic parts</t>
  </si>
  <si>
    <t>32200</t>
  </si>
  <si>
    <t>Manufacture of TV, radio transmitters &amp; line telephony</t>
  </si>
  <si>
    <t>32300</t>
  </si>
  <si>
    <t>Manufacture of TV, radio receivers, sound, video recording</t>
  </si>
  <si>
    <t>33100</t>
  </si>
  <si>
    <t>Manufacture of medical, surgical &amp; orthopaedic appliances</t>
  </si>
  <si>
    <t>33200</t>
  </si>
  <si>
    <t>Manufacture of instruments for measuring, checking, testing</t>
  </si>
  <si>
    <t>33300</t>
  </si>
  <si>
    <t>Manufacture of industrial process control equipment</t>
  </si>
  <si>
    <t>33400</t>
  </si>
  <si>
    <t>Manufactury of cutlery, tools and general hardware</t>
  </si>
  <si>
    <t>28700</t>
  </si>
  <si>
    <t>Manufacture of motorcycles and bicycles</t>
  </si>
  <si>
    <t>35500</t>
  </si>
  <si>
    <t>Manufacture of other transport equipment not else classified</t>
  </si>
  <si>
    <t>36100</t>
  </si>
  <si>
    <t>Manufacture of furniture</t>
  </si>
  <si>
    <t>36200</t>
  </si>
  <si>
    <t>Manufacture of jewellery and related articles</t>
  </si>
  <si>
    <t>36300</t>
  </si>
  <si>
    <t>Manufacture of musical instruments</t>
  </si>
  <si>
    <t>36400</t>
  </si>
  <si>
    <t>Manufacture of sports goods</t>
  </si>
  <si>
    <t>36500</t>
  </si>
  <si>
    <t>Manufacture of games and toys</t>
  </si>
  <si>
    <t>36600</t>
  </si>
  <si>
    <t>Miscellanceous manufacturing not elsewhere classified</t>
  </si>
  <si>
    <t>37100</t>
  </si>
  <si>
    <t>Recycling of metal waste and scrap</t>
  </si>
  <si>
    <t>37200</t>
  </si>
  <si>
    <t>Recycling of non-metal waste and scrap</t>
  </si>
  <si>
    <t>40100</t>
  </si>
  <si>
    <t>Production and distribution of electricity</t>
  </si>
  <si>
    <t>40200</t>
  </si>
  <si>
    <t>Manufacture of gas; distribution of gaseous fuels by mains</t>
  </si>
  <si>
    <t>40300</t>
  </si>
  <si>
    <t>Steam and hot water supply</t>
  </si>
  <si>
    <t>41000</t>
  </si>
  <si>
    <t>45100</t>
  </si>
  <si>
    <t>Site preparation</t>
  </si>
  <si>
    <t>45200</t>
  </si>
  <si>
    <t>Building constructions; civil engineering</t>
  </si>
  <si>
    <t>45300</t>
  </si>
  <si>
    <t>Building installation</t>
  </si>
  <si>
    <t>45400</t>
  </si>
  <si>
    <t>Building completion</t>
  </si>
  <si>
    <t>45500</t>
  </si>
  <si>
    <t>Renting of construction / demolition equipment with operator</t>
  </si>
  <si>
    <t>50100</t>
  </si>
  <si>
    <t>Sale of motor vehicles</t>
  </si>
  <si>
    <t>50200</t>
  </si>
  <si>
    <t>Maintenance and repair of motor vehicles</t>
  </si>
  <si>
    <t>50300</t>
  </si>
  <si>
    <t>This is the agreed, jurisdiction-neutral definition of the Data Item</t>
  </si>
  <si>
    <t>Link to Values</t>
  </si>
  <si>
    <t xml:space="preserve">For Data Items with coded values, this hyperlink links to the list of corresponding Data Codes on the Data Codes tab </t>
  </si>
  <si>
    <t>Schema Name</t>
  </si>
  <si>
    <t>Data Codes Tab:</t>
  </si>
  <si>
    <t>The value of the code.  Code values are sort alphabetically, ascending and regardless of the jurisdiction(s) in which they are valid</t>
  </si>
  <si>
    <t xml:space="preserve">Textual description associated with the code value.  </t>
  </si>
  <si>
    <t>Data Definitions Tab:</t>
  </si>
  <si>
    <t xml:space="preserve">Coded Values </t>
  </si>
  <si>
    <t xml:space="preserve">Enumerated? </t>
  </si>
  <si>
    <t xml:space="preserve">Values = this Data Item is restricted to a set of allowable values, which may or may not be enforced (enumerated) in the schema .  Those with schema enforced value sets are marked as such in the Schema Enumerated column.  These value sets are shared across the 2 jurisdictions but not all values will be valid in a specific jurisdiction.  Jurisdictional usage is listed in the Data Codes tab.  This column heading includes a count of the number of Data Items with codes values.  Clicking on the Values text links directly to the set of codes listed in the Data Codes Tab </t>
  </si>
  <si>
    <t xml:space="preserve">Yes =  Data Item has coded values (listed on the Data Codes tab) and these codes are enforced (enumerated) in the schema
</t>
  </si>
  <si>
    <t>Generator &gt;= 70 kVA &lt; 1kV Interval Rate</t>
  </si>
  <si>
    <t>T504</t>
  </si>
  <si>
    <t>Generator &lt;= 69 kVA 6.6/11kV Int Rate</t>
  </si>
  <si>
    <t>Manufacture of pulp, paper and paper products</t>
  </si>
  <si>
    <t>22</t>
  </si>
  <si>
    <t>Publishing, printing and reproduction of recorded media</t>
  </si>
  <si>
    <t>23</t>
  </si>
  <si>
    <t>Manufacture of coke, refined petroleum products and nuclear fuel</t>
  </si>
  <si>
    <t>24</t>
  </si>
  <si>
    <t>Manufacture of chemicals and chemical products</t>
  </si>
  <si>
    <t>25</t>
  </si>
  <si>
    <t>Manufacture of rubber and plastic products</t>
  </si>
  <si>
    <t>26</t>
  </si>
  <si>
    <t>Manufacture of other non-metallic mineral products</t>
  </si>
  <si>
    <t>27</t>
  </si>
  <si>
    <t>Manufacture of basic metals</t>
  </si>
  <si>
    <t>28</t>
  </si>
  <si>
    <t>Manufacture of fabricated metal products, except machinery and equipment</t>
  </si>
  <si>
    <t>29</t>
  </si>
  <si>
    <t>Manufacture of machinery and equipment n.e.c.</t>
  </si>
  <si>
    <t>30</t>
  </si>
  <si>
    <t>Manufacture of office machinery and computers</t>
  </si>
  <si>
    <t>31</t>
  </si>
  <si>
    <t>Manufacture of electrical machinery and apparatus n.e.c.</t>
  </si>
  <si>
    <t>32</t>
  </si>
  <si>
    <t>Manufacture of radio, television and communication equipment and apparatus</t>
  </si>
  <si>
    <t>33</t>
  </si>
  <si>
    <t>Manufacture of medical, precision and optical instruments, watches and clocks</t>
  </si>
  <si>
    <t>34</t>
  </si>
  <si>
    <t>Manufacture of motor vehicles, trailers and semi-trailers</t>
  </si>
  <si>
    <t>35</t>
  </si>
  <si>
    <t>Manufacture of other transport equipment</t>
  </si>
  <si>
    <t>36</t>
  </si>
  <si>
    <t>Traffic Signal Box Fluorescent</t>
  </si>
  <si>
    <t>TSD</t>
  </si>
  <si>
    <t>Traffic Sign Dimmed</t>
  </si>
  <si>
    <t>TSF</t>
  </si>
  <si>
    <t>Traffic Sign Fluorescent</t>
  </si>
  <si>
    <t>TSM</t>
  </si>
  <si>
    <t>Traffic Sign Mercury</t>
  </si>
  <si>
    <t>TSMF</t>
  </si>
  <si>
    <t>Traffic Sign Mercury/Fluorescent</t>
  </si>
  <si>
    <t>TSMT</t>
  </si>
  <si>
    <t>Traffic Sign Mercury/Tungsten</t>
  </si>
  <si>
    <t>TST</t>
  </si>
  <si>
    <t>Traffic Sign Tungsten</t>
  </si>
  <si>
    <t>TUN</t>
  </si>
  <si>
    <t>Tungsten</t>
  </si>
  <si>
    <t>TVA</t>
  </si>
  <si>
    <t>TV amp</t>
  </si>
  <si>
    <t>TVR</t>
  </si>
  <si>
    <t>TV Relay</t>
  </si>
  <si>
    <t>TXTP</t>
  </si>
  <si>
    <t>TXTPHONE</t>
  </si>
  <si>
    <t>VEH</t>
  </si>
  <si>
    <t>Traffic Lights (Standard Configuration)</t>
  </si>
  <si>
    <t>VEH2</t>
  </si>
  <si>
    <t>Traffic Lights (Non Requestable Legacy Configuration 2)</t>
  </si>
  <si>
    <t>VEH3</t>
  </si>
  <si>
    <t>Traffic Lights (Non Requestable Legacy Configuration 3)</t>
  </si>
  <si>
    <t>VMS</t>
  </si>
  <si>
    <t>Associated with traffic/pedestrian lights</t>
  </si>
  <si>
    <t>WAR</t>
  </si>
  <si>
    <t>Miscellaneous Street Furniture (Clare)</t>
  </si>
  <si>
    <t>WBS</t>
  </si>
  <si>
    <t>Water Booster Station</t>
  </si>
  <si>
    <t>WIFI</t>
  </si>
  <si>
    <t>WIGW</t>
  </si>
  <si>
    <t>Wig Wag (No entry flasher)</t>
  </si>
  <si>
    <t>WSTN</t>
  </si>
  <si>
    <t>Weather Station</t>
  </si>
  <si>
    <t>XFLR</t>
  </si>
  <si>
    <t>XFLU</t>
  </si>
  <si>
    <t>XMBF</t>
  </si>
  <si>
    <t>XMBT</t>
  </si>
  <si>
    <t>XMCF</t>
  </si>
  <si>
    <t>XSL</t>
  </si>
  <si>
    <t>XSLI</t>
  </si>
  <si>
    <t>XSON</t>
  </si>
  <si>
    <t>XSOX</t>
  </si>
  <si>
    <t>XTI</t>
  </si>
  <si>
    <t>XTUN</t>
  </si>
  <si>
    <t>Withdrawal reason</t>
  </si>
  <si>
    <t>Erroneous Change of Supplier</t>
  </si>
  <si>
    <t>Disputed CoS Meter Reading</t>
  </si>
  <si>
    <t>Change of Supplier Cancellation</t>
  </si>
  <si>
    <t>Incorrect MPRN</t>
  </si>
  <si>
    <t>Incorrect Estimation</t>
  </si>
  <si>
    <t>Incorrect Meter Reading</t>
  </si>
  <si>
    <t>D1</t>
  </si>
  <si>
    <t>Incorrect Rate</t>
  </si>
  <si>
    <t>D2</t>
  </si>
  <si>
    <t>D3</t>
  </si>
  <si>
    <t>Incorrect Meter</t>
  </si>
  <si>
    <t>E1</t>
  </si>
  <si>
    <t>Work Type</t>
  </si>
  <si>
    <t>W101</t>
  </si>
  <si>
    <t>De-energise</t>
  </si>
  <si>
    <t>W102</t>
  </si>
  <si>
    <t>De-energise Unmet</t>
  </si>
  <si>
    <t>W103</t>
  </si>
  <si>
    <t>De-energise NPA</t>
  </si>
  <si>
    <t>W201</t>
  </si>
  <si>
    <t>Re-Energise</t>
  </si>
  <si>
    <t>W202</t>
  </si>
  <si>
    <t>Re-Energise - Wiring Cert required</t>
  </si>
  <si>
    <t>W203</t>
  </si>
  <si>
    <t>Re-Energise NPA</t>
  </si>
  <si>
    <t>W204</t>
  </si>
  <si>
    <t>Treatment &amp; coating of metal; general mechanical engineering</t>
  </si>
  <si>
    <t>28600</t>
  </si>
  <si>
    <t>TradingAs</t>
  </si>
  <si>
    <t>SupplyAgreementFlag</t>
  </si>
  <si>
    <t>COT_LE_Flag</t>
  </si>
  <si>
    <t>COS_ReadArrangementCode</t>
  </si>
  <si>
    <t>COS_EstimateAcceptableFlag</t>
  </si>
  <si>
    <t>TariffConfigurationCode</t>
  </si>
  <si>
    <t>EAI_Code</t>
  </si>
  <si>
    <t>SecurityQuestion</t>
  </si>
  <si>
    <t>SecurityAnswer</t>
  </si>
  <si>
    <t>MeterReaderPassword</t>
  </si>
  <si>
    <t>DebtTransferFlag</t>
  </si>
  <si>
    <t>MedicalEquipmentDetailsCode</t>
  </si>
  <si>
    <t>Yes</t>
  </si>
  <si>
    <t>DisplayOnExtranet</t>
  </si>
  <si>
    <t>RM622</t>
  </si>
  <si>
    <t>RM623</t>
  </si>
  <si>
    <t>RM624</t>
  </si>
  <si>
    <t>RM625</t>
  </si>
  <si>
    <t>RM626</t>
  </si>
  <si>
    <t>RM627</t>
  </si>
  <si>
    <t>RM640</t>
  </si>
  <si>
    <t>C.T.  Single Tariff  Mech anical MD</t>
  </si>
  <si>
    <t>RM641</t>
  </si>
  <si>
    <t>RM645</t>
  </si>
  <si>
    <t>RM646</t>
  </si>
  <si>
    <t>RM647</t>
  </si>
  <si>
    <t>RM648</t>
  </si>
  <si>
    <t>RM649</t>
  </si>
  <si>
    <t>RM650</t>
  </si>
  <si>
    <t>RM651</t>
  </si>
  <si>
    <t>RM652</t>
  </si>
  <si>
    <t>RM660</t>
  </si>
  <si>
    <t>C.T.  Double Tariff Mechanical MD</t>
  </si>
  <si>
    <t>RM661</t>
  </si>
  <si>
    <t>RM662</t>
  </si>
  <si>
    <t>RM663</t>
  </si>
  <si>
    <t>RM664</t>
  </si>
  <si>
    <t>RM665</t>
  </si>
  <si>
    <t>RM666</t>
  </si>
  <si>
    <t>RM667</t>
  </si>
  <si>
    <t>RM670</t>
  </si>
  <si>
    <t>RM671</t>
  </si>
  <si>
    <t>RM672</t>
  </si>
  <si>
    <t>RM673</t>
  </si>
  <si>
    <t>RM674</t>
  </si>
  <si>
    <t>RM675</t>
  </si>
  <si>
    <t>RM676</t>
  </si>
  <si>
    <t>RM720</t>
  </si>
  <si>
    <t>RM721</t>
  </si>
  <si>
    <t>RM722</t>
  </si>
  <si>
    <t>RM723</t>
  </si>
  <si>
    <t>RM740</t>
  </si>
  <si>
    <t xml:space="preserve">Single Tariff Mechanical MD </t>
  </si>
  <si>
    <t>RM741</t>
  </si>
  <si>
    <t>RM742</t>
  </si>
  <si>
    <t>RM743</t>
  </si>
  <si>
    <t xml:space="preserve">Double Tariff Mechanical MD </t>
  </si>
  <si>
    <t>RM744</t>
  </si>
  <si>
    <t>RM745</t>
  </si>
  <si>
    <t>RM746</t>
  </si>
  <si>
    <t>RM747</t>
  </si>
  <si>
    <t>RM748</t>
  </si>
  <si>
    <t>RM749</t>
  </si>
  <si>
    <t>RM750</t>
  </si>
  <si>
    <t>RM751</t>
  </si>
  <si>
    <t>RM752</t>
  </si>
  <si>
    <t>RM753</t>
  </si>
  <si>
    <t>RM754</t>
  </si>
  <si>
    <t>RM755</t>
  </si>
  <si>
    <t>RM756</t>
  </si>
  <si>
    <t>RM757</t>
  </si>
  <si>
    <t>RM758</t>
  </si>
  <si>
    <t>RM759</t>
  </si>
  <si>
    <t>RM760</t>
  </si>
  <si>
    <t>RM761</t>
  </si>
  <si>
    <t>RM762</t>
  </si>
  <si>
    <t>RM763</t>
  </si>
  <si>
    <t>MH</t>
  </si>
  <si>
    <t>Meath</t>
  </si>
  <si>
    <t>MN</t>
  </si>
  <si>
    <t>Monaghan</t>
  </si>
  <si>
    <t>MO</t>
  </si>
  <si>
    <t>Mayo</t>
  </si>
  <si>
    <t>OY</t>
  </si>
  <si>
    <t>Offaly</t>
  </si>
  <si>
    <t>RN</t>
  </si>
  <si>
    <t>Roscommon</t>
  </si>
  <si>
    <t>SO</t>
  </si>
  <si>
    <t xml:space="preserve">For fixed length Data Items, the length of the item in characters </t>
  </si>
  <si>
    <t>For numeric Data Items, the total number of digits in the item</t>
  </si>
  <si>
    <t>For numeric Data Items, the total number of digits after the decimal point in the item</t>
  </si>
  <si>
    <t>The type of the Data Item, that is, string (alphanumeric), date, datetime, int (integer) and so on</t>
  </si>
  <si>
    <t xml:space="preserve">Yes = Data Item composition must comply with a specific pattern, for example,  [A-Z0-9]{2}, that is enforced by the schema.  The specific pattern is listed in the Data Definitions tab
Blank = Data Item is not restricited to a specific pattern </t>
  </si>
  <si>
    <t xml:space="preserve">For variable length Data Items, the maximum length of the item in characters </t>
  </si>
  <si>
    <t xml:space="preserve">For variable length Data Items, the minimum length of the item in characters </t>
  </si>
  <si>
    <t xml:space="preserve">Name of Data Item.  This is the schema name.  Business names are held on the Data Definitions tab </t>
  </si>
  <si>
    <t xml:space="preserve">Name of data item.  This is the schema name.  Business names are held on the Data Definitions tab </t>
  </si>
  <si>
    <t>Back door</t>
  </si>
  <si>
    <t>Bedroom</t>
  </si>
  <si>
    <t>Boiler House</t>
  </si>
  <si>
    <t>Factory</t>
  </si>
  <si>
    <t>Meter Point Status</t>
  </si>
  <si>
    <t>Assigned</t>
  </si>
  <si>
    <t>C</t>
  </si>
  <si>
    <t>Created</t>
  </si>
  <si>
    <t>D</t>
  </si>
  <si>
    <t>De-energised</t>
  </si>
  <si>
    <t>E</t>
  </si>
  <si>
    <t>Energised</t>
  </si>
  <si>
    <t>T</t>
  </si>
  <si>
    <t>Terminated</t>
  </si>
  <si>
    <t>Meter Point Status Reason</t>
  </si>
  <si>
    <t>D01</t>
  </si>
  <si>
    <t>De-energise (Not NPA related)</t>
  </si>
  <si>
    <t>D02</t>
  </si>
  <si>
    <t>De-energise (NPA related)</t>
  </si>
  <si>
    <t>D03</t>
  </si>
  <si>
    <t>De-energise (Unmetered)</t>
  </si>
  <si>
    <t>E01</t>
  </si>
  <si>
    <t>Re-energise (Not NPA related)</t>
  </si>
  <si>
    <t>E02</t>
  </si>
  <si>
    <t>Re-energise  (NPA related)</t>
  </si>
  <si>
    <t>E03</t>
  </si>
  <si>
    <t>Re-energise (Unmetered)</t>
  </si>
  <si>
    <t>E04</t>
  </si>
  <si>
    <t>Re-energise (Rewire)</t>
  </si>
  <si>
    <t>Meter Reader Remark Code</t>
  </si>
  <si>
    <t>New Cust/Live Slip</t>
  </si>
  <si>
    <t>Now Vacant</t>
  </si>
  <si>
    <t>Customer Reading</t>
  </si>
  <si>
    <t>Reading OK</t>
  </si>
  <si>
    <t>Meter Works Type</t>
  </si>
  <si>
    <t>K01</t>
  </si>
  <si>
    <t>Prepayment meter, configuration code change – no site visit required</t>
  </si>
  <si>
    <t>K02</t>
  </si>
  <si>
    <t>Prepayment meter, configuration code change</t>
  </si>
  <si>
    <t>K05</t>
  </si>
  <si>
    <t>Change from Credit to Prepayment</t>
  </si>
  <si>
    <t>K06</t>
  </si>
  <si>
    <t xml:space="preserve">15 Hr Off-Peak &amp; UNR Combined (preserved) </t>
  </si>
  <si>
    <t>Provision of services to the community as a whole</t>
  </si>
  <si>
    <t>75300</t>
  </si>
  <si>
    <t>Compulsory social security activities</t>
  </si>
  <si>
    <t>80100</t>
  </si>
  <si>
    <t>Primary education</t>
  </si>
  <si>
    <t>80200</t>
  </si>
  <si>
    <t>Secondary Education</t>
  </si>
  <si>
    <t>80300</t>
  </si>
  <si>
    <t>Higher education</t>
  </si>
  <si>
    <t>80400</t>
  </si>
  <si>
    <t>Adult and other education</t>
  </si>
  <si>
    <t>85100</t>
  </si>
  <si>
    <t>Human health activities</t>
  </si>
  <si>
    <t>85200</t>
  </si>
  <si>
    <t>Veterinary activities</t>
  </si>
  <si>
    <t>85300</t>
  </si>
  <si>
    <t>Social work activities</t>
  </si>
  <si>
    <t>90000</t>
  </si>
  <si>
    <t>Sewage and refuse disposal, sanitation &amp; similar activities</t>
  </si>
  <si>
    <t>91100</t>
  </si>
  <si>
    <t>Activities of business, employers &amp; professional orgs</t>
  </si>
  <si>
    <t>91200</t>
  </si>
  <si>
    <t>Activities of trade unions</t>
  </si>
  <si>
    <t>91300</t>
  </si>
  <si>
    <t>Activities of other membership organisations</t>
  </si>
  <si>
    <t>92100</t>
  </si>
  <si>
    <t>Motion picture and video activities</t>
  </si>
  <si>
    <t>92200</t>
  </si>
  <si>
    <t>Radio and television activities</t>
  </si>
  <si>
    <t>92300</t>
  </si>
  <si>
    <t>Invalid Vacant Sequence</t>
  </si>
  <si>
    <t>LO</t>
  </si>
  <si>
    <t>Lock Out</t>
  </si>
  <si>
    <t>LOC</t>
  </si>
  <si>
    <t>Supplier of Last Resort lock in</t>
  </si>
  <si>
    <t>MIA</t>
  </si>
  <si>
    <t>Work Type incompatible with Appointment</t>
  </si>
  <si>
    <t>MIC</t>
  </si>
  <si>
    <t>MIC Change detected</t>
  </si>
  <si>
    <t>MUL</t>
  </si>
  <si>
    <t>More than one meter change in 12 month period</t>
  </si>
  <si>
    <t>MWI</t>
  </si>
  <si>
    <t>Meter Works Incompatible with MCC</t>
  </si>
  <si>
    <t>MWO</t>
  </si>
  <si>
    <t>Open Meter Works Order</t>
  </si>
  <si>
    <t>NID</t>
  </si>
  <si>
    <t>No Appointment ID</t>
  </si>
  <si>
    <t>NMR</t>
  </si>
  <si>
    <t>No Matching Request</t>
  </si>
  <si>
    <t>NOR</t>
  </si>
  <si>
    <t>Preserved 15Hr keypad</t>
  </si>
  <si>
    <t>N061</t>
  </si>
  <si>
    <t>Non Standard 3 x UNR</t>
  </si>
  <si>
    <t xml:space="preserve">Type thru  Pattern </t>
  </si>
  <si>
    <t>MCC change-Install NSH MT &amp; T/S</t>
  </si>
  <si>
    <t>W305</t>
  </si>
  <si>
    <t>MCC change-Remove NSH MT &amp; T/S</t>
  </si>
  <si>
    <t>EffectiveFromDate</t>
  </si>
  <si>
    <t>ActualUsageFactor</t>
  </si>
  <si>
    <t>UnitNo</t>
  </si>
  <si>
    <t>AddrLine1</t>
  </si>
  <si>
    <t>AddrLine2</t>
  </si>
  <si>
    <t>HouseNo</t>
  </si>
  <si>
    <t>Street</t>
  </si>
  <si>
    <t>AddrLine4</t>
  </si>
  <si>
    <t>AddrLine5</t>
  </si>
  <si>
    <t>City</t>
  </si>
  <si>
    <t>CountyIreland</t>
  </si>
  <si>
    <t xml:space="preserve">Make new Seg called CustomerServiceSpecialNeeds, Opt, M; field is Req and Not M (DONE) </t>
  </si>
  <si>
    <t xml:space="preserve">Copy in MP Address (DONE) </t>
  </si>
  <si>
    <t xml:space="preserve">Seq Use = M (DONE) </t>
  </si>
  <si>
    <t xml:space="preserve">Use = req (DONE) </t>
  </si>
  <si>
    <t>Chars = 3 (DONE)</t>
  </si>
  <si>
    <t xml:space="preserve">Chars = 150 (DONE) </t>
  </si>
  <si>
    <t xml:space="preserve">Chars=3 (DONE) </t>
  </si>
  <si>
    <t xml:space="preserve">Chars=150 (DONE) </t>
  </si>
  <si>
    <t xml:space="preserve">Schema Change - 6 fields added (DONE) </t>
  </si>
  <si>
    <t xml:space="preserve">Add new field. (DONE) </t>
  </si>
  <si>
    <t xml:space="preserve">Type=datetime (DONE) </t>
  </si>
  <si>
    <t xml:space="preserve">Type = datetime (DONE) </t>
  </si>
  <si>
    <t>Trading As Name</t>
  </si>
  <si>
    <t>341</t>
  </si>
  <si>
    <t>352R</t>
  </si>
  <si>
    <t>700</t>
  </si>
  <si>
    <t>701W</t>
  </si>
  <si>
    <t>Used for group filter</t>
  </si>
  <si>
    <t>Used for button caption</t>
  </si>
  <si>
    <t>601</t>
  </si>
  <si>
    <t>999</t>
  </si>
  <si>
    <t>602</t>
  </si>
  <si>
    <t>140</t>
  </si>
  <si>
    <t>AvailableMeterID</t>
  </si>
  <si>
    <t>2: Address</t>
  </si>
  <si>
    <t>IND</t>
  </si>
  <si>
    <t xml:space="preserve">Induction Lamp </t>
  </si>
  <si>
    <t>Meter Works Type is a code to indicate what work is required or completed (e.g. install, remove, exchange or reconfigure meter)</t>
  </si>
  <si>
    <t xml:space="preserve">The start date from which a MIC applies. </t>
  </si>
  <si>
    <t>W308</t>
  </si>
  <si>
    <t>W309</t>
  </si>
  <si>
    <t>Token Meter Fault/Ex</t>
  </si>
  <si>
    <t>W310</t>
  </si>
  <si>
    <t>Remove Token Meter</t>
  </si>
  <si>
    <t>W311</t>
  </si>
  <si>
    <t>Other Meter Work-Inst Signals Ext MFM</t>
  </si>
  <si>
    <t>W312</t>
  </si>
  <si>
    <t>Other Meter Work-Exch MD for MD+Sgnls</t>
  </si>
  <si>
    <t>W313</t>
  </si>
  <si>
    <t>W314</t>
  </si>
  <si>
    <t>W315</t>
  </si>
  <si>
    <t>CT Meter Test</t>
  </si>
  <si>
    <t>W316</t>
  </si>
  <si>
    <t>W317</t>
  </si>
  <si>
    <t xml:space="preserve">Special Read
</t>
  </si>
  <si>
    <t>W318</t>
  </si>
  <si>
    <t xml:space="preserve">PPM Problem Resolution
</t>
  </si>
  <si>
    <t>W319</t>
  </si>
  <si>
    <t xml:space="preserve">Meter Change - Credit to PPM </t>
  </si>
  <si>
    <t>W320</t>
  </si>
  <si>
    <t xml:space="preserve">Meter Change - PPM to Credit </t>
  </si>
  <si>
    <t>W401</t>
  </si>
  <si>
    <t>101P</t>
  </si>
  <si>
    <t>101R</t>
  </si>
  <si>
    <t>102P</t>
  </si>
  <si>
    <t>102R</t>
  </si>
  <si>
    <t>105</t>
  </si>
  <si>
    <t>105L</t>
  </si>
  <si>
    <t>RegistrationMeterConfigurationCode</t>
  </si>
  <si>
    <t>ReadReasonCode</t>
  </si>
  <si>
    <t>LastActualReadDate</t>
  </si>
  <si>
    <t>VCAttributeDeleted</t>
  </si>
  <si>
    <t>All</t>
  </si>
  <si>
    <t>For each meter reading, there will be a reading entry (46, 48, or 50 in total depending on short, normal or long day).  The Reading num= value will correspond to the relative period in the day.</t>
  </si>
  <si>
    <t>The version number acts as a counter which increments by 1 every time there is a reading replacement of Interval data for a particular day</t>
  </si>
  <si>
    <t>115R</t>
  </si>
  <si>
    <t>116</t>
  </si>
  <si>
    <t>116A</t>
  </si>
  <si>
    <t>116N</t>
  </si>
  <si>
    <t>116R</t>
  </si>
  <si>
    <t>117D</t>
  </si>
  <si>
    <t>117R</t>
  </si>
  <si>
    <t>122</t>
  </si>
  <si>
    <t>130D</t>
  </si>
  <si>
    <t>130R</t>
  </si>
  <si>
    <t>131</t>
  </si>
  <si>
    <t>210</t>
  </si>
  <si>
    <t>252</t>
  </si>
  <si>
    <t>260</t>
  </si>
  <si>
    <t>261</t>
  </si>
  <si>
    <t>300</t>
  </si>
  <si>
    <t>300S</t>
  </si>
  <si>
    <t>300W</t>
  </si>
  <si>
    <t>301</t>
  </si>
  <si>
    <t>301N</t>
  </si>
  <si>
    <t>303R</t>
  </si>
  <si>
    <t>305</t>
  </si>
  <si>
    <t>306</t>
  </si>
  <si>
    <t>306W</t>
  </si>
  <si>
    <t>307</t>
  </si>
  <si>
    <t>307W</t>
  </si>
  <si>
    <t>310</t>
  </si>
  <si>
    <t>310W</t>
  </si>
  <si>
    <t>320</t>
  </si>
  <si>
    <t>320W</t>
  </si>
  <si>
    <t>321</t>
  </si>
  <si>
    <t>331</t>
  </si>
  <si>
    <t>332</t>
  </si>
  <si>
    <t xml:space="preserve">Interval Period Timestamp for the Retail Market identifies the start time of a period when consumption is recorded on a profile meter, or profiled for a non-profile meter. </t>
  </si>
  <si>
    <t>Interval Status is a code that indicates the status of the consumption value for the interval for the Retail Market.</t>
  </si>
  <si>
    <t>The value of a reading in the form passed to the Data Processor measured in the units identified by the meter register after the application of meter multipliers and transformer loss factors for the MPRN where appropriate.</t>
  </si>
  <si>
    <t>The date on which the old supplier is notified of a validated Change of Supplier</t>
  </si>
  <si>
    <t xml:space="preserve">The new Keypad Premise Number provided for keypad metered Non-Interval Meter Points. A number used to uniquely identify a Keypad meter at a premise. 
</t>
  </si>
  <si>
    <t>Economy 7 Rate with Heating Commercial</t>
  </si>
  <si>
    <t>Economy 7 Rate with Heating Domestic</t>
  </si>
  <si>
    <t>Economy 7 Rate with Heating Combined</t>
  </si>
  <si>
    <t>S17</t>
  </si>
  <si>
    <t>Duke Energy Int Trading &amp; Marketing (UK)</t>
  </si>
  <si>
    <t>S18</t>
  </si>
  <si>
    <t>SoLR Read Arrangement</t>
  </si>
  <si>
    <t>MC</t>
  </si>
  <si>
    <t>Meter Change</t>
  </si>
  <si>
    <t>SC</t>
  </si>
  <si>
    <t>Scheduled Read</t>
  </si>
  <si>
    <t>SP</t>
  </si>
  <si>
    <t>Special Read</t>
  </si>
  <si>
    <t>Aligned with international standard</t>
  </si>
  <si>
    <t>County Ireland</t>
  </si>
  <si>
    <t>AM</t>
  </si>
  <si>
    <t>Armagh</t>
  </si>
  <si>
    <t>AT</t>
  </si>
  <si>
    <t>Antrim</t>
  </si>
  <si>
    <t>CE</t>
  </si>
  <si>
    <t>Clare</t>
  </si>
  <si>
    <t>CK</t>
  </si>
  <si>
    <t>Cork</t>
  </si>
  <si>
    <t>CN</t>
  </si>
  <si>
    <t>Cavan</t>
  </si>
  <si>
    <t>CW</t>
  </si>
  <si>
    <t>Carlow</t>
  </si>
  <si>
    <t>DB</t>
  </si>
  <si>
    <t>Dublin</t>
  </si>
  <si>
    <t>Derry</t>
  </si>
  <si>
    <t>DL</t>
  </si>
  <si>
    <t>Donegal</t>
  </si>
  <si>
    <t>DN</t>
  </si>
  <si>
    <t>Down</t>
  </si>
  <si>
    <t>FM</t>
  </si>
  <si>
    <t>Fermanagh</t>
  </si>
  <si>
    <t>GW</t>
  </si>
  <si>
    <t>Galway</t>
  </si>
  <si>
    <t>KE</t>
  </si>
  <si>
    <t>Kildare</t>
  </si>
  <si>
    <t>KK</t>
  </si>
  <si>
    <t>Kilkenny</t>
  </si>
  <si>
    <t>KY</t>
  </si>
  <si>
    <t>Kerry</t>
  </si>
  <si>
    <t>LD</t>
  </si>
  <si>
    <t>Longford</t>
  </si>
  <si>
    <t>LH</t>
  </si>
  <si>
    <t>Louth</t>
  </si>
  <si>
    <t>LK</t>
  </si>
  <si>
    <t>Limerick</t>
  </si>
  <si>
    <t>LM</t>
  </si>
  <si>
    <t>Leitrim</t>
  </si>
  <si>
    <t>Transmission System Operator</t>
  </si>
  <si>
    <t>Medical Equipment Special Needs details</t>
  </si>
  <si>
    <t>Life Support</t>
  </si>
  <si>
    <t>Non Life Support</t>
  </si>
  <si>
    <t>Medical Institution</t>
  </si>
  <si>
    <t>CL</t>
  </si>
  <si>
    <t>Electric Chair Lift</t>
  </si>
  <si>
    <t>EH</t>
  </si>
  <si>
    <t>Electric Hoist</t>
  </si>
  <si>
    <t>EM</t>
  </si>
  <si>
    <t>Electric Mattress/Bed</t>
  </si>
  <si>
    <t>FR</t>
  </si>
  <si>
    <t>Vital Medicine Requiring Refrigeration</t>
  </si>
  <si>
    <t>HD</t>
  </si>
  <si>
    <t>Home Dialysis</t>
  </si>
  <si>
    <t>MS</t>
  </si>
  <si>
    <t>Multiple Sclerosis</t>
  </si>
  <si>
    <t>NB</t>
  </si>
  <si>
    <t>Nebuliser</t>
  </si>
  <si>
    <t>Meter Multiplier is a factor to be applied to an advance or reading at a register in order to derive a value in kWh.</t>
  </si>
  <si>
    <t>A flag to indicate that the Meter point address has been changed</t>
  </si>
  <si>
    <t xml:space="preserve">A code to identify the requested connection status of a meter point. </t>
  </si>
  <si>
    <t xml:space="preserve">Meter Point Status Reason is a code to indicate why the status of a meter point is requested to be changed. </t>
  </si>
  <si>
    <t>Cannot open door</t>
  </si>
  <si>
    <t>Now Occupied</t>
  </si>
  <si>
    <t>MIM102R</t>
  </si>
  <si>
    <t>Change of Supplier Registration Rejection</t>
  </si>
  <si>
    <t>MIM105</t>
  </si>
  <si>
    <t>Change of Supplier Confirmation</t>
  </si>
  <si>
    <t>MIM105L</t>
  </si>
  <si>
    <t>Change Of Supplier Confimation Customer Loss</t>
  </si>
  <si>
    <t>MIM106D</t>
  </si>
  <si>
    <t>Meter Point Status Confirmation DeEnergisation</t>
  </si>
  <si>
    <t>MIM106E</t>
  </si>
  <si>
    <t>Meter Point Status Confirmation Energisation</t>
  </si>
  <si>
    <t>MIM110</t>
  </si>
  <si>
    <t>Notification to Old Supplier of CoS</t>
  </si>
  <si>
    <t>MIM111</t>
  </si>
  <si>
    <t>Registration Cancellation</t>
  </si>
  <si>
    <t>MIM111A</t>
  </si>
  <si>
    <t>Change of Supplier Cancellation Notification</t>
  </si>
  <si>
    <t>MIM111L</t>
  </si>
  <si>
    <t>Registration Cancellation Customer Loss</t>
  </si>
  <si>
    <t>MIM111R</t>
  </si>
  <si>
    <t>Change of Supplier Cancellation Rejection</t>
  </si>
  <si>
    <t>MIM112</t>
  </si>
  <si>
    <t>Not Re-energised due to Missed appointment / Customers fault</t>
  </si>
  <si>
    <t>RE04</t>
  </si>
  <si>
    <t>Not re-energised – safety problem</t>
  </si>
  <si>
    <t>142a</t>
  </si>
  <si>
    <t>Prepayment Type</t>
  </si>
  <si>
    <t>P01</t>
  </si>
  <si>
    <t xml:space="preserve">Secure Meters </t>
  </si>
  <si>
    <t>Mining of chemicals and fertiliser minerals</t>
  </si>
  <si>
    <t>This is a flag indicating whether or not customer service special needs details are to be deleted</t>
  </si>
  <si>
    <t>This is a flag indicating whether or not medical equipment special needs details are to be deleted</t>
  </si>
  <si>
    <t>A flag indicating whether or not a meter reader password details are to be deleted</t>
  </si>
  <si>
    <t>This is a flag indicating whether or not PO Box address details are to be deleted</t>
  </si>
  <si>
    <t>De-Registration Reason is a code indicating the basis for a supplier de-registration request in the retail market.</t>
  </si>
  <si>
    <t>The reason for the dispute - This will be a codified field with valid reasons</t>
  </si>
  <si>
    <t>This value must equate to the total number of separate 507 dispute records that have been sent for a given Invoice Number.</t>
  </si>
  <si>
    <t>DLF Code is a code associated with a value of Distribution Loss factor (DLF). DLF is the average multiplier by which consumption at the customer meter must be multiplied to approximate to the corresponding energy crossing the Grid/Distribution boundary.</t>
  </si>
  <si>
    <t>DUoS Group is a code which denotes the distribution use of system tariff applying to the MPRN.</t>
  </si>
  <si>
    <t>This uniquely references the particular item being disputed on the DUoS / Transaction Invoice.</t>
  </si>
  <si>
    <t>This is the unique number originally provided on the DUoS / Transaction Invoice.</t>
  </si>
  <si>
    <t>Economic Activity Indicator is a code indicating the type of economic activity undertaken by the customer in the premises.</t>
  </si>
  <si>
    <t>This field is intended to store electronic mail address details where applicable.</t>
  </si>
  <si>
    <t xml:space="preserve">End of Period where reported metered values are measured. </t>
  </si>
  <si>
    <t>End Time</t>
  </si>
  <si>
    <t>Error Description</t>
  </si>
  <si>
    <t xml:space="preserve">This is the Transaction Reference Number of the original message that is the subject of a rejection message. </t>
  </si>
  <si>
    <t xml:space="preserve">This is a code indicating the outcome reason of the original request. </t>
  </si>
  <si>
    <t>The Percentage of Consumption Actual field will display the percentage of consumption, per Supplier Unit/SSAC combination, that is recorded as actual interval values on that day.</t>
  </si>
  <si>
    <t>The Percentage of MPRNs Estimated field will display the percentage of MPRNs, per Supplier Unit/SSAC combination, that have 50% or more intervals estimated in that day.</t>
  </si>
  <si>
    <t>T042</t>
  </si>
  <si>
    <t>11 Hr Off-Peak &amp; UNR Commercial (Preserved)</t>
  </si>
  <si>
    <t>T043</t>
  </si>
  <si>
    <t>15 Hr Off-Peak &amp; UNR Commercial (Preserved)</t>
  </si>
  <si>
    <t>T044</t>
  </si>
  <si>
    <t>16 Hr Off-Peak &amp; UNR Commercial (Preserved)</t>
  </si>
  <si>
    <t>T045</t>
  </si>
  <si>
    <t>8 Hr Off-Peak &amp; UNR Domestic (Preserved)</t>
  </si>
  <si>
    <t>T046</t>
  </si>
  <si>
    <t>11 Hr Off-Peak &amp; UNR Domestic (Preserved)</t>
  </si>
  <si>
    <t>T047</t>
  </si>
  <si>
    <t>15 Hr Off-Peak &amp; UNR Domestic (Preserved)</t>
  </si>
  <si>
    <t>T048</t>
  </si>
  <si>
    <t>16 Hr Off-Peak &amp; UNR Domestic (Preserved)</t>
  </si>
  <si>
    <t>T050</t>
  </si>
  <si>
    <t>4 Rate Time-Banded Domestic PPM</t>
  </si>
  <si>
    <t>T052</t>
  </si>
  <si>
    <t>4 Rate Time-Banded Domestic PPM (Preserved)</t>
  </si>
  <si>
    <t>T053</t>
  </si>
  <si>
    <t>Standard Rate PPM Domestic</t>
  </si>
  <si>
    <t>T054</t>
  </si>
  <si>
    <t>Domestic - Day / Night / Heat Rate Domestic PPM</t>
  </si>
  <si>
    <t>RMB16</t>
  </si>
  <si>
    <t>RMB20</t>
  </si>
  <si>
    <t>RMB34</t>
  </si>
  <si>
    <t>RMB36</t>
  </si>
  <si>
    <t>RMB40</t>
  </si>
  <si>
    <t>AEOLUS ENERGY LTD</t>
  </si>
  <si>
    <t>CUILLALEA WINDFARM LTD</t>
  </si>
  <si>
    <t>The address at which the customer was supplied by the previous Supplier. Used in Change of Tenancy History segement in 010, 016 and 140 - Change of Tenancy History.</t>
  </si>
  <si>
    <t>The MPRN of the site at which the customer was supplied by the previous Supplier. Used in Change of Tenancy History segement in 010 and in 140 - Change of Tenancy History.</t>
  </si>
  <si>
    <t>Previous Read Date is the date to which the most recent reading or estimate prior to the one currently being reported applies, i.e. this is the end of the of the previous consumption period for the register</t>
  </si>
  <si>
    <t>A code that defines the pattern of demand and so affects the load profile allocated to a Maximum demand Meter Point. The code will not be present for Interval or non-Maximum Demand Meter Points.</t>
  </si>
  <si>
    <t>Load Profile is a code that determines, when coupled with Timeslot, the derived profile to be applied to the consumption for settlement.</t>
  </si>
  <si>
    <t xml:space="preserve">This field can be used by a Supplier to indicate that the site is Long-Term Vacant.  </t>
  </si>
  <si>
    <t>Loss Adjusted Aggregated Consumption is the Aggregated Consumption for a settlement interval at the nominated level of aggregation and adjusted for distribution loss factors</t>
  </si>
  <si>
    <t xml:space="preserve">Loss Adjusted Generation Unit Metered Generation is the loss adjusted metered generation energy value for a generation unit </t>
  </si>
  <si>
    <t>The date/time that the message was encrypted.</t>
  </si>
  <si>
    <t xml:space="preserve">Maximum Export Capacity is the capacity in kVA agreed in the connection agreement and permitted to be exported at a meter point. </t>
  </si>
  <si>
    <t xml:space="preserve">Maximum Import Capacity is the capacity in kVA agreed in the connection agreement and permitted to be imported at a meter point. </t>
  </si>
  <si>
    <t>Quantity according to unit on series record.</t>
  </si>
  <si>
    <t>Multiplier not used</t>
  </si>
  <si>
    <t>Public Lighting - Dusk/Midnight</t>
  </si>
  <si>
    <t>Domestic Unrestricted</t>
  </si>
  <si>
    <t>Domestic Switched</t>
  </si>
  <si>
    <t>Non Domestic Switched</t>
  </si>
  <si>
    <t>Unmetered Flat</t>
  </si>
  <si>
    <t>Unmetered Dusk Dawn</t>
  </si>
  <si>
    <t>Mixed Domestic</t>
  </si>
  <si>
    <t>Mixed Non Domestic</t>
  </si>
  <si>
    <t>DSO</t>
  </si>
  <si>
    <t>ESB Networks</t>
  </si>
  <si>
    <t>SSA</t>
  </si>
  <si>
    <t>TDO</t>
  </si>
  <si>
    <t>TSO</t>
  </si>
  <si>
    <t>Interval end time</t>
  </si>
  <si>
    <t>Start time</t>
  </si>
  <si>
    <t>Transformer Loss Factor (applied)</t>
  </si>
  <si>
    <t>M</t>
  </si>
  <si>
    <t>Monthly</t>
  </si>
  <si>
    <t>Q</t>
  </si>
  <si>
    <t>Quarterly</t>
  </si>
  <si>
    <t>Y</t>
  </si>
  <si>
    <t>Yearly</t>
  </si>
  <si>
    <t>Read Reason</t>
  </si>
  <si>
    <t>Scheduled</t>
  </si>
  <si>
    <t>Special Read, Chargeable</t>
  </si>
  <si>
    <t>Special Read to resolve dispute</t>
  </si>
  <si>
    <t>Special Read, non chargeable</t>
  </si>
  <si>
    <t>Ad-hoc, non chargeable check read</t>
  </si>
  <si>
    <t>Start read after meter re-programming</t>
  </si>
  <si>
    <t>De-Energisation</t>
  </si>
  <si>
    <t>Estimate</t>
  </si>
  <si>
    <t>Closing Read before meter re-programming</t>
  </si>
  <si>
    <t>Change of Profile</t>
  </si>
  <si>
    <t>energisation</t>
  </si>
  <si>
    <t>Start reading (New Register)</t>
  </si>
  <si>
    <t>Closing Reading (Register removed)</t>
  </si>
  <si>
    <t>Meter Works Single reading</t>
  </si>
  <si>
    <t>Change of Supplier</t>
  </si>
  <si>
    <t>Change of Legal Entity</t>
  </si>
  <si>
    <t>Closing read before register renumber</t>
  </si>
  <si>
    <t>14400</t>
  </si>
  <si>
    <t>Production of salt</t>
  </si>
  <si>
    <t>14500</t>
  </si>
  <si>
    <t>Other mining and quarrying not elsewhere classified</t>
  </si>
  <si>
    <t>15100</t>
  </si>
  <si>
    <t>Production, processing &amp; preserving of meat &amp; meat products</t>
  </si>
  <si>
    <t>15200</t>
  </si>
  <si>
    <t>Processing and preserving of fish and fish products</t>
  </si>
  <si>
    <t>15300</t>
  </si>
  <si>
    <t>Processing and preserving of fruit and vegetables</t>
  </si>
  <si>
    <t>15400</t>
  </si>
  <si>
    <t>Manufacture of vegetable and animal oils and fats</t>
  </si>
  <si>
    <t>15500</t>
  </si>
  <si>
    <t>Manufacture of dairy products</t>
  </si>
  <si>
    <t>15600</t>
  </si>
  <si>
    <t>Manufacture of grain mill,, starches &amp; starch products</t>
  </si>
  <si>
    <t>15700</t>
  </si>
  <si>
    <t>Manufacture of prepared animal feeds</t>
  </si>
  <si>
    <t>15800</t>
  </si>
  <si>
    <t>Manufacture of other food products</t>
  </si>
  <si>
    <t>15900</t>
  </si>
  <si>
    <t>Manufacture of beverages</t>
  </si>
  <si>
    <t>16000</t>
  </si>
  <si>
    <t>17100</t>
  </si>
  <si>
    <t>Preparation and spinning of textile fibres</t>
  </si>
  <si>
    <t>17200</t>
  </si>
  <si>
    <t>Textile weaving</t>
  </si>
  <si>
    <t>17300</t>
  </si>
  <si>
    <t>Finishing of textiles</t>
  </si>
  <si>
    <t>17400</t>
  </si>
  <si>
    <t>Manufacture of made-up textile articles, except apparel</t>
  </si>
  <si>
    <t>17500</t>
  </si>
  <si>
    <t>Manufacture of other textiles</t>
  </si>
  <si>
    <t>17600</t>
  </si>
  <si>
    <t>Manufacture of knitted and crocheted fabrics</t>
  </si>
  <si>
    <t>17700</t>
  </si>
  <si>
    <t>Manufacture of knitted and crocheted articles</t>
  </si>
  <si>
    <t>18100</t>
  </si>
  <si>
    <t>Manufacture of leather clothes</t>
  </si>
  <si>
    <t>18200</t>
  </si>
  <si>
    <t>Manufacture of other wearing apparel and accessories</t>
  </si>
  <si>
    <t>18300</t>
  </si>
  <si>
    <t>Dressing and dyeing of fur; manufacture of articles of fur</t>
  </si>
  <si>
    <t>19100</t>
  </si>
  <si>
    <t>Tanning and dressing of leather</t>
  </si>
  <si>
    <t>19200</t>
  </si>
  <si>
    <t>Manufacture of luggage, handbags, saddlery and harness</t>
  </si>
  <si>
    <t>19300</t>
  </si>
  <si>
    <t>Manufacture of footwear</t>
  </si>
  <si>
    <t>20100</t>
  </si>
  <si>
    <t>Saw milling and planing of wood, impregnation of wood</t>
  </si>
  <si>
    <t>20200</t>
  </si>
  <si>
    <t xml:space="preserve">Manufacture of veneer, plywood, laminboard &amp; fibre board  </t>
  </si>
  <si>
    <t>20300</t>
  </si>
  <si>
    <t>Manufacture of builders carpentry and joinery</t>
  </si>
  <si>
    <t>20400</t>
  </si>
  <si>
    <t>Manufacture of wooden containers</t>
  </si>
  <si>
    <t>20500</t>
  </si>
  <si>
    <t>Manufacture of other products of wood,cork,straw &amp; plaiting</t>
  </si>
  <si>
    <t>21100</t>
  </si>
  <si>
    <t>Manufacture of pulp, paper and paperboard</t>
  </si>
  <si>
    <t>21200</t>
  </si>
  <si>
    <t>24200</t>
  </si>
  <si>
    <t>Manufacture of pesticides and other agro-chemical products</t>
  </si>
  <si>
    <t>24300</t>
  </si>
  <si>
    <t xml:space="preserve">Manufacture of paints, varnishes, coatings, printing ink </t>
  </si>
  <si>
    <t>24410</t>
  </si>
  <si>
    <t>Missing Seals</t>
  </si>
  <si>
    <t>RPU</t>
  </si>
  <si>
    <t>Health &amp; Safety</t>
  </si>
  <si>
    <t>Wrong number of digits</t>
  </si>
  <si>
    <t>Confirm Multiplier Attached</t>
  </si>
  <si>
    <t>Freedom Unit/Comms Cable Issue</t>
  </si>
  <si>
    <t>Order Status</t>
  </si>
  <si>
    <t>FINI</t>
  </si>
  <si>
    <t>Finished</t>
  </si>
  <si>
    <t>RESC</t>
  </si>
  <si>
    <t>Rescheduled</t>
  </si>
  <si>
    <t>WCCH</t>
  </si>
  <si>
    <t>Cancelled with charge</t>
  </si>
  <si>
    <t>WCNC</t>
  </si>
  <si>
    <t>Cancelled with no charge</t>
  </si>
  <si>
    <t>Outcome Reason</t>
  </si>
  <si>
    <t>C001</t>
  </si>
  <si>
    <t>Completed as requested</t>
  </si>
  <si>
    <t>C002</t>
  </si>
  <si>
    <t>Could not locate premise</t>
  </si>
  <si>
    <t>C003</t>
  </si>
  <si>
    <t>No access/ missed appt cust fault</t>
  </si>
  <si>
    <t>C004</t>
  </si>
  <si>
    <t>Incorrect call type requested       </t>
  </si>
  <si>
    <t>C005</t>
  </si>
  <si>
    <t>Location not suitable          </t>
  </si>
  <si>
    <t>C006</t>
  </si>
  <si>
    <t>Cust did not allow job to proceed   </t>
  </si>
  <si>
    <t>C007</t>
  </si>
  <si>
    <t xml:space="preserve">Staff Safety Problem             </t>
  </si>
  <si>
    <t>C008</t>
  </si>
  <si>
    <t>Revenue Protection Issue</t>
  </si>
  <si>
    <t>C009</t>
  </si>
  <si>
    <t>Derelict/Demolished premise</t>
  </si>
  <si>
    <t>C010</t>
  </si>
  <si>
    <t>Not completed at Supplier's request</t>
  </si>
  <si>
    <t>DN03</t>
  </si>
  <si>
    <t>Change Of Tenancy History</t>
  </si>
  <si>
    <t>MIM208</t>
  </si>
  <si>
    <t>Replacement Reading</t>
  </si>
  <si>
    <t>MIM210</t>
  </si>
  <si>
    <t>Supplier Provided Reading</t>
  </si>
  <si>
    <t>MIM252</t>
  </si>
  <si>
    <t>Request for Special Reading</t>
  </si>
  <si>
    <t>MIM260</t>
  </si>
  <si>
    <t>Observation of Problem Damage or Tampering</t>
  </si>
  <si>
    <t>MIM261</t>
  </si>
  <si>
    <t>Resolution of Problem Damage or Tampering</t>
  </si>
  <si>
    <t>MIM300</t>
  </si>
  <si>
    <t>Validated Non Interval Readings Scheduled</t>
  </si>
  <si>
    <t>MIM300S</t>
  </si>
  <si>
    <t>Validated Non Interval Readings Special</t>
  </si>
  <si>
    <t>MIM300W</t>
  </si>
  <si>
    <t>Withdrawn Non Interval Readings</t>
  </si>
  <si>
    <t>MIM301</t>
  </si>
  <si>
    <t>MIM301N</t>
  </si>
  <si>
    <t>Proposed Meter Point Characteristics</t>
  </si>
  <si>
    <t>MIM303R</t>
  </si>
  <si>
    <t>Customer Read Rejection</t>
  </si>
  <si>
    <t>MIM305</t>
  </si>
  <si>
    <t>Non Settlement Estimates</t>
  </si>
  <si>
    <t>MIM306</t>
  </si>
  <si>
    <t>Meter Point Status Change Confirmation DeEnergisation</t>
  </si>
  <si>
    <t>MIM306W</t>
  </si>
  <si>
    <t>Meter Point status Change Deenergisation Withdrawn Read</t>
  </si>
  <si>
    <t>MIM307</t>
  </si>
  <si>
    <t>Meter Point Status Change Confirmation Energisation</t>
  </si>
  <si>
    <t>MIM307W</t>
  </si>
  <si>
    <t>Meter Point Status Change Energisation Withdrawn Read</t>
  </si>
  <si>
    <t>MIM308</t>
  </si>
  <si>
    <t>Non Interval Load Factor Reading Exception</t>
  </si>
  <si>
    <t>MIM310</t>
  </si>
  <si>
    <t>Validated CoS Reading</t>
  </si>
  <si>
    <t>MIM310W</t>
  </si>
  <si>
    <t>Meter in porch - locked</t>
  </si>
  <si>
    <t>Meter Hard to read</t>
  </si>
  <si>
    <t>76</t>
  </si>
  <si>
    <t>Demolished premises</t>
  </si>
  <si>
    <t>77</t>
  </si>
  <si>
    <t>Derelict premises</t>
  </si>
  <si>
    <t>78</t>
  </si>
  <si>
    <t>In wrong route</t>
  </si>
  <si>
    <t>79</t>
  </si>
  <si>
    <t>Block Estimate - Planned</t>
  </si>
  <si>
    <t>Block Estimate - Unplanned</t>
  </si>
  <si>
    <t>Estimate as a result of Implausible Read</t>
  </si>
  <si>
    <t>Commercial Premises Closed</t>
  </si>
  <si>
    <t>No Keys</t>
  </si>
  <si>
    <t>Gates Locked - Card Left</t>
  </si>
  <si>
    <t>Can not open door</t>
  </si>
  <si>
    <t>Gates Locked - No Card Left</t>
  </si>
  <si>
    <t>Objection Reason</t>
  </si>
  <si>
    <t>DCN</t>
  </si>
  <si>
    <t>Aged Debt (commercial only)</t>
  </si>
  <si>
    <t>ET</t>
  </si>
  <si>
    <t>Erroneous Transfer</t>
  </si>
  <si>
    <t xml:space="preserve">This denotes the county or state in which an address is situated, i.e., the administrative entity below country level. </t>
  </si>
  <si>
    <t>This field defines the end date of the Chargeable Service Capacity 5 Year Agreement.</t>
  </si>
  <si>
    <t>This is the date when the current Chargeable Service Capacity (CSC) started</t>
  </si>
  <si>
    <t>This is based on the highest maximum demand recorded during either the present or the last financial year. If the present CSC is exceeded, the new higher figure will apply.</t>
  </si>
  <si>
    <t>This is a flag to denote whether or not customer details have been changed</t>
  </si>
  <si>
    <t>This is the scheduled date for the order. It should also be the date the order is FINId. When the order status is RESC, this field will not show rescheduled date. Where a call is cancelled (status = WCCH or WCNC), this field will not be populated.</t>
  </si>
  <si>
    <t>A flag that alerts a supplier that a recalculation of estimates has been carried out on this MPRN for a debit amount.</t>
  </si>
  <si>
    <t>A flag set to True that indicates that for a Residential customer registration the Supplier has agreed to accept outstanding  customer debt from the Old Supplier</t>
  </si>
  <si>
    <t>Delay Reason is a code value giving the reason for delays in performing requests for meter works/changes to energisation status etc requested by the supplier</t>
  </si>
  <si>
    <t>Interval Status</t>
  </si>
  <si>
    <t>VACH</t>
  </si>
  <si>
    <t>Value substituted by Interval Data Collector</t>
  </si>
  <si>
    <t>VCHG</t>
  </si>
  <si>
    <t>Value Changed Manually</t>
  </si>
  <si>
    <t>VDAT</t>
  </si>
  <si>
    <t>value estimated in data aggregation</t>
  </si>
  <si>
    <t>VEST</t>
  </si>
  <si>
    <t xml:space="preserve">The Supplier Unit ID is an SEM-provided code, created by the SMO and notified to RMO during registration.  Supplier Unit is a wholesale SEM-defined market participant.  </t>
  </si>
  <si>
    <t>Supply Agreement is a flag that denotes the existence of a supply agreement with the customer and should be set to a logical value of True if there is a new registration request or if a CoLE (Change of Legal Entity) is being notified.</t>
  </si>
  <si>
    <t>A code to indicate the retail tariff required by the Supplier for a keypad metered Meter Point.</t>
  </si>
  <si>
    <t xml:space="preserve">Creation time of the file.    </t>
  </si>
  <si>
    <t>The time slot to which the additional aggregated data refers.</t>
  </si>
  <si>
    <t xml:space="preserve">Timeslot is a code that indicates the period that a meter is recording (or an unmetered installation is consuming electricity). </t>
  </si>
  <si>
    <t>This relates to the title of a person that comes before a name for addressing purposes.</t>
  </si>
  <si>
    <t xml:space="preserve">Token meter details relate to token meter information used by a site operative to program token meters. </t>
  </si>
  <si>
    <t>The total sum of the usage factors processed in the aggregation run for this Profile / DLF combination within the Supplier / Supplier Unit / SSAC classification.</t>
  </si>
  <si>
    <t>Transformer Loss Factor</t>
  </si>
  <si>
    <t>Transaction Reference Number</t>
  </si>
  <si>
    <t xml:space="preserve">Unit No. </t>
  </si>
  <si>
    <t>VC Attribute Deleted</t>
  </si>
  <si>
    <t>Castlebalk Ltd</t>
  </si>
  <si>
    <t>S52</t>
  </si>
  <si>
    <t>Aughinish Alumina LTD (S52)</t>
  </si>
  <si>
    <t>S79</t>
  </si>
  <si>
    <t>QUINN GROUP</t>
  </si>
  <si>
    <t>S91</t>
  </si>
  <si>
    <t>ESB Power Generation</t>
  </si>
  <si>
    <t>S98</t>
  </si>
  <si>
    <t>Millennium Floodlighting - Liffey Bridges (2)</t>
  </si>
  <si>
    <t>TMA</t>
  </si>
  <si>
    <t>Traffic Management Apparatus</t>
  </si>
  <si>
    <t>TRC</t>
  </si>
  <si>
    <t>Traffic Counters</t>
  </si>
  <si>
    <t>TSBF</t>
  </si>
  <si>
    <t>Field added to schema.  Not in ROI Guide (Cust and Data agg). Update Guide. (DONE)   Total</t>
  </si>
  <si>
    <t>Chars = 150 (DONE)  Total</t>
  </si>
  <si>
    <t>Chars = 3 (DONE) Total</t>
  </si>
  <si>
    <t>Chars=150 (DONE)  Total</t>
  </si>
  <si>
    <t>Make New Seg called CustomerServiceSpecialNeeds, Opt, M; Field = Req, not M (DONE)  Total</t>
  </si>
  <si>
    <t>Pattern = Yes. Update D&amp;C (DONE) Total</t>
  </si>
  <si>
    <t>Seg = M (DONE)  Total</t>
  </si>
  <si>
    <t>Value = Yes. Update D&amp;C (DONE) Total</t>
  </si>
  <si>
    <t>New seg called SpecialNeedsDeleteDetails, opt, M (DONE)  Total</t>
  </si>
  <si>
    <t>Seg Use = Opt (DONE)  Total</t>
  </si>
  <si>
    <t>Value = Yes. Update D&amp;C (DONE)  Total</t>
  </si>
  <si>
    <t>New Seg called CustomerServiceSpecialNeeds, opt, m ; Field is req (DONE)  Total</t>
  </si>
  <si>
    <t>Make Seg called CustomerServiceSpecialNeeds, Opt, M; Field = Req (DONE)  Total</t>
  </si>
  <si>
    <t>Schema Change - field added (DONE)  Total</t>
  </si>
  <si>
    <t>Pattern = yes (DONE)  Total</t>
  </si>
  <si>
    <t>Make new Seg called CustomerServicesSpecialNeeds, Opt, M; field is Req and not M (DONE)  Total</t>
  </si>
  <si>
    <t>Value = Yes (DONE)  Total</t>
  </si>
  <si>
    <t>Make new Seg called CustomerServiceSpecialNeeds, Opt, M; field is Req and Not M (DONE)  Total</t>
  </si>
  <si>
    <t>Copy in MP Address (DONE)  Total</t>
  </si>
  <si>
    <t>Seq Use = M (DONE)  Total</t>
  </si>
  <si>
    <t>Use = req (DONE)  Total</t>
  </si>
  <si>
    <t>Manufacture of furniture; manufacturing n.e.c.</t>
  </si>
  <si>
    <t>37</t>
  </si>
  <si>
    <t>Recycling</t>
  </si>
  <si>
    <t>40</t>
  </si>
  <si>
    <t>Electricity, gas, steam and hot water supply</t>
  </si>
  <si>
    <t>41</t>
  </si>
  <si>
    <t>Collection, purification and distribution of water</t>
  </si>
  <si>
    <t>45</t>
  </si>
  <si>
    <t>Construction</t>
  </si>
  <si>
    <t>50</t>
  </si>
  <si>
    <t>Sale, maintenance and repair of motor vehicles and motorcycles; retail sale of automotive fuel</t>
  </si>
  <si>
    <t>51</t>
  </si>
  <si>
    <t>Wholesale trade and commission trade, except of motor vehicles and motorcycles</t>
  </si>
  <si>
    <t>52</t>
  </si>
  <si>
    <t>Retail trade, except of motor vehicles and motorcycles; repair of personal and household goods</t>
  </si>
  <si>
    <t>55</t>
  </si>
  <si>
    <t>Hotels and restaurants</t>
  </si>
  <si>
    <t>60</t>
  </si>
  <si>
    <t>Land transport; transport via pipelines</t>
  </si>
  <si>
    <t>61</t>
  </si>
  <si>
    <t>Water transport</t>
  </si>
  <si>
    <t>62</t>
  </si>
  <si>
    <t>Air transport</t>
  </si>
  <si>
    <t>63</t>
  </si>
  <si>
    <t>Supporting and auxiliary transport activities; activities of travel agencies</t>
  </si>
  <si>
    <t>64</t>
  </si>
  <si>
    <t>Post and telecommunications</t>
  </si>
  <si>
    <t>65</t>
  </si>
  <si>
    <t>Financial intermediation, except insurance and pension funding</t>
  </si>
  <si>
    <t>66</t>
  </si>
  <si>
    <t>Insurance and pension funding, except compulsory social security</t>
  </si>
  <si>
    <t>67</t>
  </si>
  <si>
    <t xml:space="preserve">Common Data Segments  </t>
  </si>
  <si>
    <t xml:space="preserve">Customer and Data Agreements </t>
  </si>
  <si>
    <t xml:space="preserve">Data Aggregation </t>
  </si>
  <si>
    <t xml:space="preserve">Data Processing   </t>
  </si>
  <si>
    <t xml:space="preserve">DUoS and Transaction Payments </t>
  </si>
  <si>
    <t xml:space="preserve">Meter Registration  </t>
  </si>
  <si>
    <t xml:space="preserve">Meter works   </t>
  </si>
  <si>
    <t xml:space="preserve">Unmetered </t>
  </si>
  <si>
    <t>Smart GPRS 1PH WC 1-20(100)A</t>
  </si>
  <si>
    <t>RM101</t>
  </si>
  <si>
    <t>Smart DLC 1PH WC 0.25-5(80)A</t>
  </si>
  <si>
    <t>RM102</t>
  </si>
  <si>
    <t>Smart RF 1PH WC 0.5-10(100)A</t>
  </si>
  <si>
    <t>RM103</t>
  </si>
  <si>
    <t>Smart RF 1PH WC 1-20(100)A</t>
  </si>
  <si>
    <t>RM104</t>
  </si>
  <si>
    <t>RM105</t>
  </si>
  <si>
    <t>Smart PLC 1PH WC 1-20(100)A</t>
  </si>
  <si>
    <t>RM220</t>
  </si>
  <si>
    <t>Double Tariff kWh</t>
  </si>
  <si>
    <t>RM221</t>
  </si>
  <si>
    <t>RM222</t>
  </si>
  <si>
    <t>RM223</t>
  </si>
  <si>
    <t>RM224</t>
  </si>
  <si>
    <t>RM225</t>
  </si>
  <si>
    <t>RM226</t>
  </si>
  <si>
    <t>RM227</t>
  </si>
  <si>
    <t>RM228</t>
  </si>
  <si>
    <t>RM229</t>
  </si>
  <si>
    <t>RM230</t>
  </si>
  <si>
    <t>RM231</t>
  </si>
  <si>
    <t>RM232</t>
  </si>
  <si>
    <t>Double Tariff kWh 2 Element</t>
  </si>
  <si>
    <t>RM233</t>
  </si>
  <si>
    <t>RM234</t>
  </si>
  <si>
    <t>RM235</t>
  </si>
  <si>
    <t>RM250</t>
  </si>
  <si>
    <t>SPCA</t>
  </si>
  <si>
    <t>Speed Cameras</t>
  </si>
  <si>
    <t>SPU</t>
  </si>
  <si>
    <t>Single Point Unmetered</t>
  </si>
  <si>
    <t>SXHF</t>
  </si>
  <si>
    <t>Sodium LP with High Frequency Gear</t>
  </si>
  <si>
    <t>TAXI</t>
  </si>
  <si>
    <t>Taxi Rank Signs</t>
  </si>
  <si>
    <t>TCOM</t>
  </si>
  <si>
    <t>Cabinet for Telecoms Equipment</t>
  </si>
  <si>
    <t>TEL</t>
  </si>
  <si>
    <t>Emergency Motorway Telephone</t>
  </si>
  <si>
    <t>THAL</t>
  </si>
  <si>
    <t>Millennium Floodlighting - Liffey Bridges (1)</t>
  </si>
  <si>
    <t>TI</t>
  </si>
  <si>
    <t>Decorative Lamp</t>
  </si>
  <si>
    <t>TLDF</t>
  </si>
  <si>
    <t>Values are valid</t>
  </si>
  <si>
    <t>Appointment Rejection Reason</t>
  </si>
  <si>
    <t>AR01</t>
  </si>
  <si>
    <t>Call type invalid for appointment</t>
  </si>
  <si>
    <t>AR02</t>
  </si>
  <si>
    <t>Route / time combination invalid</t>
  </si>
  <si>
    <t>AR03</t>
  </si>
  <si>
    <t>Meter Works Delay</t>
  </si>
  <si>
    <t>AR04</t>
  </si>
  <si>
    <t>No Available timeslot</t>
  </si>
  <si>
    <t>AR05</t>
  </si>
  <si>
    <t xml:space="preserve">Appointment Timeout </t>
  </si>
  <si>
    <t>AR06</t>
  </si>
  <si>
    <t>Fieldwork delayed</t>
  </si>
  <si>
    <t>Start Read after register renumber</t>
  </si>
  <si>
    <t>Not for CoS</t>
  </si>
  <si>
    <t>Read Status</t>
  </si>
  <si>
    <t>RENS</t>
  </si>
  <si>
    <t>Reading estimated - Not used for settlement</t>
  </si>
  <si>
    <t>REST</t>
  </si>
  <si>
    <t>Reading estimated- used for settlement</t>
  </si>
  <si>
    <t>RREL</t>
  </si>
  <si>
    <t>Reading - Manually released</t>
  </si>
  <si>
    <t>RV</t>
  </si>
  <si>
    <t>Reading Valid</t>
  </si>
  <si>
    <t>RWI</t>
  </si>
  <si>
    <t>Reading withdrawn</t>
  </si>
  <si>
    <t>Read Type</t>
  </si>
  <si>
    <t>Actual</t>
  </si>
  <si>
    <t>CU</t>
  </si>
  <si>
    <t>Estimated (No Access)</t>
  </si>
  <si>
    <t>ED</t>
  </si>
  <si>
    <t>Estimate (DUoS Billing has occurred)</t>
  </si>
  <si>
    <t>EF</t>
  </si>
  <si>
    <t>Estimate (Implausible/No Read available)</t>
  </si>
  <si>
    <t>EP</t>
  </si>
  <si>
    <t>Estimate (Block Planned)</t>
  </si>
  <si>
    <t>EU</t>
  </si>
  <si>
    <t>Estimate (Block Unplanned)</t>
  </si>
  <si>
    <t>RC</t>
  </si>
  <si>
    <t>Replacement Read</t>
  </si>
  <si>
    <t>Supplier Provided Customer Reading</t>
  </si>
  <si>
    <t>SU</t>
  </si>
  <si>
    <t>Substitute (Interval)</t>
  </si>
  <si>
    <t>Recipient ID</t>
  </si>
  <si>
    <t xml:space="preserve">See Senders ID </t>
  </si>
  <si>
    <t>Register Type</t>
  </si>
  <si>
    <t>24hr</t>
  </si>
  <si>
    <t>Day</t>
  </si>
  <si>
    <t>Night</t>
  </si>
  <si>
    <t>NSH</t>
  </si>
  <si>
    <t>Wattless</t>
  </si>
  <si>
    <t>MD Normal</t>
  </si>
  <si>
    <t>MD Peak</t>
  </si>
  <si>
    <t>Cumulative MD Normal</t>
  </si>
  <si>
    <t>Cumulative MD Peak</t>
  </si>
  <si>
    <t>Unrestricted</t>
  </si>
  <si>
    <t>Day (M-S, 8-1)</t>
  </si>
  <si>
    <t xml:space="preserve">Day (M-S, 8-23, 24-2) </t>
  </si>
  <si>
    <t>Night (M-S, 1-8)</t>
  </si>
  <si>
    <t>Night (M-S, 23-24, 2-8)</t>
  </si>
  <si>
    <t xml:space="preserve">Night + Storage Heating Non Auto </t>
  </si>
  <si>
    <t>DSO rejected request</t>
  </si>
  <si>
    <t>DUP</t>
  </si>
  <si>
    <t>Duplicate request</t>
  </si>
  <si>
    <t>EXA</t>
  </si>
  <si>
    <t xml:space="preserve">Expired Appointment </t>
  </si>
  <si>
    <t>HHM</t>
  </si>
  <si>
    <t>Interval Metering must be requested</t>
  </si>
  <si>
    <t>IA</t>
  </si>
  <si>
    <t>Invalid Action</t>
  </si>
  <si>
    <t>IAI</t>
  </si>
  <si>
    <t>Invalid Appointment ID</t>
  </si>
  <si>
    <t>ICD</t>
  </si>
  <si>
    <t>Invalid change of Meter point address</t>
  </si>
  <si>
    <t>ICE</t>
  </si>
  <si>
    <t>Invalid CoS Estimate Acceptable</t>
  </si>
  <si>
    <t>ICL</t>
  </si>
  <si>
    <t>Implied CoLE</t>
  </si>
  <si>
    <t>ICM</t>
  </si>
  <si>
    <t>Inconsistent with MIC</t>
  </si>
  <si>
    <t>ICU</t>
  </si>
  <si>
    <t>Invalid Change of Customer Usage</t>
  </si>
  <si>
    <t>IDT</t>
  </si>
  <si>
    <t>Invalid date or time</t>
  </si>
  <si>
    <t>IEA</t>
  </si>
  <si>
    <t>Invalid/Incomplete EAI Code</t>
  </si>
  <si>
    <t>IGA</t>
  </si>
  <si>
    <t>Invalid or missing GUAC</t>
  </si>
  <si>
    <t>IGU</t>
  </si>
  <si>
    <t>Invalid Generation unit data</t>
  </si>
  <si>
    <t>Invalid/Incomplete data</t>
  </si>
  <si>
    <t>IMF</t>
  </si>
  <si>
    <t>Invalid Meter Configuration code</t>
  </si>
  <si>
    <t>IMP</t>
  </si>
  <si>
    <t>Invalid MPRN</t>
  </si>
  <si>
    <t>IMS</t>
  </si>
  <si>
    <t>Invalid MPRN status</t>
  </si>
  <si>
    <t>IMT</t>
  </si>
  <si>
    <t>Invalid meter ID</t>
  </si>
  <si>
    <t>IMW</t>
  </si>
  <si>
    <t>Invalid Meter Works Type code</t>
  </si>
  <si>
    <t>IRA</t>
  </si>
  <si>
    <t>Invalid read arrangement</t>
  </si>
  <si>
    <t>IRC</t>
  </si>
  <si>
    <t>Invalid reason code</t>
  </si>
  <si>
    <t>IRP</t>
  </si>
  <si>
    <t>Change of Usage Type is a code provided by the Supplier to indicate the new usage type in the case of a potential change of usage.</t>
  </si>
  <si>
    <t xml:space="preserve">This is a flag to denote whether or not a change of usage has taken place. </t>
  </si>
  <si>
    <t xml:space="preserve">A count of the number of Channel level segments included in the message </t>
  </si>
  <si>
    <t>Used to populate the details of which City an address is situated in, where appropriate.</t>
  </si>
  <si>
    <t>Comments made for the attention of the Supplier</t>
  </si>
  <si>
    <t>GANDEROY LTD</t>
  </si>
  <si>
    <t>SYNERGEN</t>
  </si>
  <si>
    <t>INDEPENDENT BIOMASS SYSTEMS LTD</t>
  </si>
  <si>
    <t>BRICKMOUNT LTD</t>
  </si>
  <si>
    <t>ARRAKIS LTD</t>
  </si>
  <si>
    <t>MATRIX ENERGY PARTNERSHIP NO. 1</t>
  </si>
  <si>
    <t>DEDONDO LTD.</t>
  </si>
  <si>
    <t>DAN TWOMEY WATERPOWER ENGINEERING LTD</t>
  </si>
  <si>
    <t>G04</t>
  </si>
  <si>
    <t>G05</t>
  </si>
  <si>
    <t>BORD GAIS EIREANN</t>
  </si>
  <si>
    <t>G08</t>
  </si>
  <si>
    <t>G10</t>
  </si>
  <si>
    <t>EDENDERRY POWER LTD.</t>
  </si>
  <si>
    <t>G11</t>
  </si>
  <si>
    <t>WESTERN PROSPECT</t>
  </si>
  <si>
    <t>G12</t>
  </si>
  <si>
    <t>LARGANHILL WINDFARM LTD</t>
  </si>
  <si>
    <t>G13</t>
  </si>
  <si>
    <t>G15</t>
  </si>
  <si>
    <t>C M POWER LTD</t>
  </si>
  <si>
    <t>G16</t>
  </si>
  <si>
    <t>G20</t>
  </si>
  <si>
    <t>HUNTSTOWN POWER COMPANY LTD</t>
  </si>
  <si>
    <t>G23</t>
  </si>
  <si>
    <t>NP</t>
  </si>
  <si>
    <t>Peg Tube Feeding Pump</t>
  </si>
  <si>
    <t>OC</t>
  </si>
  <si>
    <t>Oxygen Concentrator</t>
  </si>
  <si>
    <t>PN</t>
  </si>
  <si>
    <t>MCC60</t>
  </si>
  <si>
    <t>24h+D/N+NS</t>
  </si>
  <si>
    <t>MCC61</t>
  </si>
  <si>
    <t>2x24h</t>
  </si>
  <si>
    <t>MCC62</t>
  </si>
  <si>
    <t>2x24h+NSH</t>
  </si>
  <si>
    <t>MCC63</t>
  </si>
  <si>
    <t>2x24h+D</t>
  </si>
  <si>
    <t>MCC64</t>
  </si>
  <si>
    <t>2x24h+W</t>
  </si>
  <si>
    <t>MCC65</t>
  </si>
  <si>
    <t>3X24h</t>
  </si>
  <si>
    <t>MCC67</t>
  </si>
  <si>
    <t>3X24h+Day</t>
  </si>
  <si>
    <t>MCC68</t>
  </si>
  <si>
    <t>QH1CH_IP</t>
  </si>
  <si>
    <t>MCC70</t>
  </si>
  <si>
    <t>3x24H+NSH</t>
  </si>
  <si>
    <t>MCC71</t>
  </si>
  <si>
    <t>4x24H</t>
  </si>
  <si>
    <t>MCC72</t>
  </si>
  <si>
    <t>3x24H+W</t>
  </si>
  <si>
    <t>MCC73</t>
  </si>
  <si>
    <t>4x24H+NSH</t>
  </si>
  <si>
    <t>MCC74</t>
  </si>
  <si>
    <t>5x24H</t>
  </si>
  <si>
    <t>MCC75</t>
  </si>
  <si>
    <t>24H+2xNSH</t>
  </si>
  <si>
    <t>MCC76</t>
  </si>
  <si>
    <t>4x24H+W</t>
  </si>
  <si>
    <t>MCC77</t>
  </si>
  <si>
    <t>2x24H+W+NSH</t>
  </si>
  <si>
    <t>MCC78</t>
  </si>
  <si>
    <t>3x24H+W+NSH</t>
  </si>
  <si>
    <t>MCC79</t>
  </si>
  <si>
    <t>5x24H+NSH</t>
  </si>
  <si>
    <t>N001</t>
  </si>
  <si>
    <t xml:space="preserve">Unrestricted </t>
  </si>
  <si>
    <t>N002</t>
  </si>
  <si>
    <t>Day/Night (01:00 - 08:00)</t>
  </si>
  <si>
    <t>N003</t>
  </si>
  <si>
    <t xml:space="preserve">Evening and Weekend </t>
  </si>
  <si>
    <t>N004</t>
  </si>
  <si>
    <t>Day, Night and (Storage Heating Non Auto + Water Heating)</t>
  </si>
  <si>
    <t>N005</t>
  </si>
  <si>
    <t>Day, Night and (Storage Heating Auto + Water Heating)</t>
  </si>
  <si>
    <t>N006</t>
  </si>
  <si>
    <t>Day and (Night + Storage Heat Non Auto) and Water Heating</t>
  </si>
  <si>
    <t>N007</t>
  </si>
  <si>
    <t>Day and (Night + Storage Heating Auto) and Water Heating</t>
  </si>
  <si>
    <t>N008</t>
  </si>
  <si>
    <t xml:space="preserve">This is the Suppliers number given as reference in the request. </t>
  </si>
  <si>
    <t xml:space="preserve">The unique identifying reference for the Meter Point. </t>
  </si>
  <si>
    <t>A count of the number of MPRN segments included in the message</t>
  </si>
  <si>
    <t>The number of MPRNs processed in the aggregation run for this Profile / DLF combination (DLF only for the 595 MM) within this Supplier Unit / SSAC classification.</t>
  </si>
  <si>
    <t xml:space="preserve">The net of the gross import value and gross export value passed to the Data Processor measured in the units identified by the meter register. </t>
  </si>
  <si>
    <t>021</t>
  </si>
  <si>
    <t>030 - N031</t>
  </si>
  <si>
    <t>101 - N101</t>
  </si>
  <si>
    <t>101P - N101P</t>
  </si>
  <si>
    <t>101R - N101R</t>
  </si>
  <si>
    <t>102</t>
  </si>
  <si>
    <t>102P - N102P</t>
  </si>
  <si>
    <t>102R - N102R</t>
  </si>
  <si>
    <t>105 - N105</t>
  </si>
  <si>
    <t>105L - N105L</t>
  </si>
  <si>
    <t>106D - N131-C</t>
  </si>
  <si>
    <t>106E - N131-C</t>
  </si>
  <si>
    <t>110 - N110</t>
  </si>
  <si>
    <t>111- N111</t>
  </si>
  <si>
    <t>111A - N111A</t>
  </si>
  <si>
    <t>111L- N111L</t>
  </si>
  <si>
    <t>111R- N111R</t>
  </si>
  <si>
    <t>112- N112</t>
  </si>
  <si>
    <t>112R- N112R</t>
  </si>
  <si>
    <t>112W - N112W</t>
  </si>
  <si>
    <t xml:space="preserve">114 - N114 </t>
  </si>
  <si>
    <t>115 - N115</t>
  </si>
  <si>
    <t>115R - N115R</t>
  </si>
  <si>
    <t xml:space="preserve">116 - </t>
  </si>
  <si>
    <t xml:space="preserve">116A - </t>
  </si>
  <si>
    <t>The password that a meter reader will provide if requested by a customer when visiting a site to collect meter readings.</t>
  </si>
  <si>
    <t>A code used by meter readers to indicate why a meter could not be read, or to capture issues that may require follow-up action, or to detail information that may be useful to a Supplier.</t>
  </si>
  <si>
    <t>A free-text comment associated with a Meter Reader Remark Code. This can be used by meter readers to provide additional information on a site-specific issue.</t>
  </si>
  <si>
    <t>Meter Register Sequence is the identifier of a specific register to distinguish between registers dials on a physical meter or set of meters.</t>
  </si>
  <si>
    <t>Count of Market Message</t>
  </si>
  <si>
    <t>Addr Line 5</t>
  </si>
  <si>
    <t>Aggregated Consumption</t>
  </si>
  <si>
    <t>Amount Disputed Total</t>
  </si>
  <si>
    <t>Appointment Date</t>
  </si>
  <si>
    <t>Appointment ID</t>
  </si>
  <si>
    <t>Billing Value</t>
  </si>
  <si>
    <t>Calculation date</t>
  </si>
  <si>
    <t>Cancellation Agreement</t>
  </si>
  <si>
    <t>Change Meter Point Address</t>
  </si>
  <si>
    <t>Change of Usage Flag</t>
  </si>
  <si>
    <t>Channel Count</t>
  </si>
  <si>
    <t xml:space="preserve">Comments </t>
  </si>
  <si>
    <t>Company Authorised Officer</t>
  </si>
  <si>
    <t>C/O Name</t>
  </si>
  <si>
    <t>Consecutive Number</t>
  </si>
  <si>
    <t>Contact Name</t>
  </si>
  <si>
    <t>CoS Estimate Acceptable</t>
  </si>
  <si>
    <t>Change of Tenant Legal Entity</t>
  </si>
  <si>
    <t>County/State</t>
  </si>
  <si>
    <t xml:space="preserve">Chargeable Service Capacity 5 Year Agreement End Date </t>
  </si>
  <si>
    <t>CSC Start Date</t>
  </si>
  <si>
    <t>Current Chargeable Service Capacity</t>
  </si>
  <si>
    <t>Customer Details Changed</t>
  </si>
  <si>
    <t>Date of Visit</t>
  </si>
  <si>
    <t>Re-estimation Flag</t>
  </si>
  <si>
    <t>Debt Transfer Flag</t>
  </si>
  <si>
    <t>Delete Access Instructions</t>
  </si>
  <si>
    <t>Delete Customer Service Special needs Details</t>
  </si>
  <si>
    <t>Delete Medical Equipment Special needs</t>
  </si>
  <si>
    <t>Delete Meter Reader Password</t>
  </si>
  <si>
    <t>Delete PO Box Address</t>
  </si>
  <si>
    <t>Display on Extranet</t>
  </si>
  <si>
    <t>Number of Dispute Records</t>
  </si>
  <si>
    <t>Invoice Item Number</t>
  </si>
  <si>
    <t>Invoice Number</t>
  </si>
  <si>
    <t>Version Number</t>
  </si>
  <si>
    <t>Withdrawal Reason</t>
  </si>
  <si>
    <t>This field can be used to populate information on companies / organisations that have a trading as name at a particular location</t>
  </si>
  <si>
    <t>The Transaction Reason Code specifies the appropriate trigger for the message to be sent.</t>
  </si>
  <si>
    <t>Transformer Loss Factor is a factor that is applied to account for transformer losses when a meter point is metered at lower voltage than the connection voltage.  It is expressed as a ratio. An example is 1.005 representing a 0.5% loss.</t>
  </si>
  <si>
    <t>Header Information</t>
  </si>
  <si>
    <t>This refers to the unit, flat or apartment number that can be part of an address</t>
  </si>
  <si>
    <t>Codified field indicating the type of unmetered installation</t>
  </si>
  <si>
    <t>This flag alerts a supplier that vulnerable customer is being deleted. Valid values are ‘Y’ or ‘N’.</t>
  </si>
  <si>
    <t>Version Number of the current retail market Message Schema.</t>
  </si>
  <si>
    <t>Withdrawal reason is a code to indicate why a reading has been withdrawn</t>
  </si>
  <si>
    <t>This is a code indicating the work type</t>
  </si>
  <si>
    <t>Manufacture of tobacco products</t>
  </si>
  <si>
    <t>17</t>
  </si>
  <si>
    <t>Manufacture of textiles</t>
  </si>
  <si>
    <t>18</t>
  </si>
  <si>
    <t>Manufacture of wearing apparel; dressing and dyeing of fur</t>
  </si>
  <si>
    <t>19</t>
  </si>
  <si>
    <t>Tanning and dressing of leather; manufacture of luggage, handbags, saddlery, harness and footwear</t>
  </si>
  <si>
    <t>20</t>
  </si>
  <si>
    <t>Manufacture of wood and of products of wood and cork, except furniture; manufacture of articles of straw and plaiting materials</t>
  </si>
  <si>
    <t>21</t>
  </si>
  <si>
    <t>Msg ID</t>
  </si>
  <si>
    <t>Msg Description</t>
  </si>
  <si>
    <t>MIM010</t>
  </si>
  <si>
    <t>Registration Request</t>
  </si>
  <si>
    <t>MIM011</t>
  </si>
  <si>
    <t>Cancel Registration Request</t>
  </si>
  <si>
    <t>MIM011A</t>
  </si>
  <si>
    <t>Cancel Change of Supplier Agreement</t>
  </si>
  <si>
    <t>MIM012</t>
  </si>
  <si>
    <t>Objection to Change of Supplier</t>
  </si>
  <si>
    <t>MIM012W</t>
  </si>
  <si>
    <t>Withdrawal of Objection to Change of Supplier</t>
  </si>
  <si>
    <t>MIM013</t>
  </si>
  <si>
    <t>Customer Details Change</t>
  </si>
  <si>
    <t>MIM014R</t>
  </si>
  <si>
    <t>Customer Details Rejection</t>
  </si>
  <si>
    <t>MIM015</t>
  </si>
  <si>
    <t>Change of SSAC and or SupplierUnit</t>
  </si>
  <si>
    <t>MIM016</t>
  </si>
  <si>
    <t>Change Of Legal Entity</t>
  </si>
  <si>
    <t>MIM017</t>
  </si>
  <si>
    <t>Meter Point Status Change Request</t>
  </si>
  <si>
    <t>MIM021</t>
  </si>
  <si>
    <t>DeRegistration Request</t>
  </si>
  <si>
    <t>MIM030</t>
  </si>
  <si>
    <t>MeterWorks Request</t>
  </si>
  <si>
    <t>MIM101</t>
  </si>
  <si>
    <t>New Connection Registration Acceptance</t>
  </si>
  <si>
    <t>MIM101P</t>
  </si>
  <si>
    <t>New Connection Provisional Acceptance</t>
  </si>
  <si>
    <t>MIM101R</t>
  </si>
  <si>
    <t>New Registration Rejection</t>
  </si>
  <si>
    <t>MIM102</t>
  </si>
  <si>
    <t>Change of Supply Registration Acceptance</t>
  </si>
  <si>
    <t>MIM102P</t>
  </si>
  <si>
    <t>Change of Supplier Provisional Acceptance</t>
  </si>
  <si>
    <t xml:space="preserve">116N - </t>
  </si>
  <si>
    <t xml:space="preserve">116R - </t>
  </si>
  <si>
    <t>117D - N131-D</t>
  </si>
  <si>
    <t>117R - N131-R</t>
  </si>
  <si>
    <t>122 - N122</t>
  </si>
  <si>
    <t>122R</t>
  </si>
  <si>
    <t>130D - N131-D</t>
  </si>
  <si>
    <t>130R - N131-R</t>
  </si>
  <si>
    <t>131 - N131-N</t>
  </si>
  <si>
    <t>137R</t>
  </si>
  <si>
    <t xml:space="preserve">Name of segment in message (or top level if no segment is relevant) </t>
  </si>
  <si>
    <t>opt = data item is optional on this message 
req = data item is mandatory on this message
optm = data item is optional on this message but, if provided, can occur multple times</t>
  </si>
  <si>
    <t xml:space="preserve">Non-Interval Energy Proportion </t>
  </si>
  <si>
    <t>Fax</t>
  </si>
  <si>
    <t>Objection Date</t>
  </si>
  <si>
    <t>Observation Date</t>
  </si>
  <si>
    <t>Observation Text</t>
  </si>
  <si>
    <t xml:space="preserve">This is the point in time from which the reconciliation count stopped counting messages sent to and received from a particular Market Participant. </t>
  </si>
  <si>
    <t xml:space="preserve">This is a code that defines the type of error that was found on the incoming message. </t>
  </si>
  <si>
    <t>This is the Technical description of the error where one was provided / possible.</t>
  </si>
  <si>
    <t>An estimate of the annualised consumption at kWh registers provided for all MCCs in the Change of Supplier scenario only.</t>
  </si>
  <si>
    <t>A reference to allow the old and new meter to be related to each other in the case of a meter exchange</t>
  </si>
  <si>
    <t>A Non-Interval billing document reference created at inception of the Non-Interval billing document and used to reference that Non-Interval billing transaction.</t>
  </si>
  <si>
    <t>This number denotes the number given to a PO Box address and is a mandatory field if an address in PO Box format is provided for a customer.</t>
  </si>
  <si>
    <t>This is the postal or Zip code given as part of an address where appropriate</t>
  </si>
  <si>
    <t>The number of digits after the decimal place on a register of a meter.</t>
  </si>
  <si>
    <t>Revenue Protection-Reseal MT/T/S Local</t>
  </si>
  <si>
    <t>W402</t>
  </si>
  <si>
    <t>RP Inspection Visit</t>
  </si>
  <si>
    <t>W403</t>
  </si>
  <si>
    <t>RP Special Test Exch</t>
  </si>
  <si>
    <t>W404</t>
  </si>
  <si>
    <t>Revenue Protection-Special test in-situ</t>
  </si>
  <si>
    <t>W405</t>
  </si>
  <si>
    <t>Revenue Protection-WC CK/Repl/Reset T/S</t>
  </si>
  <si>
    <t>W406</t>
  </si>
  <si>
    <t>Revenue Protection-MM CK/Repl/Reset T/S</t>
  </si>
  <si>
    <t>W407</t>
  </si>
  <si>
    <t>Revenue Protection-Meter/ T/S Damage</t>
  </si>
  <si>
    <t>string</t>
  </si>
  <si>
    <t>decimal</t>
  </si>
  <si>
    <t>date</t>
  </si>
  <si>
    <t>boolean</t>
  </si>
  <si>
    <t>int</t>
  </si>
  <si>
    <t>dateTime</t>
  </si>
  <si>
    <t>base64Binary</t>
  </si>
  <si>
    <t/>
  </si>
  <si>
    <t>[A-Za-z0-9 ,.@!()|';:/?%*#+_=\-\\\{\}\[\]&lt;&gt;&amp;"]{0,}</t>
  </si>
  <si>
    <t>2[0-9]{9}</t>
  </si>
  <si>
    <t>G[A-Z0-9]{3}</t>
  </si>
  <si>
    <t>[0-9]{19}</t>
  </si>
  <si>
    <t>[0-9]{3}[A-Z]{0,1}</t>
  </si>
  <si>
    <t>[A-Za-z0-9 ,.;:/\[+\-_=\]]{1,}</t>
  </si>
  <si>
    <t>[0-9]</t>
  </si>
  <si>
    <t>[0-9]{2}</t>
  </si>
  <si>
    <t>[P][0-9][0-9]</t>
  </si>
  <si>
    <t>[A-Z0-9]</t>
  </si>
  <si>
    <t>SU_[0-9]{6}</t>
  </si>
  <si>
    <t>[A-Z0-9]{2}</t>
  </si>
  <si>
    <t>([0-9]{2}\.[0-9]{2}\.[0-9]{2})</t>
  </si>
  <si>
    <t xml:space="preserve">Business Data Definition (original approved HBL) </t>
  </si>
  <si>
    <t>RM531</t>
  </si>
  <si>
    <t>RM532</t>
  </si>
  <si>
    <t>RM533</t>
  </si>
  <si>
    <t>RM534</t>
  </si>
  <si>
    <t>RM534 - Electronic Double Tariff kWh</t>
  </si>
  <si>
    <t>RM540</t>
  </si>
  <si>
    <t>Mechanical MD</t>
  </si>
  <si>
    <t>RM541</t>
  </si>
  <si>
    <t>RM542</t>
  </si>
  <si>
    <t>RM543</t>
  </si>
  <si>
    <t>RM545</t>
  </si>
  <si>
    <t xml:space="preserve">M.F.M. </t>
  </si>
  <si>
    <t>RM546</t>
  </si>
  <si>
    <t>RM547</t>
  </si>
  <si>
    <t>RM548</t>
  </si>
  <si>
    <t xml:space="preserve">RM549     </t>
  </si>
  <si>
    <t>RM550</t>
  </si>
  <si>
    <t>M.F.M. (Elster A1140)</t>
  </si>
  <si>
    <t>RM551</t>
  </si>
  <si>
    <t>M.F.M.</t>
  </si>
  <si>
    <t>RM552</t>
  </si>
  <si>
    <t>RM553</t>
  </si>
  <si>
    <t>RM570</t>
  </si>
  <si>
    <t>Single Tariff kVArh</t>
  </si>
  <si>
    <t>Repetition Factor represents the number of pieces of equipment valid for this segment i.e. with the same Un-metered Type / Billing Value combination.</t>
  </si>
  <si>
    <t xml:space="preserve">This item defines the status of the request being made in the message. </t>
  </si>
  <si>
    <t>This is a code indicating the status of the original request.</t>
  </si>
  <si>
    <t>Required Date is the date on which a reading is required to be obtained or the date that a supplier requests that a change of supplier or meter point status change takes place.</t>
  </si>
  <si>
    <t>MarketTimestamp</t>
  </si>
  <si>
    <t>TxRefNbr</t>
  </si>
  <si>
    <t>Group</t>
  </si>
  <si>
    <t>OriginalTxRefNbr</t>
  </si>
  <si>
    <t>OriginalMessage</t>
  </si>
  <si>
    <t>ErrorCategoryCode</t>
  </si>
  <si>
    <t>ErrorDescription</t>
  </si>
  <si>
    <t>Seg Use</t>
  </si>
  <si>
    <t>Value = Yes. Update D&amp;C (DONE)</t>
  </si>
  <si>
    <t>Pattern = Yes. Update D&amp;C (DONE)</t>
  </si>
  <si>
    <t xml:space="preserve">Make New Seg called CustomerServiceSpecialNeeds, Opt, M; Field = Req, not M (DONE) </t>
  </si>
  <si>
    <t xml:space="preserve">Field = Number (DONE) </t>
  </si>
  <si>
    <t xml:space="preserve">Field = Extn (DONE) </t>
  </si>
  <si>
    <t xml:space="preserve">Seg = M (DONE) </t>
  </si>
  <si>
    <t xml:space="preserve">New seg called SpecialNeedsDeleteDetails, opt, M (DONE) </t>
  </si>
  <si>
    <t xml:space="preserve">Seg Use = Opt (DONE) </t>
  </si>
  <si>
    <t xml:space="preserve">Value = Yes. Update D&amp;C (DONE) </t>
  </si>
  <si>
    <t xml:space="preserve">New Seg called CustomerServiceSpecialNeeds, opt, m ; Field is req (DONE) </t>
  </si>
  <si>
    <t xml:space="preserve">Make Seg called CustomerServiceSpecialNeeds, Opt, M; Field = Req (DONE) </t>
  </si>
  <si>
    <t xml:space="preserve">Schema Change - field added (DONE) </t>
  </si>
  <si>
    <t xml:space="preserve">Pattern = yes (DONE) </t>
  </si>
  <si>
    <t xml:space="preserve">Value = Yes (DONE) </t>
  </si>
  <si>
    <t xml:space="preserve">Make new Seg called CustomerServicesSpecialNeeds, Opt, M; field is Req and not M (DONE) </t>
  </si>
  <si>
    <t>Filter by Message Group (e.g., Registration) to show only the messages in that Group</t>
  </si>
  <si>
    <t xml:space="preserve">Seach for a specific Data Item name or part of a Data Item Name to show only those Data Items </t>
  </si>
  <si>
    <t xml:space="preserve">Seach for a specific MM no. or part of a MM no. to show only those MMs </t>
  </si>
  <si>
    <t xml:space="preserve">Market Message No. or "Message Header" </t>
  </si>
  <si>
    <t xml:space="preserve">Total number of times this Data Items occurs in the message. </t>
  </si>
  <si>
    <t>Market Message No. or "Message Header" on which this Data Item occurs.</t>
  </si>
  <si>
    <t>MessagesSent</t>
  </si>
  <si>
    <t>RecordCount</t>
  </si>
  <si>
    <t>MessagesReceived</t>
  </si>
  <si>
    <t>SenderID</t>
  </si>
  <si>
    <t>Allocation_Select</t>
  </si>
  <si>
    <t>Filter_cols</t>
  </si>
  <si>
    <t>TRIM</t>
  </si>
  <si>
    <t>Mappings</t>
  </si>
  <si>
    <t>Market Message</t>
  </si>
  <si>
    <t>ReadCycle</t>
  </si>
  <si>
    <t>CompletionRequirementDetails</t>
  </si>
  <si>
    <t>ProvAccCompletionRequirementCode</t>
  </si>
  <si>
    <t>CompletionRequirementsDetails</t>
  </si>
  <si>
    <t>LS</t>
  </si>
  <si>
    <t>Laois</t>
  </si>
  <si>
    <t>LY</t>
  </si>
  <si>
    <t>Londonderry</t>
  </si>
  <si>
    <t xml:space="preserve">8 Hour off Peak </t>
  </si>
  <si>
    <t>11 Hour Off Peak</t>
  </si>
  <si>
    <t>3 of 11 Hours off Peak Keypad only</t>
  </si>
  <si>
    <t>15 Hour Off Peak (Credit)</t>
  </si>
  <si>
    <t>16 Hour Off Peak</t>
  </si>
  <si>
    <t xml:space="preserve">15 Hour Off Peak (Keypad) </t>
  </si>
  <si>
    <t>IMP QH (kW)</t>
  </si>
  <si>
    <t>IMP QH (kVAr)</t>
  </si>
  <si>
    <t>EXP QH (kW)</t>
  </si>
  <si>
    <t>53</t>
  </si>
  <si>
    <t>EXP QH (kVAr)</t>
  </si>
  <si>
    <t>Import kWh</t>
  </si>
  <si>
    <t>Import kVArh</t>
  </si>
  <si>
    <t>Export kWh</t>
  </si>
  <si>
    <t>Export kVArh</t>
  </si>
  <si>
    <t>Reject Reason</t>
  </si>
  <si>
    <t>AGU</t>
  </si>
  <si>
    <t>Invalid Generation unit</t>
  </si>
  <si>
    <t>AIM</t>
  </si>
  <si>
    <t>Appointment ID does not match MPRN</t>
  </si>
  <si>
    <t>AMM</t>
  </si>
  <si>
    <t>Address does not match MPRN</t>
  </si>
  <si>
    <t>CAN</t>
  </si>
  <si>
    <t>Cancellation not agreed</t>
  </si>
  <si>
    <t>CCC</t>
  </si>
  <si>
    <t>Fieldwork Completed - cannot be cancelled</t>
  </si>
  <si>
    <t>CDR</t>
  </si>
  <si>
    <t>Customer details required for CoLE</t>
  </si>
  <si>
    <t>CIP</t>
  </si>
  <si>
    <t>CoS in progress</t>
  </si>
  <si>
    <t>CNM</t>
  </si>
  <si>
    <t xml:space="preserve">This is the total number of line items in the file i.e. excluding the header and footer lines.  </t>
  </si>
  <si>
    <t>Registered Company Number is the number of a customer organisation as allocated by the Company Registration Office.</t>
  </si>
  <si>
    <t>No - outstanding - request, cannot - be - cancelled</t>
  </si>
  <si>
    <t>NQE</t>
  </si>
  <si>
    <t>NRC</t>
  </si>
  <si>
    <t>No reason code</t>
  </si>
  <si>
    <t>NRS</t>
  </si>
  <si>
    <t>No Register Sequence Number</t>
  </si>
  <si>
    <t>NSA</t>
  </si>
  <si>
    <t>No Supply Agreement</t>
  </si>
  <si>
    <t>QHM</t>
  </si>
  <si>
    <t>Interval Meter Point</t>
  </si>
  <si>
    <t>Revenue Protection Activity</t>
  </si>
  <si>
    <t>RP</t>
  </si>
  <si>
    <t>Registration in progress</t>
  </si>
  <si>
    <t>SAR</t>
  </si>
  <si>
    <t>Supplier already registered</t>
  </si>
  <si>
    <t>Reject Reason is a code to identify why data was rejected.</t>
  </si>
  <si>
    <t>52500</t>
  </si>
  <si>
    <t>Retail sale of second-hand goods in stores</t>
  </si>
  <si>
    <t>52600</t>
  </si>
  <si>
    <t>Retail sale of not in stores</t>
  </si>
  <si>
    <t>52700</t>
  </si>
  <si>
    <t>Repair of personal and household goods</t>
  </si>
  <si>
    <t>55100</t>
  </si>
  <si>
    <t>Hotels</t>
  </si>
  <si>
    <t>55200</t>
  </si>
  <si>
    <t>Camping sites &amp; other provision of short-stay accommodation</t>
  </si>
  <si>
    <t>55300</t>
  </si>
  <si>
    <t>Restaurants</t>
  </si>
  <si>
    <t>55400</t>
  </si>
  <si>
    <t>Bars</t>
  </si>
  <si>
    <t>55500</t>
  </si>
  <si>
    <t>Canteens and Catering</t>
  </si>
  <si>
    <t>60100</t>
  </si>
  <si>
    <t>Transport via railways</t>
  </si>
  <si>
    <t>60200</t>
  </si>
  <si>
    <t>Other land transport</t>
  </si>
  <si>
    <t>60300</t>
  </si>
  <si>
    <t>Transport via pipelines</t>
  </si>
  <si>
    <t>61100</t>
  </si>
  <si>
    <t>Sea and coastal water transport</t>
  </si>
  <si>
    <t>61200</t>
  </si>
  <si>
    <t>Table of Data Items and on while Messages they occur</t>
  </si>
  <si>
    <t>Table of Schema Names and the Business Name(s) to which they are matched</t>
  </si>
  <si>
    <t>Not used.</t>
  </si>
  <si>
    <t>Table of Business Names and the Schema Name to which they are matched</t>
  </si>
  <si>
    <t xml:space="preserve">Business Name of Data Item.   </t>
  </si>
  <si>
    <t xml:space="preserve">Schema name of Data Item with which the Business Name is associated.   </t>
  </si>
  <si>
    <t>RMB45</t>
  </si>
  <si>
    <t>RMB60</t>
  </si>
  <si>
    <t>RMB63</t>
  </si>
  <si>
    <t>RMB80</t>
  </si>
  <si>
    <t>RMDT1</t>
  </si>
  <si>
    <t>RMDT3</t>
  </si>
  <si>
    <t>TKMTR</t>
  </si>
  <si>
    <t>Meter Configuration Code</t>
  </si>
  <si>
    <t>H050</t>
  </si>
  <si>
    <t>H100</t>
  </si>
  <si>
    <t>Interval Meter kWh + kVArh Import only (STOD)</t>
  </si>
  <si>
    <t>H101</t>
  </si>
  <si>
    <t>Connection Agreement required</t>
  </si>
  <si>
    <t>DE03</t>
  </si>
  <si>
    <t>Application Form required</t>
  </si>
  <si>
    <t>DE04</t>
  </si>
  <si>
    <t>Further investigation</t>
  </si>
  <si>
    <t>De-Registration Reason</t>
  </si>
  <si>
    <t>CUS</t>
  </si>
  <si>
    <t>Customer no longer exists</t>
  </si>
  <si>
    <t>PRM</t>
  </si>
  <si>
    <t>Premises no longer exists</t>
  </si>
  <si>
    <t>REM</t>
  </si>
  <si>
    <t>Removal of Supply</t>
  </si>
  <si>
    <t>Dispute Reason</t>
  </si>
  <si>
    <t>ARE</t>
  </si>
  <si>
    <t>Table of Data Items and on which Message(s) they occur</t>
  </si>
  <si>
    <t xml:space="preserve">This a technical reference number only for ease of identification of individual Data Items and does not from part of the baseline </t>
  </si>
  <si>
    <t>This is the agreed name of the Data Item</t>
  </si>
  <si>
    <t>Business Data Definition</t>
  </si>
  <si>
    <t>Meter Configuration Code is a code to indicate the functionality present in a meter at a site as required by the Supplier to be delivered by the combination of registers physically installed at a meter point. It does not describe the technical attributes of the meter(s).</t>
  </si>
  <si>
    <t>Install token meter</t>
  </si>
  <si>
    <t>M09</t>
  </si>
  <si>
    <t>Token meter Fault/EX</t>
  </si>
  <si>
    <t>M10</t>
  </si>
  <si>
    <t>Reset Token Meter</t>
  </si>
  <si>
    <t>M11</t>
  </si>
  <si>
    <t>General Meter Damage (non RPU)</t>
  </si>
  <si>
    <t>M12</t>
  </si>
  <si>
    <t>Change from Prepayment to Credit</t>
  </si>
  <si>
    <t>M14</t>
  </si>
  <si>
    <t>Fit Check Meter</t>
  </si>
  <si>
    <t>M15</t>
  </si>
  <si>
    <t>Heating not working</t>
  </si>
  <si>
    <t>No Read Code</t>
  </si>
  <si>
    <t>N/A Card Not left</t>
  </si>
  <si>
    <t>N/A Card left</t>
  </si>
  <si>
    <t>No Card possible</t>
  </si>
  <si>
    <t>Vacant - No Card left</t>
  </si>
  <si>
    <t>Vacant - Card Left</t>
  </si>
  <si>
    <t>Vacant - for sale</t>
  </si>
  <si>
    <t>Dog Issue</t>
  </si>
  <si>
    <t>68</t>
  </si>
  <si>
    <t>Meter Obstructed</t>
  </si>
  <si>
    <t>69</t>
  </si>
  <si>
    <t>Gate Locked</t>
  </si>
  <si>
    <t>Cannot locate meter</t>
  </si>
  <si>
    <t>Cannot locate premises</t>
  </si>
  <si>
    <t>Refused Access - reasonable</t>
  </si>
  <si>
    <t>Refused Access - Unreasonable</t>
  </si>
  <si>
    <t>Estimated Usage Factor is a statement in kWh of the estimated consumption for a given Timeslot at a Meter Point over the next year</t>
  </si>
  <si>
    <t>Electronic Double Tariff kWh</t>
  </si>
  <si>
    <t>RM251</t>
  </si>
  <si>
    <t>RM252</t>
  </si>
  <si>
    <t>RM253</t>
  </si>
  <si>
    <t>Electronic Double Tariff kWh (AMPY 5224E)</t>
  </si>
  <si>
    <t>RM255</t>
  </si>
  <si>
    <t>Electronic Multi rate kWh</t>
  </si>
  <si>
    <t>RM256</t>
  </si>
  <si>
    <t>RM257</t>
  </si>
  <si>
    <t>Electronic Multi Rate kWh</t>
  </si>
  <si>
    <t>RM258</t>
  </si>
  <si>
    <t>RM259</t>
  </si>
  <si>
    <t>RM280</t>
  </si>
  <si>
    <t>Hardwired</t>
  </si>
  <si>
    <t>RM281</t>
  </si>
  <si>
    <t xml:space="preserve">DLC </t>
  </si>
  <si>
    <t>RM300</t>
  </si>
  <si>
    <t>Smart GPRS 3Ph WC 1-20(100)</t>
  </si>
  <si>
    <t>RM301</t>
  </si>
  <si>
    <t>Smart DLC 3PH WC 0.25-5(80)A</t>
  </si>
  <si>
    <t>RM302</t>
  </si>
  <si>
    <t>Smart RF 3PH WC 0.5-10(100)A</t>
  </si>
  <si>
    <t>RM303</t>
  </si>
  <si>
    <t>Smart RF 3PH WC 1-20(100)A</t>
  </si>
  <si>
    <t>RM304</t>
  </si>
  <si>
    <t>Smart PLC 3PH WC 1-20(100)A</t>
  </si>
  <si>
    <t>RM350</t>
  </si>
  <si>
    <t>RM351</t>
  </si>
  <si>
    <t>Smart DLC 3PH CT 0.25-5(80)A</t>
  </si>
  <si>
    <t>RM352</t>
  </si>
  <si>
    <t>Smart RF 3PH CT 0.5-10(100)A</t>
  </si>
  <si>
    <t>RM353</t>
  </si>
  <si>
    <t>Smart RF 3PH CT 1-20(100)A</t>
  </si>
  <si>
    <t>RM354</t>
  </si>
  <si>
    <t>Smart PLC 3PH CT 1-20(100)A</t>
  </si>
  <si>
    <t>RM400</t>
  </si>
  <si>
    <t>Observation Code</t>
  </si>
  <si>
    <t>Suspect/Tampered</t>
  </si>
  <si>
    <t>Meter Damaged</t>
  </si>
  <si>
    <t>Glass broken</t>
  </si>
  <si>
    <t>R/M seal broken</t>
  </si>
  <si>
    <t>Local seal broken</t>
  </si>
  <si>
    <t>Meter reversing</t>
  </si>
  <si>
    <t>Meter stopped</t>
  </si>
  <si>
    <t>38</t>
  </si>
  <si>
    <t>Cab Door broken</t>
  </si>
  <si>
    <t>39</t>
  </si>
  <si>
    <t>Cab Door Missing</t>
  </si>
  <si>
    <t>Meter Exchanged</t>
  </si>
  <si>
    <t>Meter Removed</t>
  </si>
  <si>
    <t>42</t>
  </si>
  <si>
    <t>Meter Upside down</t>
  </si>
  <si>
    <t>43</t>
  </si>
  <si>
    <t>Meter Board Loose</t>
  </si>
  <si>
    <t>44</t>
  </si>
  <si>
    <t>4 Digit meter</t>
  </si>
  <si>
    <t>6 Digit meter</t>
  </si>
  <si>
    <t>46</t>
  </si>
  <si>
    <t>Time Switch stopped</t>
  </si>
  <si>
    <t>47</t>
  </si>
  <si>
    <t>Time Switch at wrong time &gt; 2 hours</t>
  </si>
  <si>
    <t>48</t>
  </si>
  <si>
    <t>Time Switch broken</t>
  </si>
  <si>
    <t>49</t>
  </si>
  <si>
    <t>Stuck on Night</t>
  </si>
  <si>
    <t>Delete Access Instruction</t>
  </si>
  <si>
    <t>Premises in use</t>
  </si>
  <si>
    <t>Builder on Premises</t>
  </si>
  <si>
    <t>Investigate / Change Tele- / Time-switch</t>
  </si>
  <si>
    <t>Old meter requiring updating</t>
  </si>
  <si>
    <t>Suppliers check meter number request</t>
  </si>
  <si>
    <t>Incoming Supply ID</t>
  </si>
  <si>
    <t>Usage Query</t>
  </si>
  <si>
    <t>Meter Reading Complaint</t>
  </si>
  <si>
    <t>Meter Reading Enquiry</t>
  </si>
  <si>
    <t>RPU Complaint</t>
  </si>
  <si>
    <t>Freeform Trouble message</t>
  </si>
  <si>
    <t>Manufacture of optical instruments &amp; photographic equipment</t>
  </si>
  <si>
    <t>33500</t>
  </si>
  <si>
    <t>Manufacture of watches and clocks</t>
  </si>
  <si>
    <t>34100</t>
  </si>
  <si>
    <t>Manufacture of motor vehicles</t>
  </si>
  <si>
    <t>34200</t>
  </si>
  <si>
    <t>Manufacture of bodies for motor vehicles &amp; trailers</t>
  </si>
  <si>
    <t>34300</t>
  </si>
  <si>
    <t>Chars=3 (DONE)  Total</t>
  </si>
  <si>
    <t>Schema Change - 6 fields added (DONE)  Total</t>
  </si>
  <si>
    <t>Udpate ROI Guide (Meter Registration)to correct spelling of Premises (DONE)  Total</t>
  </si>
  <si>
    <t>Add new field. (DONE)  Total</t>
  </si>
  <si>
    <t>Add new field. (DONE) Update ROI Guide (Meter Works) with new field (DONE)  Total</t>
  </si>
  <si>
    <t>Type=datetime (DONE)  Total</t>
  </si>
  <si>
    <t>Type = datetime (DONE)  Total</t>
  </si>
  <si>
    <t>Use = Req.  Update ROI Guide (Data Agg) to Req. (DONE)  Total</t>
  </si>
  <si>
    <t>Schema Change - removed group as this was dup of segment def.   (DONE)  Total</t>
  </si>
  <si>
    <t xml:space="preserve">The power drawn by an unmetered installation. Where a 24hr Unmetered profile applies, the average consumption is used. </t>
  </si>
  <si>
    <t>The date upon which the consumption charges were calculated</t>
  </si>
  <si>
    <t>Cancellation Agreement is a flag indicating that an old supplier agrees to a cancellation of a change of supplier.  It must be set to either:  1 i.e. a logical value of True denoting agreement to the request for cancellation; or 0 i.e. a logical value of False denoting disagreement with the request for cancellation.</t>
  </si>
  <si>
    <t xml:space="preserve">A code to indicate why a supplier wishes to cancel a New Registration or Change of Supplier transaction for the Retail Market </t>
  </si>
  <si>
    <t>This is a flag to denote whether or not changes are requested to be made to Meter Point address details 1 relates to a logical value of True while 0 relates to logical False</t>
  </si>
  <si>
    <t>RetainedMeterRegisters</t>
  </si>
  <si>
    <t>MPRNLevelInfo</t>
  </si>
  <si>
    <t>GeneratorMPID</t>
  </si>
  <si>
    <t>AlertFlag</t>
  </si>
  <si>
    <t>ReadingReplacementVersionNumber</t>
  </si>
  <si>
    <t>2: TechnicalContactDetails</t>
  </si>
  <si>
    <t>3: ContactDetails</t>
  </si>
  <si>
    <t>2: StreetAddress</t>
  </si>
  <si>
    <t>2:TechnicalContactDetails</t>
  </si>
  <si>
    <t>2: RegisterLevelInfo</t>
  </si>
  <si>
    <t>2:RegisterLevelInfo</t>
  </si>
  <si>
    <t xml:space="preserve">UsageFactors </t>
  </si>
  <si>
    <t>Exclude</t>
  </si>
  <si>
    <t>MeterConfigurationCode</t>
  </si>
  <si>
    <t xml:space="preserve">opt = segment is optional in the message 
req = segement is required in the message
optM = segment is optional but, if provided, can occur multiple times 
reqM = segment is required and can occur multiple times </t>
  </si>
  <si>
    <t xml:space="preserve">req                                        </t>
  </si>
  <si>
    <t>DeRegistration Rejection</t>
  </si>
  <si>
    <t>MIM130D</t>
  </si>
  <si>
    <t>Settlement Interval</t>
  </si>
  <si>
    <t>Start Period Time</t>
  </si>
  <si>
    <t>Interval Start Time</t>
  </si>
  <si>
    <t>Supplier MPID Old</t>
  </si>
  <si>
    <t>Supplier Unit ID</t>
  </si>
  <si>
    <t>Supply Agreement Flag</t>
  </si>
  <si>
    <t>Time Created</t>
  </si>
  <si>
    <t>Token Meter Details</t>
  </si>
  <si>
    <t>Total Usage Factor</t>
  </si>
  <si>
    <t xml:space="preserve">This is the name of a company or organisation. </t>
  </si>
  <si>
    <t>This field can be used as overflow for the name of a company or organisation</t>
  </si>
  <si>
    <t xml:space="preserve">This is a copy of the original message that is being rejected. </t>
  </si>
  <si>
    <t>Withdrawn CoS Reading</t>
  </si>
  <si>
    <t>MIM311</t>
  </si>
  <si>
    <t>Meter Problems</t>
  </si>
  <si>
    <t>MIM320</t>
  </si>
  <si>
    <t>MIM320W</t>
  </si>
  <si>
    <t>MIM321</t>
  </si>
  <si>
    <t>Read Cycle Notification</t>
  </si>
  <si>
    <t>MIM330</t>
  </si>
  <si>
    <t>Non Interval To Interval Change</t>
  </si>
  <si>
    <t>MIM331</t>
  </si>
  <si>
    <t>Interval Meter Technical Details</t>
  </si>
  <si>
    <t>MIM332</t>
  </si>
  <si>
    <t>Non Interval Technical Meter Details</t>
  </si>
  <si>
    <t>MIM332W</t>
  </si>
  <si>
    <t>Withdrawn Read Non Interval Meter Technical Details</t>
  </si>
  <si>
    <t>MIM341</t>
  </si>
  <si>
    <t xml:space="preserve">Import Interval Meter Daily Readings </t>
  </si>
  <si>
    <t>MIM342</t>
  </si>
  <si>
    <t>Export Interval Meter Daily Readings</t>
  </si>
  <si>
    <t>MIM352R</t>
  </si>
  <si>
    <t>Special Reading Request Rejection</t>
  </si>
  <si>
    <t>Estimated Aggregated Supplier Non Interval Consumption</t>
  </si>
  <si>
    <t>Embedded Generation DNGG</t>
  </si>
  <si>
    <t>Aggregated Supplier Interval Consumption</t>
  </si>
  <si>
    <t>MIM507</t>
  </si>
  <si>
    <t>Designated DUoS Payment Dispute</t>
  </si>
  <si>
    <t>MIM507C</t>
  </si>
  <si>
    <t>Designated DUoS Payment Dispute Control</t>
  </si>
  <si>
    <t>MIM591</t>
  </si>
  <si>
    <t>Non Interval Aggregation</t>
  </si>
  <si>
    <t>MIM594</t>
  </si>
  <si>
    <t>Part GU Aggregation</t>
  </si>
  <si>
    <t>MIM595</t>
  </si>
  <si>
    <t>CustomerServiceDetailsCode</t>
  </si>
  <si>
    <t>New ES Field</t>
  </si>
  <si>
    <t>CSC5YrEndDate</t>
  </si>
  <si>
    <t>RegisteredCompanyNumber</t>
  </si>
  <si>
    <t>ChangeOfTenancyHistory</t>
  </si>
  <si>
    <t>PreviousSupplier</t>
  </si>
  <si>
    <t>PreviousAccountNumber</t>
  </si>
  <si>
    <t>PreviousMPRN</t>
  </si>
  <si>
    <t>PreviousAddress</t>
  </si>
  <si>
    <t>CustomerContactDetails</t>
  </si>
  <si>
    <t>NotificationAddress</t>
  </si>
  <si>
    <t>StreetAddressType</t>
  </si>
  <si>
    <t>COName</t>
  </si>
  <si>
    <t>PostCode</t>
  </si>
  <si>
    <t>PrepaymentType</t>
  </si>
  <si>
    <t>MICStartDate</t>
  </si>
  <si>
    <t>CurrentChargeableServiceCapacity</t>
  </si>
  <si>
    <t>SupplierMPIDOld</t>
  </si>
  <si>
    <t>MeterPointAddress</t>
  </si>
  <si>
    <t>(AddressType)</t>
  </si>
  <si>
    <t>(NameGroup)</t>
  </si>
  <si>
    <t>CancellationReasonCode</t>
  </si>
  <si>
    <t>ROI</t>
  </si>
  <si>
    <t>Segment</t>
  </si>
  <si>
    <t>Use</t>
  </si>
  <si>
    <t>Field</t>
  </si>
  <si>
    <t>Type</t>
  </si>
  <si>
    <t>Pattern</t>
  </si>
  <si>
    <t>Top Level</t>
  </si>
  <si>
    <t>SettlementDate</t>
  </si>
  <si>
    <t>req</t>
  </si>
  <si>
    <t>SupplierMPID</t>
  </si>
  <si>
    <t>SSAC</t>
  </si>
  <si>
    <t>AggregatedConsumption</t>
  </si>
  <si>
    <t>reqM</t>
  </si>
  <si>
    <t>IntervalPeriodTimestamp</t>
  </si>
  <si>
    <t>SettlementInterval</t>
  </si>
  <si>
    <t>LossAdjustedAggregatedConsumption</t>
  </si>
  <si>
    <t>AdditionalAggregationInformation</t>
  </si>
  <si>
    <t>optM</t>
  </si>
  <si>
    <t>MPRNTally</t>
  </si>
  <si>
    <t>opt</t>
  </si>
  <si>
    <t>DLF_Code</t>
  </si>
  <si>
    <t>LoadProfileCode</t>
  </si>
  <si>
    <t>TimeOfUse</t>
  </si>
  <si>
    <t>TotalUsageFactor</t>
  </si>
  <si>
    <t>MeteredGenerationInfo</t>
  </si>
  <si>
    <t>GenerationUnitMeteredGeneration</t>
  </si>
  <si>
    <t>Register Type is a code that indicates the purpose of the register.</t>
  </si>
  <si>
    <t>(blank)</t>
  </si>
  <si>
    <t>2: PhoneOne</t>
  </si>
  <si>
    <t>2: PhoneTwo</t>
  </si>
  <si>
    <t>2: Fax</t>
  </si>
  <si>
    <t>3: PhoneOne</t>
  </si>
  <si>
    <t>3: PhoneTwo</t>
  </si>
  <si>
    <t>3: Fax</t>
  </si>
  <si>
    <t>A flag to indicate that Access Instructions are to be deleted as they are no longer valid for this MPRN</t>
  </si>
  <si>
    <t>Billing</t>
  </si>
  <si>
    <t>Customer Details</t>
  </si>
  <si>
    <t>De-Registration</t>
  </si>
  <si>
    <t>Fieldwork Requests</t>
  </si>
  <si>
    <t>Fieldwork Responses</t>
  </si>
  <si>
    <t>Meter Point Characteristics</t>
  </si>
  <si>
    <t>Meter Read Withdrawal</t>
  </si>
  <si>
    <t>Meter Reading Related</t>
  </si>
  <si>
    <t>Objection and Cancellation</t>
  </si>
  <si>
    <t>Registrations</t>
  </si>
  <si>
    <t>SONI</t>
  </si>
  <si>
    <t>Supplier Unit Registration</t>
  </si>
  <si>
    <t>Technical</t>
  </si>
  <si>
    <t>Unmetered Supplies</t>
  </si>
  <si>
    <t>MessageHeader</t>
  </si>
  <si>
    <t>MessageTypeCode</t>
  </si>
  <si>
    <t>VersionNumber</t>
  </si>
  <si>
    <t>MCC04</t>
  </si>
  <si>
    <t>D/N+W</t>
  </si>
  <si>
    <t>MCC05</t>
  </si>
  <si>
    <t>MDNm/Pk</t>
  </si>
  <si>
    <t>MCC06</t>
  </si>
  <si>
    <t>MDNm+Pk</t>
  </si>
  <si>
    <t>MCC07</t>
  </si>
  <si>
    <t>24H+NSH+W</t>
  </si>
  <si>
    <t>MCC08</t>
  </si>
  <si>
    <t>24h+W</t>
  </si>
  <si>
    <t>MCC09</t>
  </si>
  <si>
    <t>Unmetered</t>
  </si>
  <si>
    <t>MCC10</t>
  </si>
  <si>
    <t>QH2CH_IP</t>
  </si>
  <si>
    <t>MCC11</t>
  </si>
  <si>
    <t>QH4CH_IPXP</t>
  </si>
  <si>
    <t>MCC50</t>
  </si>
  <si>
    <t>NONSTD</t>
  </si>
  <si>
    <t>MCC51</t>
  </si>
  <si>
    <t>D/N+NSH</t>
  </si>
  <si>
    <t>MCC53</t>
  </si>
  <si>
    <t>2 X D/N</t>
  </si>
  <si>
    <t>MCC57</t>
  </si>
  <si>
    <t>24h+D</t>
  </si>
  <si>
    <t>MCC58</t>
  </si>
  <si>
    <t>24h+D/N</t>
  </si>
  <si>
    <t>MCC59</t>
  </si>
  <si>
    <t>24h+D/N+W</t>
  </si>
  <si>
    <t xml:space="preserve">2: Address </t>
  </si>
  <si>
    <t>2: RegisterChannelInformation</t>
  </si>
  <si>
    <t>2: MeterID</t>
  </si>
  <si>
    <t>3:ChannelInfo</t>
  </si>
  <si>
    <t>4: IntervalInfo</t>
  </si>
  <si>
    <t>3: ChannelInfo</t>
  </si>
  <si>
    <t>4:IntervalInfo</t>
  </si>
  <si>
    <t>LossAdjustedGenerationUnitMeteredGeneration</t>
  </si>
  <si>
    <t>SettlementRunIndicator</t>
  </si>
  <si>
    <t>SupplierUnitID</t>
  </si>
  <si>
    <t>Mismatch (Business Impact)</t>
  </si>
  <si>
    <t>Mismatch (Technical Impact)</t>
  </si>
  <si>
    <t>Missing</t>
  </si>
  <si>
    <t>New ES Requested Field</t>
  </si>
  <si>
    <t>PercntMPRNEst</t>
  </si>
  <si>
    <t>PercntConsAct</t>
  </si>
  <si>
    <t>Alignment Agreed</t>
  </si>
  <si>
    <t>StartPeriodTime</t>
  </si>
  <si>
    <t>EndPeriodTime</t>
  </si>
  <si>
    <t>TimeCreated</t>
  </si>
  <si>
    <t>AggregatedQuantity</t>
  </si>
  <si>
    <t>ReadingNumber</t>
  </si>
  <si>
    <t>StartTime</t>
  </si>
  <si>
    <t>EndTime</t>
  </si>
  <si>
    <t>MeasuredQuantity</t>
  </si>
  <si>
    <t>QueryFlag</t>
  </si>
  <si>
    <t>ReadingDataStatus</t>
  </si>
  <si>
    <t>MPRN</t>
  </si>
  <si>
    <t>GroupedMPRN</t>
  </si>
  <si>
    <t>DUOS_Group</t>
  </si>
  <si>
    <t>MeterPointStatusCode</t>
  </si>
  <si>
    <t>x</t>
  </si>
  <si>
    <t>CountyState</t>
  </si>
  <si>
    <t>OR</t>
  </si>
  <si>
    <t>PostBox</t>
  </si>
  <si>
    <t>POBoxNumber</t>
  </si>
  <si>
    <t>TechnicalContact</t>
  </si>
  <si>
    <t>ContactName</t>
  </si>
  <si>
    <t xml:space="preserve">req                   </t>
  </si>
  <si>
    <t>MeterID</t>
  </si>
  <si>
    <t>MeterCategoryCode</t>
  </si>
  <si>
    <t>SerialNumber</t>
  </si>
  <si>
    <t>MeterRegisterSequence</t>
  </si>
  <si>
    <t>TimeslotCode</t>
  </si>
  <si>
    <t>ReadingValue</t>
  </si>
  <si>
    <t>RegisterTypeCode</t>
  </si>
  <si>
    <t>CustomerServiceSpecialNeeds</t>
  </si>
  <si>
    <t>Number</t>
  </si>
  <si>
    <t>Extn</t>
  </si>
  <si>
    <t xml:space="preserve">Alignment Agreed </t>
  </si>
  <si>
    <t>SettlementClassCode</t>
  </si>
  <si>
    <t>LoadFactorCode</t>
  </si>
  <si>
    <t>RegistrationReceiptDate</t>
  </si>
  <si>
    <t>017 - N031</t>
  </si>
  <si>
    <t>This field is intended to store a Fax extension telephone number where applicable</t>
  </si>
  <si>
    <t>This is the first given name(s) of a person</t>
  </si>
  <si>
    <t>Generation Unit Metered Generation is the metered energy generation value for generation units.</t>
  </si>
  <si>
    <t>Re-Energise Unmet</t>
  </si>
  <si>
    <t>W301</t>
  </si>
  <si>
    <t>MCC change-Exch from D/T to S/T</t>
  </si>
  <si>
    <t>W302</t>
  </si>
  <si>
    <t>MCC change-Exch from F.R. to MD</t>
  </si>
  <si>
    <t>W303</t>
  </si>
  <si>
    <t>MCC change-Exch from ST to D/T</t>
  </si>
  <si>
    <t>W304</t>
  </si>
  <si>
    <t>RM523</t>
  </si>
  <si>
    <t>RM524</t>
  </si>
  <si>
    <t>RM525</t>
  </si>
  <si>
    <t>RM526</t>
  </si>
  <si>
    <t>RM571</t>
  </si>
  <si>
    <t>RM572</t>
  </si>
  <si>
    <t>RM573</t>
  </si>
  <si>
    <t>RM574</t>
  </si>
  <si>
    <t>RM575</t>
  </si>
  <si>
    <t>RM576</t>
  </si>
  <si>
    <t>RM600</t>
  </si>
  <si>
    <t>C.T. Single Tariff kWh</t>
  </si>
  <si>
    <t>RM601</t>
  </si>
  <si>
    <t>RM602</t>
  </si>
  <si>
    <t>RM603</t>
  </si>
  <si>
    <t>RM604</t>
  </si>
  <si>
    <t>RM617</t>
  </si>
  <si>
    <t>C.T. kVArh</t>
  </si>
  <si>
    <t>RM620</t>
  </si>
  <si>
    <t>C.T.  Double Tariff kWh</t>
  </si>
  <si>
    <t>RM621</t>
  </si>
  <si>
    <t>RM764</t>
  </si>
  <si>
    <t>RM765</t>
  </si>
  <si>
    <t>RM766</t>
  </si>
  <si>
    <t>RM767</t>
  </si>
  <si>
    <t>RM768</t>
  </si>
  <si>
    <t>RM769</t>
  </si>
  <si>
    <t>RM770</t>
  </si>
  <si>
    <t>RM771</t>
  </si>
  <si>
    <t>RM772</t>
  </si>
  <si>
    <t>RM773</t>
  </si>
  <si>
    <t>RM774</t>
  </si>
  <si>
    <t>RM775</t>
  </si>
  <si>
    <t>RM776</t>
  </si>
  <si>
    <t>RM777</t>
  </si>
  <si>
    <t>RM780</t>
  </si>
  <si>
    <t>Summator</t>
  </si>
  <si>
    <t>RM781</t>
  </si>
  <si>
    <t>M.F.M. (PWRM/PML Ion 7600)</t>
  </si>
  <si>
    <t>RM782</t>
  </si>
  <si>
    <t>M.F.M. (PWRM/PML Ion 7650)</t>
  </si>
  <si>
    <t>RM783</t>
  </si>
  <si>
    <t>RM784</t>
  </si>
  <si>
    <t>Summator (PSI Siemens Maxsys V2737/R33)</t>
  </si>
  <si>
    <t>RM785</t>
  </si>
  <si>
    <t>M.F.M</t>
  </si>
  <si>
    <t>RMAB1</t>
  </si>
  <si>
    <t>Single Phase Single Tariff kWh</t>
  </si>
  <si>
    <t>RMAB3</t>
  </si>
  <si>
    <t>RMB10</t>
  </si>
  <si>
    <t>RMB14</t>
  </si>
  <si>
    <t>RMB15</t>
  </si>
  <si>
    <t>Effective From Date is a date that indicates the inclusive date from which a notified event, such as a meter installation, change or removal, a change of supplier, customer details or metering characteristics, or an EUF, is effective.</t>
  </si>
  <si>
    <t>Single Tariff Current Transformer kWh</t>
  </si>
  <si>
    <t>RM401</t>
  </si>
  <si>
    <t>RM402</t>
  </si>
  <si>
    <t xml:space="preserve">RM403     </t>
  </si>
  <si>
    <t>RM420</t>
  </si>
  <si>
    <t>Double Tariff Current Transformer kWh</t>
  </si>
  <si>
    <t>RM421</t>
  </si>
  <si>
    <t>RM422</t>
  </si>
  <si>
    <t>RM423</t>
  </si>
  <si>
    <t>RM424</t>
  </si>
  <si>
    <t>RM425</t>
  </si>
  <si>
    <t xml:space="preserve">RM426     </t>
  </si>
  <si>
    <t>RM500</t>
  </si>
  <si>
    <t>RM501</t>
  </si>
  <si>
    <t>RM502</t>
  </si>
  <si>
    <t>RM503</t>
  </si>
  <si>
    <t>RM504</t>
  </si>
  <si>
    <t>RM505</t>
  </si>
  <si>
    <t>RM527</t>
  </si>
  <si>
    <t>RM528</t>
  </si>
  <si>
    <t>RM529</t>
  </si>
  <si>
    <t>RM530</t>
  </si>
  <si>
    <t>Country</t>
  </si>
  <si>
    <t>ConsumptionDetail</t>
  </si>
  <si>
    <t>ConsecutiveNumber</t>
  </si>
  <si>
    <t>UnmeteredTypeCode</t>
  </si>
  <si>
    <t>InstalledValue</t>
  </si>
  <si>
    <t>BillingValue</t>
  </si>
  <si>
    <t>UOM_Code</t>
  </si>
  <si>
    <t>WithdrawalReasonCode</t>
  </si>
  <si>
    <t>CalculationDate</t>
  </si>
  <si>
    <t>BillingStartDate</t>
  </si>
  <si>
    <t>BillingEndDate</t>
  </si>
  <si>
    <t>Consumption</t>
  </si>
  <si>
    <t>MPBusinessReference</t>
  </si>
  <si>
    <t>RequiredDate</t>
  </si>
  <si>
    <t>PartyContactDetails</t>
  </si>
  <si>
    <t>Email</t>
  </si>
  <si>
    <t>RejectionDetails</t>
  </si>
  <si>
    <t>Activities of other transport agencies</t>
  </si>
  <si>
    <t>64100</t>
  </si>
  <si>
    <t>Post and courier activities</t>
  </si>
  <si>
    <t>64200</t>
  </si>
  <si>
    <t>Manufacture of pharmaceuticals, medicinal &amp; botanical prodts</t>
  </si>
  <si>
    <t>24500</t>
  </si>
  <si>
    <t>Manufacture of soap, detergents, polish, perfume, toiletries</t>
  </si>
  <si>
    <t>24600</t>
  </si>
  <si>
    <t>Manufacture of other chemical products</t>
  </si>
  <si>
    <t>24700</t>
  </si>
  <si>
    <t>Manufacture of man-made fibres</t>
  </si>
  <si>
    <t>25100</t>
  </si>
  <si>
    <t>Manufacture of  rubber products</t>
  </si>
  <si>
    <t>25200</t>
  </si>
  <si>
    <t>Manufacture of plastic products</t>
  </si>
  <si>
    <t>26100</t>
  </si>
  <si>
    <t>Manufacture of glass and glass products</t>
  </si>
  <si>
    <t>26200</t>
  </si>
  <si>
    <t>Manufacture of refractory / non-refractory ceramic products</t>
  </si>
  <si>
    <t>26300</t>
  </si>
  <si>
    <t>Manufacture of ceramic tiles and flags</t>
  </si>
  <si>
    <t>26400</t>
  </si>
  <si>
    <t>Manufacture of bricks, tiles &amp; construction products</t>
  </si>
  <si>
    <t>26500</t>
  </si>
  <si>
    <t>Manufacture of cement, lime and plaster</t>
  </si>
  <si>
    <t>26600</t>
  </si>
  <si>
    <t>Manufacture of articles of concrete, plaster and cement</t>
  </si>
  <si>
    <t>26700</t>
  </si>
  <si>
    <t>Cutting, shaping and finishing of stone</t>
  </si>
  <si>
    <t>26800</t>
  </si>
  <si>
    <t>27100</t>
  </si>
  <si>
    <t>Manufacture of basic iron and steel and of ferro-alloys</t>
  </si>
  <si>
    <t>27200</t>
  </si>
  <si>
    <t>Manufacture of tubes</t>
  </si>
  <si>
    <t>27300</t>
  </si>
  <si>
    <t>Other first processing of iron, steel, non-ECSC ferro-alloys</t>
  </si>
  <si>
    <t>27400</t>
  </si>
  <si>
    <t>Manufacture of basic precious and other non-ferrous metals</t>
  </si>
  <si>
    <t>27500</t>
  </si>
  <si>
    <t>Casting of metals</t>
  </si>
  <si>
    <t>28100</t>
  </si>
  <si>
    <t>Manufacture of structural metal products</t>
  </si>
  <si>
    <t>28200</t>
  </si>
  <si>
    <t>Manufacture of tanks, containers, radiators &amp; CH boilers</t>
  </si>
  <si>
    <t>28300</t>
  </si>
  <si>
    <t>Manufacture of steam generators, not central heating boilers</t>
  </si>
  <si>
    <t>28400</t>
  </si>
  <si>
    <t>Forging, pressing, stamping &amp; roll forming of metal</t>
  </si>
  <si>
    <t>28500</t>
  </si>
  <si>
    <t>Manufacture of articles of paper and paperboard</t>
  </si>
  <si>
    <t>22100</t>
  </si>
  <si>
    <t>Publishing</t>
  </si>
  <si>
    <t>22200</t>
  </si>
  <si>
    <t>Printing and services activities related to printing</t>
  </si>
  <si>
    <t>22300</t>
  </si>
  <si>
    <t>Reproduction of recorded media</t>
  </si>
  <si>
    <t>23100</t>
  </si>
  <si>
    <t>Manufacture of coke oven products</t>
  </si>
  <si>
    <t>23200</t>
  </si>
  <si>
    <t>Manufacture of refined petroleum products</t>
  </si>
  <si>
    <t>23300</t>
  </si>
  <si>
    <t>Processing of nuclear fuel</t>
  </si>
  <si>
    <t>24100</t>
  </si>
  <si>
    <t>Manufacture of basic chemicals</t>
  </si>
  <si>
    <t>M07</t>
  </si>
  <si>
    <t>Remove token meter</t>
  </si>
  <si>
    <t>M08</t>
  </si>
  <si>
    <t>A7</t>
  </si>
  <si>
    <t>A8</t>
  </si>
  <si>
    <t>A9</t>
  </si>
  <si>
    <t>B1</t>
  </si>
  <si>
    <t>B2</t>
  </si>
  <si>
    <t>B3</t>
  </si>
  <si>
    <t>B4</t>
  </si>
  <si>
    <t>B5</t>
  </si>
  <si>
    <t>B6</t>
  </si>
  <si>
    <t>B7</t>
  </si>
  <si>
    <t>B8</t>
  </si>
  <si>
    <t>B9</t>
  </si>
  <si>
    <t>DE02</t>
  </si>
  <si>
    <t>Change of SSAC and or SupplierUnit Confirmation</t>
  </si>
  <si>
    <t>MIM115R</t>
  </si>
  <si>
    <t>Change of SSAC and or SupplierUnit Rejection</t>
  </si>
  <si>
    <t>MIM116</t>
  </si>
  <si>
    <t>CoLE Confirmation</t>
  </si>
  <si>
    <t>MIM116A</t>
  </si>
  <si>
    <t>Change Of Legal Entity Confirmation</t>
  </si>
  <si>
    <t>MIM116N</t>
  </si>
  <si>
    <t>CoLE Notification</t>
  </si>
  <si>
    <t>MIM116R</t>
  </si>
  <si>
    <t>CoLE Rejection</t>
  </si>
  <si>
    <t>MIM117D</t>
  </si>
  <si>
    <t>Change In Energisation Status Delay</t>
  </si>
  <si>
    <t>MIM117R</t>
  </si>
  <si>
    <t>Meter Point Status Request Rejection</t>
  </si>
  <si>
    <t>MIM122</t>
  </si>
  <si>
    <t>DeRegistration Confirmation</t>
  </si>
  <si>
    <t>MIM122R</t>
  </si>
  <si>
    <t>Total Parental Nutrition Machine</t>
  </si>
  <si>
    <t>PV</t>
  </si>
  <si>
    <t>Patient Vital Signs Monitoring Systems</t>
  </si>
  <si>
    <t>SL</t>
  </si>
  <si>
    <t>Electric Pressure Stair Lift</t>
  </si>
  <si>
    <t>Suction Pump</t>
  </si>
  <si>
    <t>VT</t>
  </si>
  <si>
    <t>Ventilator</t>
  </si>
  <si>
    <t>Message Status</t>
  </si>
  <si>
    <t>Advice</t>
  </si>
  <si>
    <t>Response</t>
  </si>
  <si>
    <t>Meter Category</t>
  </si>
  <si>
    <t>RM001</t>
  </si>
  <si>
    <t>Provisional Acceptance Completion Requirement Code</t>
  </si>
  <si>
    <t>CAA</t>
  </si>
  <si>
    <t>Connection Agreement Awaited</t>
  </si>
  <si>
    <t>ENA</t>
  </si>
  <si>
    <t>Energisation awaited (Site Visit)</t>
  </si>
  <si>
    <t>SIR</t>
  </si>
  <si>
    <t>Site Visit (required)</t>
  </si>
  <si>
    <t>Query Flag</t>
  </si>
  <si>
    <t>0</t>
  </si>
  <si>
    <t xml:space="preserve">Reading is normal </t>
  </si>
  <si>
    <t xml:space="preserve">Reading is subject of a data query </t>
  </si>
  <si>
    <t>Read Frequency</t>
  </si>
  <si>
    <t>B</t>
  </si>
  <si>
    <t>Bi-monthly</t>
  </si>
  <si>
    <t>H</t>
  </si>
  <si>
    <t>Half Yearly</t>
  </si>
  <si>
    <t>SNK</t>
  </si>
  <si>
    <t>Supplier not known</t>
  </si>
  <si>
    <t>Supplier Not registered to MPRN</t>
  </si>
  <si>
    <t>SSN</t>
  </si>
  <si>
    <t>SSAC Not Known</t>
  </si>
  <si>
    <t>SSS</t>
  </si>
  <si>
    <t>SSAC is invalid for the supplier unit</t>
  </si>
  <si>
    <t>SUN</t>
  </si>
  <si>
    <t>Supplier Unit Not known</t>
  </si>
  <si>
    <t>SUS</t>
  </si>
  <si>
    <t>Supplier Unit invalid for Supplier</t>
  </si>
  <si>
    <t>TCI</t>
  </si>
  <si>
    <t>Tariff configuration code incompatible with MCC</t>
  </si>
  <si>
    <t>TIM</t>
  </si>
  <si>
    <t>Outside Timescale</t>
  </si>
  <si>
    <t>TMP</t>
  </si>
  <si>
    <t>Terminated MPRN</t>
  </si>
  <si>
    <t>TSR</t>
  </si>
  <si>
    <t>Trading Site Supplier Unit Rejected</t>
  </si>
  <si>
    <t>VUL</t>
  </si>
  <si>
    <t>Vulnerable Customer</t>
  </si>
  <si>
    <t>Request Status</t>
  </si>
  <si>
    <t>Advance planning notification</t>
  </si>
  <si>
    <t>Expired</t>
  </si>
  <si>
    <t>I</t>
  </si>
  <si>
    <t>Initiate</t>
  </si>
  <si>
    <t>N</t>
  </si>
  <si>
    <t>Rejected</t>
  </si>
  <si>
    <t>W</t>
  </si>
  <si>
    <t>Withdrawn</t>
  </si>
  <si>
    <t>Security Question</t>
  </si>
  <si>
    <t>Mother's maiden name</t>
  </si>
  <si>
    <t>Date of birth</t>
  </si>
  <si>
    <t>Primary School Attended</t>
  </si>
  <si>
    <t>First child's name</t>
  </si>
  <si>
    <t>Senders ID</t>
  </si>
  <si>
    <t>AIR</t>
  </si>
  <si>
    <t>Airtricity</t>
  </si>
  <si>
    <t>BGE</t>
  </si>
  <si>
    <t>Bord Gais</t>
  </si>
  <si>
    <t>FES</t>
  </si>
  <si>
    <t>Firmus Energy</t>
  </si>
  <si>
    <t>NIE</t>
  </si>
  <si>
    <t>NPW</t>
  </si>
  <si>
    <t>Npower</t>
  </si>
  <si>
    <t>PGN</t>
  </si>
  <si>
    <t>PowerGen</t>
  </si>
  <si>
    <t>QES</t>
  </si>
  <si>
    <t>Quinn Energy</t>
  </si>
  <si>
    <t>S00</t>
  </si>
  <si>
    <t>PES</t>
  </si>
  <si>
    <t>S01</t>
  </si>
  <si>
    <t>Viridian Energy Ltd T/A Energia</t>
  </si>
  <si>
    <t>S02</t>
  </si>
  <si>
    <t>S03</t>
  </si>
  <si>
    <t>ePower Ltd</t>
  </si>
  <si>
    <t>S05</t>
  </si>
  <si>
    <t>Bord Gais - Cogen</t>
  </si>
  <si>
    <t>S06</t>
  </si>
  <si>
    <t>Glanbia Foods Society Ltd</t>
  </si>
  <si>
    <t>S07</t>
  </si>
  <si>
    <t>ESB Independent Energy Ltd</t>
  </si>
  <si>
    <t>S08</t>
  </si>
  <si>
    <t>Vayu</t>
  </si>
  <si>
    <t>S09</t>
  </si>
  <si>
    <t>Slieveragh Power</t>
  </si>
  <si>
    <t>S10</t>
  </si>
  <si>
    <t>S11</t>
  </si>
  <si>
    <t>S12</t>
  </si>
  <si>
    <t>Dunmore Wind Power Ltd</t>
  </si>
  <si>
    <t>S14</t>
  </si>
  <si>
    <t>S15</t>
  </si>
  <si>
    <t>CM Power</t>
  </si>
  <si>
    <t>S16</t>
  </si>
  <si>
    <t>Bearna Gaoithe Teoranta Phase 2</t>
  </si>
  <si>
    <t>This value indicates the Settlement Run with which this message can be identified</t>
  </si>
  <si>
    <t xml:space="preserve">This is a person authorised by a company to sign connection agreements. </t>
  </si>
  <si>
    <t>This is the name to which correspondence will be addressed where this is different from the customer name.</t>
  </si>
  <si>
    <t>Connection System is a code that indicates the network to which a meter point is connected.</t>
  </si>
  <si>
    <t xml:space="preserve">A number to identify the various un-metered type/billing value combinations on site. </t>
  </si>
  <si>
    <t>S19</t>
  </si>
  <si>
    <t>CHP Supply Ltd</t>
  </si>
  <si>
    <t>S21</t>
  </si>
  <si>
    <t>Castledockrell Supply Ltd.</t>
  </si>
  <si>
    <t>S22</t>
  </si>
  <si>
    <t>Prepaypower Limited</t>
  </si>
  <si>
    <t>S23</t>
  </si>
  <si>
    <t>Crystal Energy Ltd</t>
  </si>
  <si>
    <t>S27</t>
  </si>
  <si>
    <t>Dan Twomey Waterpower Engineering Ltd</t>
  </si>
  <si>
    <t>S35</t>
  </si>
  <si>
    <t>T505</t>
  </si>
  <si>
    <t>Generator &gt; = 70 kVA 6.6/11kV Int Rate</t>
  </si>
  <si>
    <t>T506</t>
  </si>
  <si>
    <t>Generator &lt;= 69 kVA 33kV Interval Rate</t>
  </si>
  <si>
    <t>T507</t>
  </si>
  <si>
    <t>Generator &gt;= 70 kVA 33kV Interval Rate</t>
  </si>
  <si>
    <t>T710</t>
  </si>
  <si>
    <t>Unmetered – 24 Hours</t>
  </si>
  <si>
    <t>T711</t>
  </si>
  <si>
    <t>Unmetered – Dusk to Dawn</t>
  </si>
  <si>
    <t>TCON</t>
  </si>
  <si>
    <t>Transmission Connected</t>
  </si>
  <si>
    <t>Economic Activity Indicator</t>
  </si>
  <si>
    <t xml:space="preserve">Agriculture, hunting and related service activities </t>
  </si>
  <si>
    <t>Forestry, logging and related service activities</t>
  </si>
  <si>
    <t>05</t>
  </si>
  <si>
    <t>Fishing, fish farming and related service activities</t>
  </si>
  <si>
    <t>10</t>
  </si>
  <si>
    <t xml:space="preserve">Mining of coal and lignite; extraction of peat </t>
  </si>
  <si>
    <t>11</t>
  </si>
  <si>
    <t>Extraction of crude petroleum and natural gas; service activities incidental to oil and gas extraction, excluding surveying</t>
  </si>
  <si>
    <t>12</t>
  </si>
  <si>
    <t>Mining of uranium and thorium ores</t>
  </si>
  <si>
    <t>13</t>
  </si>
  <si>
    <t>Mining of metal ores</t>
  </si>
  <si>
    <t>14</t>
  </si>
  <si>
    <t>Other mining and quarrying</t>
  </si>
  <si>
    <t>15</t>
  </si>
  <si>
    <t>Manufacture of food products and beverages</t>
  </si>
  <si>
    <t>16</t>
  </si>
  <si>
    <t>Interval Meter Import and Export</t>
  </si>
  <si>
    <t>MCC01</t>
  </si>
  <si>
    <t>24 hour</t>
  </si>
  <si>
    <t>MCC02</t>
  </si>
  <si>
    <t>D/N</t>
  </si>
  <si>
    <t>MCC03</t>
  </si>
  <si>
    <t>24h+NSH</t>
  </si>
  <si>
    <t>DS08</t>
  </si>
  <si>
    <t>Safety Problem                             </t>
  </si>
  <si>
    <t>DS09</t>
  </si>
  <si>
    <t>Missed Appointment Customers Fault</t>
  </si>
  <si>
    <t>R001</t>
  </si>
  <si>
    <t xml:space="preserve">No Access                                 </t>
  </si>
  <si>
    <t>R002</t>
  </si>
  <si>
    <t xml:space="preserve">Snag Customer Fault                       </t>
  </si>
  <si>
    <t>R003</t>
  </si>
  <si>
    <t xml:space="preserve">Snag                         </t>
  </si>
  <si>
    <t>R004</t>
  </si>
  <si>
    <t xml:space="preserve">Temporary Repair                          </t>
  </si>
  <si>
    <t>R005</t>
  </si>
  <si>
    <t xml:space="preserve">Partial Complete Customers Fault          </t>
  </si>
  <si>
    <t>R006</t>
  </si>
  <si>
    <t xml:space="preserve">Partial Complete     </t>
  </si>
  <si>
    <t>R007</t>
  </si>
  <si>
    <t xml:space="preserve">Missed Appointment Customers Fault        </t>
  </si>
  <si>
    <t>R008</t>
  </si>
  <si>
    <t>Missed Appointment</t>
  </si>
  <si>
    <t>R009</t>
  </si>
  <si>
    <t xml:space="preserve">Unreached   </t>
  </si>
  <si>
    <t>R010</t>
  </si>
  <si>
    <t>Cert required</t>
  </si>
  <si>
    <t>R011</t>
  </si>
  <si>
    <t>Insufficient meter space</t>
  </si>
  <si>
    <t>R012</t>
  </si>
  <si>
    <t>Customer cable tails incorrectly coded</t>
  </si>
  <si>
    <t>R013</t>
  </si>
  <si>
    <t>Insufficient labels</t>
  </si>
  <si>
    <t>R014</t>
  </si>
  <si>
    <t>Incorrect earthing</t>
  </si>
  <si>
    <t>R015</t>
  </si>
  <si>
    <t>Residual Current Device (Trip) not operating correctly</t>
  </si>
  <si>
    <t>R016</t>
  </si>
  <si>
    <t>Customer wrong phase</t>
  </si>
  <si>
    <t>R017</t>
  </si>
  <si>
    <t>High earth test (customer)</t>
  </si>
  <si>
    <t>R018</t>
  </si>
  <si>
    <t>Customer Install Incomplete</t>
  </si>
  <si>
    <t>R019</t>
  </si>
  <si>
    <t>Connection Card Required</t>
  </si>
  <si>
    <t>R020</t>
  </si>
  <si>
    <t>Warrant Required</t>
  </si>
  <si>
    <t>R021</t>
  </si>
  <si>
    <t>No Supply at cut out</t>
  </si>
  <si>
    <t>R022</t>
  </si>
  <si>
    <t>No cable to house</t>
  </si>
  <si>
    <t>R023</t>
  </si>
  <si>
    <t>R024</t>
  </si>
  <si>
    <t>Incorrect Address</t>
  </si>
  <si>
    <t>R025</t>
  </si>
  <si>
    <t>No cut out fitted</t>
  </si>
  <si>
    <t>R026</t>
  </si>
  <si>
    <t>Job returned for Reschedule</t>
  </si>
  <si>
    <t>R027</t>
  </si>
  <si>
    <t>Unable to reach Location</t>
  </si>
  <si>
    <t>R028</t>
  </si>
  <si>
    <t>Safety Issue - Defect Notice Issued</t>
  </si>
  <si>
    <t>RE02</t>
  </si>
  <si>
    <t>Not Re-energised due to No Access</t>
  </si>
  <si>
    <t>RE03</t>
  </si>
  <si>
    <t>Read Reason is a code that indicates the reason that a reading was collected (e.g. Starting, Closing, Energisation, De-Energisation, Set Active, Set In-Active, Schedule, Special, Verification and Change of Supplier).</t>
  </si>
  <si>
    <t>Read Status is a code that indicates whether a reading is Accepted, Rejected, Valid, Invalid or Withdrawn.</t>
  </si>
  <si>
    <t>Read Type is a code that indicates whether a reading is an Actual, Customer, Estimated or Substitute reading.</t>
  </si>
  <si>
    <t>Party ID of the recipient of the message.</t>
  </si>
  <si>
    <t>Workbook Structure and Column Definitions:</t>
  </si>
  <si>
    <t xml:space="preserve">Broadly, the workbook has the following structure and tab interlinkage: </t>
  </si>
  <si>
    <t>N047</t>
  </si>
  <si>
    <t>Parking meters</t>
  </si>
  <si>
    <t>PAYD</t>
  </si>
  <si>
    <t>Pay &amp; Display</t>
  </si>
  <si>
    <t>PAYP</t>
  </si>
  <si>
    <t>Payphone</t>
  </si>
  <si>
    <t>Sligo</t>
  </si>
  <si>
    <t>TP</t>
  </si>
  <si>
    <t>Tipperary</t>
  </si>
  <si>
    <t>TY</t>
  </si>
  <si>
    <t>Tyrone</t>
  </si>
  <si>
    <t>WD</t>
  </si>
  <si>
    <t>Waterford</t>
  </si>
  <si>
    <t>WH</t>
  </si>
  <si>
    <t>Westmeath</t>
  </si>
  <si>
    <t>WW</t>
  </si>
  <si>
    <t>Wicklow</t>
  </si>
  <si>
    <t>WX</t>
  </si>
  <si>
    <t>Wexford</t>
  </si>
  <si>
    <t>ZA</t>
  </si>
  <si>
    <t>BHAILE ATHA CLIATHA</t>
  </si>
  <si>
    <t>ZB</t>
  </si>
  <si>
    <t>AN CHABHAIN</t>
  </si>
  <si>
    <t>ZC</t>
  </si>
  <si>
    <t>CHEATHARLACH</t>
  </si>
  <si>
    <t>ZD</t>
  </si>
  <si>
    <t>CHIARRAI</t>
  </si>
  <si>
    <t>ZE</t>
  </si>
  <si>
    <t>CHILL CHAINNIGH</t>
  </si>
  <si>
    <t>ZF</t>
  </si>
  <si>
    <t>CHILL DARA</t>
  </si>
  <si>
    <t>ZG</t>
  </si>
  <si>
    <t>CHILL MHANTAIN</t>
  </si>
  <si>
    <t>ZH</t>
  </si>
  <si>
    <t>AN CHLAIR</t>
  </si>
  <si>
    <t>ZI</t>
  </si>
  <si>
    <t>CHORCAI</t>
  </si>
  <si>
    <t>ZJ</t>
  </si>
  <si>
    <t>DHUN NA NGALL</t>
  </si>
  <si>
    <t>ZK</t>
  </si>
  <si>
    <t>NA GAILLIMHE</t>
  </si>
  <si>
    <t>ZL</t>
  </si>
  <si>
    <t>NA HIARMHI</t>
  </si>
  <si>
    <t>ZM</t>
  </si>
  <si>
    <t>LAOISE</t>
  </si>
  <si>
    <t>ZN</t>
  </si>
  <si>
    <t>LIATROMA</t>
  </si>
  <si>
    <t>ZO</t>
  </si>
  <si>
    <t>LOCH GARMAN</t>
  </si>
  <si>
    <t>ZP</t>
  </si>
  <si>
    <t>AN LONGFOIRT</t>
  </si>
  <si>
    <t>ZQ</t>
  </si>
  <si>
    <t>LU</t>
  </si>
  <si>
    <t>ZR</t>
  </si>
  <si>
    <t>LUIMNIGH</t>
  </si>
  <si>
    <t>ZS</t>
  </si>
  <si>
    <t>MHAIGH EO</t>
  </si>
  <si>
    <t>ZT</t>
  </si>
  <si>
    <t>NA MI</t>
  </si>
  <si>
    <t>ZU</t>
  </si>
  <si>
    <t>MHUINEACHAIN</t>
  </si>
  <si>
    <t>ZV</t>
  </si>
  <si>
    <t>PHORT LAIRGE</t>
  </si>
  <si>
    <t>ZW</t>
  </si>
  <si>
    <t>ROS COMAIN</t>
  </si>
  <si>
    <t>ZX</t>
  </si>
  <si>
    <t>SHLIGIGH</t>
  </si>
  <si>
    <t>ZY</t>
  </si>
  <si>
    <t>THIOBRAID ARANN</t>
  </si>
  <si>
    <t>ZZ</t>
  </si>
  <si>
    <t>UIBH FHAILI</t>
  </si>
  <si>
    <t>Customer Service Special Needs Details</t>
  </si>
  <si>
    <t>0001</t>
  </si>
  <si>
    <t>Visually Impaired</t>
  </si>
  <si>
    <t>0002</t>
  </si>
  <si>
    <t>Speech Impaired</t>
  </si>
  <si>
    <t>0003</t>
  </si>
  <si>
    <t>Hearing Impaired</t>
  </si>
  <si>
    <t>0004</t>
  </si>
  <si>
    <t>Elderly</t>
  </si>
  <si>
    <t>0005</t>
  </si>
  <si>
    <t>Language Difficulty</t>
  </si>
  <si>
    <t>0006</t>
  </si>
  <si>
    <t>Learning Difficulty</t>
  </si>
  <si>
    <t>0007</t>
  </si>
  <si>
    <t>Mobility Impaired</t>
  </si>
  <si>
    <t>0008</t>
  </si>
  <si>
    <t>Dexterity Impaired</t>
  </si>
  <si>
    <t>Delay Reason</t>
  </si>
  <si>
    <t>DE01</t>
  </si>
  <si>
    <t>Generator MPID</t>
  </si>
  <si>
    <t>8 Hour Off Peak (M-S, 23-7)</t>
  </si>
  <si>
    <t>R22</t>
  </si>
  <si>
    <t>11 Hour Off Peak (M-S, 23-7 + 3H)</t>
  </si>
  <si>
    <t>R23</t>
  </si>
  <si>
    <t>15 Hour Off Peak (M-F 19.30-07.30 + 3H + All W/E)</t>
  </si>
  <si>
    <t>Install Interval Metering and Communications</t>
  </si>
  <si>
    <t>M05</t>
  </si>
  <si>
    <t>Exchange MD for MFM plus signals</t>
  </si>
  <si>
    <t>M06</t>
  </si>
  <si>
    <t>Install signals - existing MFM</t>
  </si>
  <si>
    <t>106D</t>
  </si>
  <si>
    <t>106E</t>
  </si>
  <si>
    <t>110</t>
  </si>
  <si>
    <t>111</t>
  </si>
  <si>
    <t>111A</t>
  </si>
  <si>
    <t>111L</t>
  </si>
  <si>
    <t>111R</t>
  </si>
  <si>
    <t>112</t>
  </si>
  <si>
    <t>112R</t>
  </si>
  <si>
    <t>112W</t>
  </si>
  <si>
    <t>114</t>
  </si>
  <si>
    <t>115</t>
  </si>
  <si>
    <t xml:space="preserve">8 Hr Off-Peak &amp; UNR Combined (preserved) </t>
  </si>
  <si>
    <t xml:space="preserve">11 Hr Off-Peak &amp; UNR Combined (preserved) </t>
  </si>
  <si>
    <t>Temporary SP for Tech Team</t>
  </si>
  <si>
    <t>S99</t>
  </si>
  <si>
    <t>Dummy SP for Data Conversion</t>
  </si>
  <si>
    <t>SA5</t>
  </si>
  <si>
    <t>SA6</t>
  </si>
  <si>
    <t>Settlement Class</t>
  </si>
  <si>
    <t>Meter Point settled using Synthetic Metered Profile</t>
  </si>
  <si>
    <t>P</t>
  </si>
  <si>
    <t>Meter Point settled using Interval Data</t>
  </si>
  <si>
    <t>U</t>
  </si>
  <si>
    <t>Meter Point settled using Unmetered Profile</t>
  </si>
  <si>
    <t xml:space="preserve">Meter Point Not Settled </t>
  </si>
  <si>
    <t>Settlement Run Indicator</t>
  </si>
  <si>
    <t>Indicative</t>
  </si>
  <si>
    <t>Initial</t>
  </si>
  <si>
    <t>M+4 Re-Aggregation</t>
  </si>
  <si>
    <t>M+13 Re-Aggregation</t>
  </si>
  <si>
    <t>Ad Hoc Aggregation</t>
  </si>
  <si>
    <t>Non Green Generator</t>
  </si>
  <si>
    <t>Eligible Customer Supplier</t>
  </si>
  <si>
    <t>Green Customer Supplier</t>
  </si>
  <si>
    <t>CHP Generator</t>
  </si>
  <si>
    <t>Green VIPP</t>
  </si>
  <si>
    <t>F</t>
  </si>
  <si>
    <t>G</t>
  </si>
  <si>
    <t>Green Generator</t>
  </si>
  <si>
    <t>CHP Supplier</t>
  </si>
  <si>
    <t>J</t>
  </si>
  <si>
    <t>VIPP Supplier</t>
  </si>
  <si>
    <t>Supplier ID</t>
  </si>
  <si>
    <t>Tariff Configuration Code</t>
  </si>
  <si>
    <t>00</t>
  </si>
  <si>
    <t>54</t>
  </si>
  <si>
    <t>56</t>
  </si>
  <si>
    <t>57</t>
  </si>
  <si>
    <t>58</t>
  </si>
  <si>
    <t>59</t>
  </si>
  <si>
    <t>81</t>
  </si>
  <si>
    <t>82</t>
  </si>
  <si>
    <t>83</t>
  </si>
  <si>
    <t>84</t>
  </si>
  <si>
    <t>86</t>
  </si>
  <si>
    <t>87</t>
  </si>
  <si>
    <t>88</t>
  </si>
  <si>
    <t>89</t>
  </si>
  <si>
    <t>94</t>
  </si>
  <si>
    <t>98</t>
  </si>
  <si>
    <t>A1</t>
  </si>
  <si>
    <t>A2</t>
  </si>
  <si>
    <t>A3</t>
  </si>
  <si>
    <t>A4</t>
  </si>
  <si>
    <t>A5</t>
  </si>
  <si>
    <t>A6</t>
  </si>
  <si>
    <t>Meter Location is a code that refers to the physical position of a meter at a premises.</t>
  </si>
  <si>
    <t>LongTermVacantIndicatorFlag</t>
  </si>
  <si>
    <t xml:space="preserve">Data Item </t>
  </si>
  <si>
    <t>Grand Total</t>
  </si>
  <si>
    <t xml:space="preserve">Count of Data Item </t>
  </si>
  <si>
    <t>Total</t>
  </si>
  <si>
    <t xml:space="preserve">HRDS - Harmonisation Retail Design Services </t>
  </si>
  <si>
    <t>File Name:</t>
  </si>
  <si>
    <t xml:space="preserve">Version: </t>
  </si>
  <si>
    <t>Update History:</t>
  </si>
  <si>
    <t xml:space="preserve">Errors and Omissions: </t>
  </si>
  <si>
    <t xml:space="preserve">Feedback on any errors or omissions from this file should be send to: </t>
  </si>
  <si>
    <t>Market Messages Tab:</t>
  </si>
  <si>
    <t xml:space="preserve">All </t>
  </si>
  <si>
    <t>NetActiveDemandValue</t>
  </si>
  <si>
    <t>MessageTrailer</t>
  </si>
  <si>
    <t>MPRNCount</t>
  </si>
  <si>
    <t>ChannelCount</t>
  </si>
  <si>
    <t xml:space="preserve">req  </t>
  </si>
  <si>
    <t>ChangeMeterAddressFlag</t>
  </si>
  <si>
    <t>DeletePOBoxAddressFlag</t>
  </si>
  <si>
    <t>DeleteAccessInstructionsFlag</t>
  </si>
  <si>
    <t>ChangeOfUsageCode</t>
  </si>
  <si>
    <t>DeleteMedicalEquipmentNeedsFlag</t>
  </si>
  <si>
    <t>DeleteCustomerServiceDetailsFlag</t>
  </si>
  <si>
    <t>DeleteMeterReaderPassword</t>
  </si>
  <si>
    <t>LoadFactorNewCode</t>
  </si>
  <si>
    <t>A\lignment agreed</t>
  </si>
  <si>
    <t xml:space="preserve">MeterID </t>
  </si>
  <si>
    <t>MeterLocationCode</t>
  </si>
  <si>
    <t>PostDecimalDetails</t>
  </si>
  <si>
    <t>PreDecimalDetails</t>
  </si>
  <si>
    <t>EstimatedConsumption</t>
  </si>
  <si>
    <t>NewMeterRegisters</t>
  </si>
  <si>
    <t>ExchangedMeterReference</t>
  </si>
  <si>
    <t>MeteringInterval</t>
  </si>
  <si>
    <t>RemovedMeterRegisters</t>
  </si>
  <si>
    <t>Unit of measurement is the code that indicates the value that is measured (e.g. kWh, kVA, kVAr).</t>
  </si>
  <si>
    <t xml:space="preserve">Billing End Date </t>
  </si>
  <si>
    <t xml:space="preserve">Billing Start Date </t>
  </si>
  <si>
    <t>The code identifying the previous Supplier of the customer. Used in Change of Tenancy History segment in 010 and in 140 - Change of Tenancy History.</t>
  </si>
  <si>
    <t>Note: the contents of the columns "Type" thru "Pattern" above are sourced from those for the corresponding Data Item in the Data Definitions tab</t>
  </si>
  <si>
    <t>NITV</t>
  </si>
  <si>
    <t>Transmission Connection Voltage</t>
  </si>
  <si>
    <t xml:space="preserve">Effective From Date of Last Change of Supplier  </t>
  </si>
  <si>
    <t>Telecommunications</t>
  </si>
  <si>
    <t>65100</t>
  </si>
  <si>
    <t>Monetary intermediation</t>
  </si>
  <si>
    <t>65200</t>
  </si>
  <si>
    <t>Other financial intermediation</t>
  </si>
  <si>
    <t xml:space="preserve">C&amp;I - &gt; 1MW Med Dist 33kV Interval Rate </t>
  </si>
  <si>
    <t>T502</t>
  </si>
  <si>
    <t>Access Arrangements</t>
  </si>
  <si>
    <t>Access Instructions</t>
  </si>
  <si>
    <t>Actual Usage Factor</t>
  </si>
  <si>
    <t>Addr Line 1</t>
  </si>
  <si>
    <t>Addr Line 2</t>
  </si>
  <si>
    <t>Addr Line 4</t>
  </si>
  <si>
    <t>NoReadCode</t>
  </si>
  <si>
    <t>DebitReEst</t>
  </si>
  <si>
    <t>ChangeOfUsageFlag</t>
  </si>
  <si>
    <t>MeterPointAddressChangedFlag</t>
  </si>
  <si>
    <t>CustomerDetailsChangedFlag</t>
  </si>
  <si>
    <t>MessageStatusCode</t>
  </si>
  <si>
    <t>DUOS_InvoiceNumber</t>
  </si>
  <si>
    <t>DUOS_InvoiceItemNumber</t>
  </si>
  <si>
    <t>DisputeReasonCode</t>
  </si>
  <si>
    <t>AmountDisputedTotal</t>
  </si>
  <si>
    <t>DisputeRecordCount</t>
  </si>
  <si>
    <t>CancellationAgreementFlag</t>
  </si>
  <si>
    <t>RequestStatusCode</t>
  </si>
  <si>
    <t>GINEADEOIRI GAOITHE TEO.</t>
  </si>
  <si>
    <t>HIBERNIAN WIND POWER LTD</t>
  </si>
  <si>
    <t>G24</t>
  </si>
  <si>
    <t>G25</t>
  </si>
  <si>
    <t>G26</t>
  </si>
  <si>
    <t>G27</t>
  </si>
  <si>
    <t>G31</t>
  </si>
  <si>
    <t>G32</t>
  </si>
  <si>
    <t>G34</t>
  </si>
  <si>
    <t>G36</t>
  </si>
  <si>
    <t>G37</t>
  </si>
  <si>
    <t>G38</t>
  </si>
  <si>
    <t>Corr Na Gaoithe</t>
  </si>
  <si>
    <t>G40</t>
  </si>
  <si>
    <t>GA6</t>
  </si>
  <si>
    <t xml:space="preserve">Growing of crops combined with farming of animals </t>
  </si>
  <si>
    <t>01400</t>
  </si>
  <si>
    <t>Agricultural animal husbandry service activities, excl  vet</t>
  </si>
  <si>
    <t>The Meter Configuration Code (Required) is a code on a message to the supplier to indicate the functionality required by the Supplier to be delivered by the combination of registers physically installed at a meter point. It does not describe the technical attributes of the meter(s).</t>
  </si>
  <si>
    <t xml:space="preserve">Not D/E - Sickness/Bereavement  </t>
  </si>
  <si>
    <t>DN04</t>
  </si>
  <si>
    <t>Not D/E - No Adult Present</t>
  </si>
  <si>
    <t>DN05</t>
  </si>
  <si>
    <t xml:space="preserve">Not D/E - Refused Access        </t>
  </si>
  <si>
    <t>DN06</t>
  </si>
  <si>
    <t xml:space="preserve">Not D/E - Cust/Supp Arr/Paid      </t>
  </si>
  <si>
    <t>DN07</t>
  </si>
  <si>
    <t xml:space="preserve">COLE done by Supplier     </t>
  </si>
  <si>
    <t>DN08</t>
  </si>
  <si>
    <t xml:space="preserve">Not D/E - o/s/costs involved       </t>
  </si>
  <si>
    <t>DN09</t>
  </si>
  <si>
    <t xml:space="preserve">Supplier Phone Unanswered       </t>
  </si>
  <si>
    <t>DN10</t>
  </si>
  <si>
    <t>DS03</t>
  </si>
  <si>
    <t>Not D/E - Bereavement                </t>
  </si>
  <si>
    <t>DS04</t>
  </si>
  <si>
    <t>COLE done by Supplier                            </t>
  </si>
  <si>
    <t>DS05</t>
  </si>
  <si>
    <t>Not D/E - o/s/costs involved                     </t>
  </si>
  <si>
    <t>DS06</t>
  </si>
  <si>
    <t>Supplier Phone Unanswered                        </t>
  </si>
  <si>
    <t>DS07</t>
  </si>
  <si>
    <t>Could not locate premise </t>
  </si>
  <si>
    <t>Manufacture of mechanical machinery, not cycle engines</t>
  </si>
  <si>
    <t>29200</t>
  </si>
  <si>
    <t>Manufacture of other general purpose machinery</t>
  </si>
  <si>
    <t>29300</t>
  </si>
  <si>
    <t>Manufacture of agricultural and forestry machinery</t>
  </si>
  <si>
    <t>29400</t>
  </si>
  <si>
    <t>Manufacture of machine tools</t>
  </si>
  <si>
    <t>29500</t>
  </si>
  <si>
    <t>MeterWorks Request Delayed</t>
  </si>
  <si>
    <t>MIM130R</t>
  </si>
  <si>
    <t>MeterWorks Request Rejection</t>
  </si>
  <si>
    <t>MIM131</t>
  </si>
  <si>
    <t>Work Status</t>
  </si>
  <si>
    <t>MIM137R</t>
  </si>
  <si>
    <t>Rejection Of Appointment</t>
  </si>
  <si>
    <t>MIM140</t>
  </si>
  <si>
    <t xml:space="preserve">Message No. </t>
  </si>
  <si>
    <t>Message Name</t>
  </si>
  <si>
    <t>Inland water transport</t>
  </si>
  <si>
    <t>62100</t>
  </si>
  <si>
    <t>Scheduled air transport</t>
  </si>
  <si>
    <t>62200</t>
  </si>
  <si>
    <t>Non-scheduled air transport</t>
  </si>
  <si>
    <t>62300</t>
  </si>
  <si>
    <t>Space transport</t>
  </si>
  <si>
    <t>63100</t>
  </si>
  <si>
    <t>Cargo handling and storage</t>
  </si>
  <si>
    <t>63200</t>
  </si>
  <si>
    <t>Other supporting transport activities</t>
  </si>
  <si>
    <t>63300</t>
  </si>
  <si>
    <t>Activities of travel agencies and tour operators</t>
  </si>
  <si>
    <t>63400</t>
  </si>
  <si>
    <t>Estimate of Consumption</t>
  </si>
  <si>
    <t>Estimated Usage Factor</t>
  </si>
  <si>
    <t>Exchanged Meter Reference</t>
  </si>
  <si>
    <t>Fax Ext</t>
  </si>
  <si>
    <t>First Name</t>
  </si>
  <si>
    <t>Generation Unit Metered Generation</t>
  </si>
  <si>
    <t>Grouped MPRN</t>
  </si>
  <si>
    <t>House No.</t>
  </si>
  <si>
    <t>Installed Value</t>
  </si>
  <si>
    <t>Interval Period Timestamp</t>
  </si>
  <si>
    <t>Value (Interval Demand)</t>
  </si>
  <si>
    <t>Date of Issue</t>
  </si>
  <si>
    <t>Keypad Premises Number</t>
  </si>
  <si>
    <t>Last Actual Read Date</t>
  </si>
  <si>
    <t>Last Name</t>
  </si>
  <si>
    <t>Long Term Vacant Indicator</t>
  </si>
  <si>
    <t>Value Estimated</t>
  </si>
  <si>
    <t>Value invalid</t>
  </si>
  <si>
    <t>VMSG</t>
  </si>
  <si>
    <t>Value missing</t>
  </si>
  <si>
    <t>VNE</t>
  </si>
  <si>
    <t>Value does not exist</t>
  </si>
  <si>
    <t>VVAK</t>
  </si>
  <si>
    <t>Valid value</t>
  </si>
  <si>
    <t>Load Factor</t>
  </si>
  <si>
    <t>LF1</t>
  </si>
  <si>
    <t>0&lt;30%</t>
  </si>
  <si>
    <t>LF2</t>
  </si>
  <si>
    <t>30% =&lt;LF 2 &lt;50%</t>
  </si>
  <si>
    <t>LF3</t>
  </si>
  <si>
    <t>&gt;= 50%</t>
  </si>
  <si>
    <t>Load Factor New</t>
  </si>
  <si>
    <t xml:space="preserve">0&lt;30% </t>
  </si>
  <si>
    <t xml:space="preserve"> &gt;= 50%</t>
  </si>
  <si>
    <t>Load Profile</t>
  </si>
  <si>
    <t>Urban Domestic Unrestricted</t>
  </si>
  <si>
    <t>Urban Domestic Day/Night</t>
  </si>
  <si>
    <t>Rural Domestic Unrestricted</t>
  </si>
  <si>
    <t>04</t>
  </si>
  <si>
    <t>Rural Domestic Day/Night</t>
  </si>
  <si>
    <t>Non Domestic Unrestricted</t>
  </si>
  <si>
    <t>06</t>
  </si>
  <si>
    <t>Non Domestic Day/Night</t>
  </si>
  <si>
    <t>07</t>
  </si>
  <si>
    <t>MD with LF up to (but not including) 30%</t>
  </si>
  <si>
    <t>08</t>
  </si>
  <si>
    <t>MD with LF greater than or equal to 30% but less than 50%</t>
  </si>
  <si>
    <t>09</t>
  </si>
  <si>
    <t>MD with LF greater than or equal to 50%</t>
  </si>
  <si>
    <t>Unmetered - Flat</t>
  </si>
  <si>
    <t>Public Lighting - Dusk/Dawn</t>
  </si>
  <si>
    <t>Manufacture of other fabricated metal products</t>
  </si>
  <si>
    <t>29100</t>
  </si>
  <si>
    <t>Arithmetic error</t>
  </si>
  <si>
    <t>IBP</t>
  </si>
  <si>
    <t>Incorrect Billing Period</t>
  </si>
  <si>
    <t>IID</t>
  </si>
  <si>
    <t>Incorrect / Invalid data</t>
  </si>
  <si>
    <t>IMD</t>
  </si>
  <si>
    <t>Incorrect QH meter reading data</t>
  </si>
  <si>
    <t>SNR</t>
  </si>
  <si>
    <t>Supplier not registered to MPRN</t>
  </si>
  <si>
    <t>DLF (Distribution Loss Factor) Code</t>
  </si>
  <si>
    <t>110KV</t>
  </si>
  <si>
    <t>110 KV</t>
  </si>
  <si>
    <t>38KV</t>
  </si>
  <si>
    <t>38 KV</t>
  </si>
  <si>
    <t>LV</t>
  </si>
  <si>
    <t>Low voltage</t>
  </si>
  <si>
    <t>MV</t>
  </si>
  <si>
    <t>Medium voltage</t>
  </si>
  <si>
    <t>NIEHV</t>
  </si>
  <si>
    <t>Extra High Voltage (33kV)</t>
  </si>
  <si>
    <t>NIHV</t>
  </si>
  <si>
    <t>High voltage (6000v/11kV)</t>
  </si>
  <si>
    <t>NIMV</t>
  </si>
  <si>
    <t>Medium and low voltage (&lt;1000V)</t>
  </si>
  <si>
    <t>DUoS Group</t>
  </si>
  <si>
    <t>DG1</t>
  </si>
  <si>
    <t>Urban Domestic</t>
  </si>
  <si>
    <t>DG10</t>
  </si>
  <si>
    <t>DG2</t>
  </si>
  <si>
    <t>Rural Domestic</t>
  </si>
  <si>
    <t>DG3</t>
  </si>
  <si>
    <t>Public Lighting</t>
  </si>
  <si>
    <t>DG4</t>
  </si>
  <si>
    <t xml:space="preserve">Unmetered Supplies </t>
  </si>
  <si>
    <t>DG5</t>
  </si>
  <si>
    <t>LV Non-Domestic Non-MD</t>
  </si>
  <si>
    <t>DG5A</t>
  </si>
  <si>
    <t>LV Non-Domestic Non-MD Autoproducer</t>
  </si>
  <si>
    <t>DG5B</t>
  </si>
  <si>
    <t>LV Non-Domestic Non-MD Importing Autoproducer or CHP Producer</t>
  </si>
  <si>
    <t>DG6</t>
  </si>
  <si>
    <t>LV MD</t>
  </si>
  <si>
    <t>DG6A</t>
  </si>
  <si>
    <t>A flag to indicate whether the message is being sent in response or as an advice</t>
  </si>
  <si>
    <t>This is the Market Message Number.</t>
  </si>
  <si>
    <t>Meter Category is a code allocated by Meter Asset Manager to denote the manufacturer and type of meter.</t>
  </si>
  <si>
    <t>Customer Request</t>
  </si>
  <si>
    <t>DE</t>
  </si>
  <si>
    <t>ME</t>
  </si>
  <si>
    <t>NR</t>
  </si>
  <si>
    <t>No reads received</t>
  </si>
  <si>
    <t>OS</t>
  </si>
  <si>
    <t>Old Supplier Objection</t>
  </si>
  <si>
    <t>SE</t>
  </si>
  <si>
    <t>Supplier Error</t>
  </si>
  <si>
    <t>TO</t>
  </si>
  <si>
    <t>OrderStatusCode</t>
  </si>
  <si>
    <t>ObservationText</t>
  </si>
  <si>
    <t>ObservationCode</t>
  </si>
  <si>
    <t>ObservationDate</t>
  </si>
  <si>
    <t>MeterPointStatusReasonCode</t>
  </si>
  <si>
    <t>AccessInstructionsText</t>
  </si>
  <si>
    <t>AccessArrangements</t>
  </si>
  <si>
    <t>2:Address</t>
  </si>
  <si>
    <t>2: AdditionalAggregationConsumption</t>
  </si>
  <si>
    <t>2: AdditionalAggregationData</t>
  </si>
  <si>
    <t>2: SupplierProvidedRead</t>
  </si>
  <si>
    <t xml:space="preserve">MeterReaderRemarks </t>
  </si>
  <si>
    <t>2:SupplierProvidedRead</t>
  </si>
  <si>
    <t>2: AvailableRegisterID</t>
  </si>
  <si>
    <t>CompanyAuthorisedOfficer</t>
  </si>
  <si>
    <t>TokenMeterDetails</t>
  </si>
  <si>
    <t>DeRegistrationReasonCode</t>
  </si>
  <si>
    <t>PreviousReadDate</t>
  </si>
  <si>
    <t>ReadStatusCode</t>
  </si>
  <si>
    <t>MeterReaderRemarkCode</t>
  </si>
  <si>
    <t>MeterReaderRemarks</t>
  </si>
  <si>
    <t>Re-alignment Agreed</t>
  </si>
  <si>
    <t>Mapping conversion</t>
  </si>
  <si>
    <t>010</t>
  </si>
  <si>
    <t>011</t>
  </si>
  <si>
    <t>011A</t>
  </si>
  <si>
    <t>012</t>
  </si>
  <si>
    <t>012W</t>
  </si>
  <si>
    <t>013</t>
  </si>
  <si>
    <t>014R</t>
  </si>
  <si>
    <t>015</t>
  </si>
  <si>
    <t>016</t>
  </si>
  <si>
    <t>017</t>
  </si>
  <si>
    <t>030</t>
  </si>
  <si>
    <t>101</t>
  </si>
  <si>
    <t>The number of digits before the decimal place on the register of a meter</t>
  </si>
  <si>
    <t>A code to indicate the Prepayment Type to be installed when a prepayment facility is requested by a Supplier</t>
  </si>
  <si>
    <t>The customer account number that the customer has with the previous Supplier. Used in Change of Tenancy History segement in 010 and in 140 - Change of Tenancy History.</t>
  </si>
  <si>
    <t>ObjectionReasonCode</t>
  </si>
  <si>
    <t>New for ES</t>
  </si>
  <si>
    <t xml:space="preserve">req   </t>
  </si>
  <si>
    <t>ObjectionDate</t>
  </si>
  <si>
    <t xml:space="preserve">This is the unique identifying reference number for grouped un-metered sites such as street lighting, provided where applicable. </t>
  </si>
  <si>
    <t>This is the number of the premises given as part of an address</t>
  </si>
  <si>
    <t>Installed Value is the wattage of the equipment (W). Average Wattage where 24hr profile is used.</t>
  </si>
  <si>
    <t xml:space="preserve">Schema Change - removed group as this was dup of segment def.   (DONE) </t>
  </si>
  <si>
    <t xml:space="preserve">Add new field. (DONE) Update ROI Guide (Meter Works) with new field (DONE) </t>
  </si>
  <si>
    <t xml:space="preserve">Udpate ROI Guide (Meter Registration)to correct spelling of Premises (DONE) </t>
  </si>
  <si>
    <t xml:space="preserve">Use = Req.  Update ROI Guide (Data Agg) to Req. (DONE) </t>
  </si>
  <si>
    <t>2: PostBox</t>
  </si>
  <si>
    <t>2:: PhoneOne</t>
  </si>
  <si>
    <t>2:: PhoneTwo</t>
  </si>
  <si>
    <t>2:: Fax</t>
  </si>
  <si>
    <t xml:space="preserve">Field added to schema.  Not in ROI Guide (Cust and Data agg). Update Guide. (DONE)  </t>
  </si>
  <si>
    <t xml:space="preserve">Comment from Schema / HBL alignment Workshop (6/7 Sep) </t>
  </si>
  <si>
    <t>Daily Summary Reconciliation Count</t>
  </si>
  <si>
    <t>MIM700</t>
  </si>
  <si>
    <t>Unmetered Characteristics</t>
  </si>
  <si>
    <t>MIM700W</t>
  </si>
  <si>
    <t>Unmetered Characteristics Withdrawal</t>
  </si>
  <si>
    <t>MIM701</t>
  </si>
  <si>
    <t>Unmetered Consumption</t>
  </si>
  <si>
    <t>MIM701W</t>
  </si>
  <si>
    <t>Unmetered Consumption Withdrawal</t>
  </si>
  <si>
    <t>MIM999</t>
  </si>
  <si>
    <t>Test Document</t>
  </si>
  <si>
    <t>RIMF</t>
  </si>
  <si>
    <t>Refuge Islands Mercury/Fluorescent</t>
  </si>
  <si>
    <t>School Flashing Lights</t>
  </si>
  <si>
    <t>SCP</t>
  </si>
  <si>
    <t>School Crossing Patrol</t>
  </si>
  <si>
    <t>SHRN</t>
  </si>
  <si>
    <t xml:space="preserve">Shrines </t>
  </si>
  <si>
    <t>SIGN</t>
  </si>
  <si>
    <t>Lee Tunnel signs</t>
  </si>
  <si>
    <t>Sodium Lamp</t>
  </si>
  <si>
    <t>SLI</t>
  </si>
  <si>
    <t>Sodium LP with Linear Lamp</t>
  </si>
  <si>
    <t>SOHP</t>
  </si>
  <si>
    <t>Sodium High Pressure</t>
  </si>
  <si>
    <t>SOLP</t>
  </si>
  <si>
    <t>Sodium Low Pressure</t>
  </si>
  <si>
    <t>SON</t>
  </si>
  <si>
    <t>Sodium HP with Standard Gear</t>
  </si>
  <si>
    <t>SONE</t>
  </si>
  <si>
    <t>Electronic Gear</t>
  </si>
  <si>
    <t>SOX</t>
  </si>
  <si>
    <t>Sodium LP with Standard Gear</t>
  </si>
  <si>
    <t>SOXE</t>
  </si>
  <si>
    <t>Sodium LP with Hybrid Gear</t>
  </si>
  <si>
    <t>Night +  Storage Heating Auto</t>
  </si>
  <si>
    <t xml:space="preserve">Storage Heating + Water Heating Non Auto </t>
  </si>
  <si>
    <t xml:space="preserve">Storage Heating + Water Heating Auto </t>
  </si>
  <si>
    <t>Water Heating only</t>
  </si>
  <si>
    <t>Weekday Day (M-F)</t>
  </si>
  <si>
    <t>Weekday Night + Weekend</t>
  </si>
  <si>
    <t>Four Rate 1</t>
  </si>
  <si>
    <t>Four Rate 2</t>
  </si>
  <si>
    <t>Four Rate 3</t>
  </si>
  <si>
    <t>Four Rate 4</t>
  </si>
  <si>
    <t>24H Export</t>
  </si>
  <si>
    <t>KP5</t>
  </si>
  <si>
    <t>KP6</t>
  </si>
  <si>
    <t>KP7</t>
  </si>
  <si>
    <t>KP8</t>
  </si>
  <si>
    <t>66000</t>
  </si>
  <si>
    <t>Insurance &amp; pension funding, excl compulsory social security</t>
  </si>
  <si>
    <t>67100</t>
  </si>
  <si>
    <t>Activities auxiliary to finance not insurance or pension</t>
  </si>
  <si>
    <t>67200</t>
  </si>
  <si>
    <t>Activities auxiliary to insurance and pension funding</t>
  </si>
  <si>
    <t>70100</t>
  </si>
  <si>
    <t>Real estate activities with own property</t>
  </si>
  <si>
    <t>70200</t>
  </si>
  <si>
    <t>Letting of own property</t>
  </si>
  <si>
    <t>70300</t>
  </si>
  <si>
    <t>Real estate activities on a fee or contract basis</t>
  </si>
  <si>
    <t>71100</t>
  </si>
  <si>
    <t>Renting of automobiles</t>
  </si>
  <si>
    <t>71200</t>
  </si>
  <si>
    <t>Renting of other transport equipment</t>
  </si>
  <si>
    <t>71300</t>
  </si>
  <si>
    <t>Renting of other machinery and equipment</t>
  </si>
  <si>
    <t>71400</t>
  </si>
  <si>
    <t>Renting of personal and household goods not else classified</t>
  </si>
  <si>
    <t>72100</t>
  </si>
  <si>
    <t>Hardware consultancy</t>
  </si>
  <si>
    <t>72200</t>
  </si>
  <si>
    <t>Software consultancy and supply</t>
  </si>
  <si>
    <t xml:space="preserve">341 - N341 </t>
  </si>
  <si>
    <t>342</t>
  </si>
  <si>
    <t>352R - N131-R</t>
  </si>
  <si>
    <t>501</t>
  </si>
  <si>
    <t>504</t>
  </si>
  <si>
    <t>505</t>
  </si>
  <si>
    <t>507</t>
  </si>
  <si>
    <t>507C</t>
  </si>
  <si>
    <t>591</t>
  </si>
  <si>
    <t>594</t>
  </si>
  <si>
    <t>595</t>
  </si>
  <si>
    <t>596</t>
  </si>
  <si>
    <t>597</t>
  </si>
  <si>
    <t>598</t>
  </si>
  <si>
    <t>700 - N700</t>
  </si>
  <si>
    <t>700W</t>
  </si>
  <si>
    <t>701</t>
  </si>
  <si>
    <t xml:space="preserve">701W - </t>
  </si>
  <si>
    <t>Aggregation</t>
  </si>
  <si>
    <t>N062</t>
  </si>
  <si>
    <t>Non Standard 2 x UNR &amp; 1 x R23</t>
  </si>
  <si>
    <t>N063</t>
  </si>
  <si>
    <t xml:space="preserve">Non Standard 2 x UNR  </t>
  </si>
  <si>
    <t>N064</t>
  </si>
  <si>
    <t>Non Standard 1 x UNR &amp; 2 x R23</t>
  </si>
  <si>
    <t>N065</t>
  </si>
  <si>
    <t>Non Standard 2 x D01, 1 x N01 &amp; 2 x HT1</t>
  </si>
  <si>
    <t>N066</t>
  </si>
  <si>
    <t>Non Standard 2 x D01, 1 x N01 &amp; 1 x HT1</t>
  </si>
  <si>
    <t>N067</t>
  </si>
  <si>
    <t>Non Standard 1 x D01, 1 x N01 &amp; 2 x HT1</t>
  </si>
  <si>
    <t>N068</t>
  </si>
  <si>
    <t>Non Standard 2 x D01, 2 x N01</t>
  </si>
  <si>
    <t>N098</t>
  </si>
  <si>
    <t>Non Standard Off Peak</t>
  </si>
  <si>
    <t>N099</t>
  </si>
  <si>
    <t>Non Standard Code Groups</t>
  </si>
  <si>
    <t>Meter Configuration Code (Required)</t>
  </si>
  <si>
    <t>Meter Location</t>
  </si>
  <si>
    <t>Basement</t>
  </si>
  <si>
    <t>Garage</t>
  </si>
  <si>
    <t>Hall</t>
  </si>
  <si>
    <t>Kitchen</t>
  </si>
  <si>
    <t>Landing</t>
  </si>
  <si>
    <t>Office</t>
  </si>
  <si>
    <t>Outside box</t>
  </si>
  <si>
    <t>Porch</t>
  </si>
  <si>
    <t>Press</t>
  </si>
  <si>
    <t>Pumphouse</t>
  </si>
  <si>
    <t>Scullery/Pantry/Kitchen</t>
  </si>
  <si>
    <t>Shop</t>
  </si>
  <si>
    <t>Switchroom/Board</t>
  </si>
  <si>
    <t>Under stairs</t>
  </si>
  <si>
    <t>Car park</t>
  </si>
  <si>
    <t>Pole</t>
  </si>
  <si>
    <t>Lobby</t>
  </si>
  <si>
    <t>Shed/Outoffice/Barn</t>
  </si>
  <si>
    <t>Annexe</t>
  </si>
  <si>
    <t>Milking parlour/Dairy</t>
  </si>
  <si>
    <t>Workshop</t>
  </si>
  <si>
    <t>Store</t>
  </si>
  <si>
    <t xml:space="preserve">req       </t>
  </si>
  <si>
    <t xml:space="preserve">SpecialNeedsDeleteDetails </t>
  </si>
  <si>
    <t xml:space="preserve">optM </t>
  </si>
  <si>
    <t>CSCStartDate</t>
  </si>
  <si>
    <t xml:space="preserve">MeterPointAddress </t>
  </si>
  <si>
    <t>MeterWorksTypeCode</t>
  </si>
  <si>
    <t>Comments</t>
  </si>
  <si>
    <t>AppointmentID</t>
  </si>
  <si>
    <t>NIEP</t>
  </si>
  <si>
    <t>DelayDetails</t>
  </si>
  <si>
    <t>DelayReasonCode</t>
  </si>
  <si>
    <t>AppointmentDate</t>
  </si>
  <si>
    <t>AppointmentTimeSlot</t>
  </si>
  <si>
    <t>AppointmentRejectionReason</t>
  </si>
  <si>
    <t>WorkTypeCode</t>
  </si>
  <si>
    <t>DateOfVisit</t>
  </si>
  <si>
    <t>W306</t>
  </si>
  <si>
    <t>MCC change-Other MCC Change</t>
  </si>
  <si>
    <t>W307</t>
  </si>
  <si>
    <t>Install Token Meter</t>
  </si>
  <si>
    <t>Activities auxiliary to financial intermediation</t>
  </si>
  <si>
    <t>70</t>
  </si>
  <si>
    <t>Real estate activities</t>
  </si>
  <si>
    <t>71</t>
  </si>
  <si>
    <t>Renting of machinery and equipment without operator and of personal and household goods</t>
  </si>
  <si>
    <t>72</t>
  </si>
  <si>
    <t>Computer and related activities</t>
  </si>
  <si>
    <t>73</t>
  </si>
  <si>
    <t>Research and development</t>
  </si>
  <si>
    <t>74</t>
  </si>
  <si>
    <t>Effective From Date</t>
  </si>
  <si>
    <t xml:space="preserve">Generator MPID is the particpant identifcation code of a Generator </t>
  </si>
  <si>
    <t>Interval End Time</t>
  </si>
  <si>
    <t xml:space="preserve">Local end time for an individual consumption (a half-hour or hour value, a half hour after the start time). </t>
  </si>
  <si>
    <t>Phone Ext 1</t>
  </si>
  <si>
    <t>This is the principal phone number overflow field for storing number extensions where applicable</t>
  </si>
  <si>
    <t>Phone Ext 2</t>
  </si>
  <si>
    <t>This is the secondary phone number overflow field for storing number extensions where applicable.</t>
  </si>
  <si>
    <t>Phone Number 1</t>
  </si>
  <si>
    <t>This is the principal phone number of a contact and must be populated if the segment is provided and contact number is known by Sender.</t>
  </si>
  <si>
    <t>Phone Number 2</t>
  </si>
  <si>
    <t>This field can be used for the secondary phone number where this is required.</t>
  </si>
  <si>
    <t>The value of a reading that is being provided by a supplier as a replacement to a disputed reading.</t>
  </si>
  <si>
    <t>Start Time</t>
  </si>
  <si>
    <t xml:space="preserve">This is the point in time from which the reconciliation count started counting messages sent to and received from a particular Market Participant. </t>
  </si>
  <si>
    <t>Technical MPRN</t>
  </si>
  <si>
    <t>The unique identifying reference number for the Un-metered Meter Point.</t>
  </si>
  <si>
    <t>Total Consumption</t>
  </si>
  <si>
    <t>This is the total consumption for the MPRN.</t>
  </si>
  <si>
    <t>Transformer Loss Factor (Applied)</t>
  </si>
  <si>
    <t>COL</t>
  </si>
  <si>
    <t>Change of Legal Entity in progress</t>
  </si>
  <si>
    <t>COS</t>
  </si>
  <si>
    <t>CoS Effective &lt; 20 days</t>
  </si>
  <si>
    <t>CUG</t>
  </si>
  <si>
    <t>Customer Usage</t>
  </si>
  <si>
    <t>DID</t>
  </si>
  <si>
    <t>Duplicate Appointment ID</t>
  </si>
  <si>
    <t>DIJ</t>
  </si>
  <si>
    <t>Data Invalid for Jurisdiction</t>
  </si>
  <si>
    <t>DNA</t>
  </si>
  <si>
    <t>De-energisation Not Allowed - supply agreement exists</t>
  </si>
  <si>
    <t>Last Actual Read Date is the date on which a plausible read was last obtained for a Meter point.</t>
  </si>
  <si>
    <t>This is the last or family name of a person.</t>
  </si>
  <si>
    <t xml:space="preserve">This is the name for the Data Item in the Co-Ordinated schema (along with a count of the total number of Data Items named) </t>
  </si>
  <si>
    <t xml:space="preserve">These columns have the same meaning and content as they do on the Market Message Tab decscribed above.  These contents are sourced from the Co-Ordinated Scheme XSD file  </t>
  </si>
  <si>
    <t>Power NI</t>
  </si>
  <si>
    <t>SSE Generation Irl Ltd</t>
  </si>
  <si>
    <t>S13</t>
  </si>
  <si>
    <t>GAEL Force Energy</t>
  </si>
  <si>
    <t xml:space="preserve">Ecopower Supply Ltd (ROI) </t>
  </si>
  <si>
    <t>S25</t>
  </si>
  <si>
    <t>Indaver</t>
  </si>
  <si>
    <t>S26</t>
  </si>
  <si>
    <t>Activation Energy</t>
  </si>
  <si>
    <t>S28</t>
  </si>
  <si>
    <t>Tynagh Energy</t>
  </si>
  <si>
    <t>S29</t>
  </si>
  <si>
    <t>Energia Domestic</t>
  </si>
  <si>
    <t>S30</t>
  </si>
  <si>
    <t>Fingleton White &amp; Co Ltd</t>
  </si>
  <si>
    <t>S31</t>
  </si>
  <si>
    <t>Galeforce Energy Supply</t>
  </si>
  <si>
    <t>Values for RoI removed 21/11/13</t>
  </si>
  <si>
    <t>S20</t>
  </si>
  <si>
    <t>Burren Energy</t>
  </si>
  <si>
    <t>S24</t>
  </si>
  <si>
    <t>Fuinneamh Gaoithe Teoranta</t>
  </si>
  <si>
    <t>S32</t>
  </si>
  <si>
    <t>Electric Ireland DSU</t>
  </si>
  <si>
    <t>S33</t>
  </si>
  <si>
    <t>Electricity Exchange Ireland Ltd</t>
  </si>
  <si>
    <t>S34</t>
  </si>
  <si>
    <t>Aughrim Power Supply Ltd</t>
  </si>
  <si>
    <t>S36</t>
  </si>
  <si>
    <t>Dalkia Alternative Energy DSU</t>
  </si>
  <si>
    <t>S37</t>
  </si>
  <si>
    <t>LGLP Energy Supplier Ltd</t>
  </si>
  <si>
    <t>S38</t>
  </si>
  <si>
    <t>Mount Lucas Supply Co Ltd</t>
  </si>
  <si>
    <t>S39</t>
  </si>
  <si>
    <t>Bruckana</t>
  </si>
  <si>
    <t>S51</t>
  </si>
  <si>
    <t>Arden Energy Ltd</t>
  </si>
  <si>
    <t>S53</t>
  </si>
  <si>
    <t>Endeco</t>
  </si>
  <si>
    <t>S54</t>
  </si>
  <si>
    <t>Energia DSU</t>
  </si>
  <si>
    <t>S56</t>
  </si>
  <si>
    <t>Killowen Biogas Ltd</t>
  </si>
  <si>
    <t>S57</t>
  </si>
  <si>
    <t>Meitheal na Gaoithe Energy Supply</t>
  </si>
  <si>
    <t>S58</t>
  </si>
  <si>
    <t>Powerhouse Generation (Ireland) Ltd</t>
  </si>
  <si>
    <t>S59</t>
  </si>
  <si>
    <t>Energy Trading Ireland Ltd</t>
  </si>
  <si>
    <t>RM282</t>
  </si>
  <si>
    <t>RM283</t>
  </si>
  <si>
    <t>RM284</t>
  </si>
  <si>
    <t>RM285</t>
  </si>
  <si>
    <t>RM260</t>
  </si>
  <si>
    <t>1 Phase IMP/CP QH 20(100)</t>
  </si>
  <si>
    <t>RM427</t>
  </si>
  <si>
    <t>1 PH ELEC CT ST/DT 5(10)</t>
  </si>
  <si>
    <t>RM554</t>
  </si>
  <si>
    <t>3 PHASE IMP/EXP QH 20(100)</t>
  </si>
  <si>
    <t>3 PHASE ELEC CT QH 5(10)</t>
  </si>
  <si>
    <t>S55</t>
  </si>
  <si>
    <t>Panda Power Ltd</t>
  </si>
  <si>
    <t>S61</t>
  </si>
  <si>
    <t>KiWi Power Ireland</t>
  </si>
  <si>
    <t>S62</t>
  </si>
  <si>
    <t>Gaelectric Energy Market and Supply Ltd</t>
  </si>
  <si>
    <t>S64</t>
  </si>
  <si>
    <t>Edenderry Supply Company Ltd</t>
  </si>
  <si>
    <t>S65</t>
  </si>
  <si>
    <t>DWL Energy Supply Ltd</t>
  </si>
  <si>
    <t>Brookfield Renewable Ireland</t>
  </si>
  <si>
    <t>S42</t>
  </si>
  <si>
    <t>Open Electric</t>
  </si>
  <si>
    <t>S43</t>
  </si>
  <si>
    <t>Click Energy NI</t>
  </si>
  <si>
    <t xml:space="preserve">Metering Interval identifies, for the Retail Market,. the length in minutes of a period when  import/export values  are recorded on a profile meter. Metering Interval is a class of interval </t>
  </si>
  <si>
    <t>Debt contact notification (residential only in NI, residental &amp; commercial in ROI)</t>
  </si>
  <si>
    <t>EssentialPlantFlag</t>
  </si>
  <si>
    <t>S63</t>
  </si>
  <si>
    <t>New Measured Power</t>
  </si>
  <si>
    <t>Objection for Debt (Commercial NI Only), (Residential and Commercial in RoI)</t>
  </si>
  <si>
    <t>Essential Plant Flag</t>
  </si>
  <si>
    <t>A flag where an MPRN is determined to be Essential Plant</t>
  </si>
  <si>
    <t>Generation Unit ID</t>
  </si>
  <si>
    <t xml:space="preserve">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</si>
  <si>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GenerationUnitID</t>
  </si>
  <si>
    <t>S66</t>
  </si>
  <si>
    <t>Captured Carbon Ltd</t>
  </si>
  <si>
    <t>S68</t>
  </si>
  <si>
    <t>S70</t>
  </si>
  <si>
    <t>S71</t>
  </si>
  <si>
    <t>S73</t>
  </si>
  <si>
    <t>S75</t>
  </si>
  <si>
    <t>S76</t>
  </si>
  <si>
    <t>S77</t>
  </si>
  <si>
    <t>S80</t>
  </si>
  <si>
    <t>S81</t>
  </si>
  <si>
    <t>S82</t>
  </si>
  <si>
    <t>S83</t>
  </si>
  <si>
    <t>Meenacloghspar (Wind) Supply Ltd</t>
  </si>
  <si>
    <t>Lantanier Ltd</t>
  </si>
  <si>
    <t>Glencarbry Supply Company Ltd</t>
  </si>
  <si>
    <t>ElectroRoute Energy Supply Ltd</t>
  </si>
  <si>
    <t>Sliabh Bawn Supply DAC</t>
  </si>
  <si>
    <t>Gurteen Energy Supply Ltd</t>
  </si>
  <si>
    <t>Gaelectric Sustainable Energy Supply 2 Ltd</t>
  </si>
  <si>
    <t>Just Energy Ltd</t>
  </si>
  <si>
    <t>Dublin Waste to Energy Supply Ltd</t>
  </si>
  <si>
    <t>Rathmacan Power Trading Ltd</t>
  </si>
  <si>
    <t>Beal na mBlath Power Trading Ltd</t>
  </si>
  <si>
    <t>NIE Networks Transmission and Distribution System</t>
  </si>
  <si>
    <t>High earth test (NIE Networks)</t>
  </si>
  <si>
    <t>NIE Networks T&amp;D</t>
  </si>
  <si>
    <t>Registration Receipt Date is the date on which MRSO/NIE Networks receives a Supplier registration for a retail market MPRN.</t>
  </si>
  <si>
    <t xml:space="preserve">The answer to the security question to be provided by the customer to NIE Networks when validating the identity of a keypad customer.    </t>
  </si>
  <si>
    <t xml:space="preserve">A  code to indicate the security question to be used by NIE Networks when validating the identity of a keypad customer.  </t>
  </si>
  <si>
    <t>S44</t>
  </si>
  <si>
    <t>S45</t>
  </si>
  <si>
    <t>Gaelectric Green Energy Limited</t>
  </si>
  <si>
    <t>AC Automation</t>
  </si>
  <si>
    <t>AD1</t>
  </si>
  <si>
    <t>Duplicate street address/numbering exists in the city/street proposed.</t>
  </si>
  <si>
    <t>AD2</t>
  </si>
  <si>
    <t>Approval not received in writing from Local Authority to change street/dev. name.</t>
  </si>
  <si>
    <t>AD3</t>
  </si>
  <si>
    <t>DUoS group conflict here.</t>
  </si>
  <si>
    <t>AD4</t>
  </si>
  <si>
    <t>MPRN stated either terminated or disconnected</t>
  </si>
  <si>
    <t>AD5</t>
  </si>
  <si>
    <t>Being dealt with as a bulk address correction for the development.</t>
  </si>
  <si>
    <t>AD6</t>
  </si>
  <si>
    <t>Requested address change does not conform to the regional structure.</t>
  </si>
  <si>
    <t>AD7</t>
  </si>
  <si>
    <t>No payment for DMR</t>
  </si>
  <si>
    <t>AD8</t>
  </si>
  <si>
    <t>Other Address reason</t>
  </si>
  <si>
    <t>AD9</t>
  </si>
  <si>
    <t>Invalid Postal Code</t>
  </si>
  <si>
    <t>A code indicating the type of medical equipment special needs that a customer has and for RoI this is known as the Priority Services Register (PSR). Note: there is one exception of a Medical Equipment Special Needs details code value which is valid for ROI but is not a PSR value viz  Medical Institution code 0005</t>
  </si>
  <si>
    <t>A Boolean message flag to indicate whether the Priority Services Register code(s) for the MPRN should be displayed on the ROI MP Extranet and the dom$_CUST Downloadable Meter Point Details File</t>
  </si>
  <si>
    <t>Mental Health</t>
  </si>
  <si>
    <t>Other</t>
  </si>
  <si>
    <t>ICW</t>
  </si>
  <si>
    <t>Inside Cooling off Window</t>
  </si>
  <si>
    <t>OAW</t>
  </si>
  <si>
    <t>Outside Agreement Window</t>
  </si>
  <si>
    <t>Pre Registration Missing</t>
  </si>
  <si>
    <t>T712</t>
  </si>
  <si>
    <t>T713</t>
  </si>
  <si>
    <t>Public Lighting - Dusk/Dawn with Extra Trimming</t>
  </si>
  <si>
    <t>Public Lighting - Dusk/Dawn with Extra Trimming and 75% dimming between midnight and 06.00 hrs</t>
  </si>
  <si>
    <t>Public Lighting - Dusk/Dawn with Extra Trimming and 67% dimming between midnight and 06.00 hrs</t>
  </si>
  <si>
    <t>Public Lighting - Dusk/Dawn with Extra Trimming and 50% dimming between midnight and 06.00 hrs</t>
  </si>
  <si>
    <t>Public Lighting - Dusk to Dawn with Extra Trimming, dimmed to 75% from 21:00 through to 07:00 next day</t>
  </si>
  <si>
    <t>Public Lighting - Dusk to Dawn with Extra Trimming, dimmed to 67% from 21:00 through to 07:00 next day</t>
  </si>
  <si>
    <t>Public Lighting - Dusk to Dawn with Extra Trimming, dimmed to 50% from 21:00 through to 07:00 next day</t>
  </si>
  <si>
    <t>Public Lighting - Dusk to Dawn with Extra Trimming, dimmed to 75% from 20:00 to 22:00 then to 50% until 07:00 next day</t>
  </si>
  <si>
    <t>Public Lighting - Dusk to Dawn with Extra Trimming, dimmed to 67% from 20:00 to 22:00 then to 50% until 07:00 next day</t>
  </si>
  <si>
    <t>Public Lighting - Dusk to Dawn with Extra Trimming, dimmed to 64% from 20:00 to 22:00 then to 47% until 07:00 next day</t>
  </si>
  <si>
    <t>Public Lighting - Dusk to Dawn with Extra Trimming, dimmed to 64% from 20:00 to 22:00 then to 36% until 07:00 next day</t>
  </si>
  <si>
    <t>SmartNonParticipationDetails</t>
  </si>
  <si>
    <t>SmartNonParticipationCode</t>
  </si>
  <si>
    <t>DUoSBillingFrequencyCode</t>
  </si>
  <si>
    <t>DUOSBillingCycle</t>
  </si>
  <si>
    <t>CommsTechnicallyFeasible</t>
  </si>
  <si>
    <t>DeleteSmartNonParticipationFlag</t>
  </si>
  <si>
    <t>322</t>
  </si>
  <si>
    <t>343</t>
  </si>
  <si>
    <t>345</t>
  </si>
  <si>
    <t>592</t>
  </si>
  <si>
    <t xml:space="preserve">DUoS Billing Frequency </t>
  </si>
  <si>
    <t>Duos Billing Frequency is a code that indicates the frequency of Duos billing at  the meter point.</t>
  </si>
  <si>
    <t>Duos Billing Cycle</t>
  </si>
  <si>
    <t xml:space="preserve">Duos Billing Cycle Day refers to the day in a 41 working day cycle (ROI) that a Half Hourly meter is due to be Duos Billed. </t>
  </si>
  <si>
    <t>DuosBillingCycle</t>
  </si>
  <si>
    <t>Smart Non Participation Code</t>
  </si>
  <si>
    <t>Comms Technically Feasible</t>
  </si>
  <si>
    <t>MCC12</t>
  </si>
  <si>
    <t>HH1CH_1CR_IP</t>
  </si>
  <si>
    <t>MCC13</t>
  </si>
  <si>
    <t>MCC14</t>
  </si>
  <si>
    <t>MCC15</t>
  </si>
  <si>
    <t>Comms not available</t>
  </si>
  <si>
    <t>Import HH kW</t>
  </si>
  <si>
    <t>Import 24hr kWh</t>
  </si>
  <si>
    <t>IM</t>
  </si>
  <si>
    <t>IRI</t>
  </si>
  <si>
    <t>Invalid Request Half Hourly site</t>
  </si>
  <si>
    <t>RIR</t>
  </si>
  <si>
    <t>Remote Site Invalid Read</t>
  </si>
  <si>
    <t>SNP</t>
  </si>
  <si>
    <t>Smart Non Participation details invalid</t>
  </si>
  <si>
    <t>Non Technical Non Participation</t>
  </si>
  <si>
    <t>Multiple Visits No Access</t>
  </si>
  <si>
    <t>Smart Meter Exchange Deferred</t>
  </si>
  <si>
    <t>MIM322</t>
  </si>
  <si>
    <t>DUoS Billing Cycle Notification</t>
  </si>
  <si>
    <t>MIM343</t>
  </si>
  <si>
    <t xml:space="preserve">SMART Import Interval Meter Daily Readings </t>
  </si>
  <si>
    <t>MIM345</t>
  </si>
  <si>
    <t>SMART HH Cumulative Register Readings</t>
  </si>
  <si>
    <t>MIM592</t>
  </si>
  <si>
    <t>SMART Interval Import Aggregation</t>
  </si>
  <si>
    <t>SmartDataServices</t>
  </si>
  <si>
    <t>Interval Services</t>
  </si>
  <si>
    <t>Non Interval Services</t>
  </si>
  <si>
    <t>MCC16</t>
  </si>
  <si>
    <t>MCC17</t>
  </si>
  <si>
    <t>MCC18</t>
  </si>
  <si>
    <t>MCC19</t>
  </si>
  <si>
    <t>MCC20</t>
  </si>
  <si>
    <t>SST IMP</t>
  </si>
  <si>
    <t>SCI</t>
  </si>
  <si>
    <t>RCF</t>
  </si>
  <si>
    <t>Remote Change Failed</t>
  </si>
  <si>
    <t>01D</t>
  </si>
  <si>
    <t>01N</t>
  </si>
  <si>
    <t>01P</t>
  </si>
  <si>
    <t>08:00-17:00 &amp; 19:00-23:00 Day Consumption</t>
  </si>
  <si>
    <t>17:00-19:00 Peak Consumption</t>
  </si>
  <si>
    <t>Day Off Peak</t>
  </si>
  <si>
    <t>Night Off Peak</t>
  </si>
  <si>
    <t>Peak</t>
  </si>
  <si>
    <t>Smart Data Services Code</t>
  </si>
  <si>
    <t>SmartDataServicesCode</t>
  </si>
  <si>
    <t>SDS</t>
  </si>
  <si>
    <t>Smart Data Services</t>
  </si>
  <si>
    <t xml:space="preserve">Urban domestic SST </t>
  </si>
  <si>
    <t>Non-domestic SST</t>
  </si>
  <si>
    <t>SMART Metering Interval Data</t>
  </si>
  <si>
    <t xml:space="preserve">Aggregated Interval Import DATA </t>
  </si>
  <si>
    <t>Comms Proving failed</t>
  </si>
  <si>
    <t>Non Interval Service Standard</t>
  </si>
  <si>
    <t>Interval Service Standard</t>
  </si>
  <si>
    <t>Remote Re-energisation Pre Payment standard of quality</t>
  </si>
  <si>
    <t xml:space="preserve">Code to  indicate to a supplier the feasibility of the Communications to the Smart meter </t>
  </si>
  <si>
    <t xml:space="preserve">Code to identify Smart Non Participation details </t>
  </si>
  <si>
    <t>Delete Smart Non Participation Flag</t>
  </si>
  <si>
    <t>This is a flag indicating whether or not Smart Non Participation Code details are to be deleted</t>
  </si>
  <si>
    <t>NSM</t>
  </si>
  <si>
    <t>ISR</t>
  </si>
  <si>
    <t>No Smart Meter</t>
  </si>
  <si>
    <t>Inconsistent Service Request</t>
  </si>
  <si>
    <t>Smart Configuration Invalid</t>
  </si>
  <si>
    <t>String</t>
  </si>
  <si>
    <t>RM106</t>
  </si>
  <si>
    <t>Smart GPRS 1PH WC 5(100) AMPS</t>
  </si>
  <si>
    <t xml:space="preserve">Code to identify Smart Data Services </t>
  </si>
  <si>
    <t>EMA</t>
  </si>
  <si>
    <t>Invalid email address</t>
  </si>
  <si>
    <t>CF</t>
  </si>
  <si>
    <t>Configuration Failed</t>
  </si>
  <si>
    <t xml:space="preserve">Rural domestic SST </t>
  </si>
  <si>
    <t>Cooling off Request</t>
  </si>
  <si>
    <t xml:space="preserve">Unmetered Supplies - Dusk to Dawn Profile (Trimmed 47hrs); </t>
  </si>
  <si>
    <t xml:space="preserve">Unmetered Supplies - Dusk to Dawn Profile (Trimmed 47hrs plus night switch off 01:00 to 05:30); </t>
  </si>
  <si>
    <t>Unmetered 35/18 Profile (UL)" on v4.0.</t>
  </si>
  <si>
    <t>Unmetered Switched 35/18 Profile (US)"</t>
  </si>
  <si>
    <t>Flogas</t>
  </si>
  <si>
    <t>S46</t>
  </si>
  <si>
    <t>3T Power Limited</t>
  </si>
  <si>
    <t>S67</t>
  </si>
  <si>
    <t>Green Grid Ltd</t>
  </si>
  <si>
    <t>S69</t>
  </si>
  <si>
    <t>Glanaruddery Energy Supply Ltd</t>
  </si>
  <si>
    <t>S72</t>
  </si>
  <si>
    <t>Megawatts Power Trading Ltd</t>
  </si>
  <si>
    <t>S85</t>
  </si>
  <si>
    <t>Shamrock Energy Supply Ltd</t>
  </si>
  <si>
    <t>S86</t>
  </si>
  <si>
    <t>Oak Energy Supply Ltd</t>
  </si>
  <si>
    <t>S88</t>
  </si>
  <si>
    <t>Teevarcher Supply Ltd</t>
  </si>
  <si>
    <t>S89</t>
  </si>
  <si>
    <t>Harp Energy Suppky Ltd</t>
  </si>
  <si>
    <t>S90</t>
  </si>
  <si>
    <t>Cnoc Energy Supply Ltd</t>
  </si>
  <si>
    <t>S93</t>
  </si>
  <si>
    <t>Ballycumber Power Supply Company</t>
  </si>
  <si>
    <t>S94</t>
  </si>
  <si>
    <t>B &amp; R Supply Ltd</t>
  </si>
  <si>
    <t>S95</t>
  </si>
  <si>
    <t>Brookfield Renewable Supply 4 Ltd</t>
  </si>
  <si>
    <t>S96</t>
  </si>
  <si>
    <t>Microsoft Ireland Energy Limited</t>
  </si>
  <si>
    <t>S97</t>
  </si>
  <si>
    <t>Erova Energy Supply Limited</t>
  </si>
  <si>
    <t>SA0</t>
  </si>
  <si>
    <t>Cloghaneleskirt Energy Supply Limited</t>
  </si>
  <si>
    <t>SA1</t>
  </si>
  <si>
    <t>Ballincurry Energy Supply Limited</t>
  </si>
  <si>
    <t>SA3</t>
  </si>
  <si>
    <t>Statkraft Markets GmbH</t>
  </si>
  <si>
    <t>SA7</t>
  </si>
  <si>
    <t>Tramlock Ltd</t>
  </si>
  <si>
    <t>Contract Default (commercial only)</t>
  </si>
  <si>
    <t>S50</t>
  </si>
  <si>
    <t>TempleDerry</t>
  </si>
  <si>
    <t>S87</t>
  </si>
  <si>
    <t>Bally Wind Supply Limited</t>
  </si>
  <si>
    <t>W205</t>
  </si>
  <si>
    <t>W206</t>
  </si>
  <si>
    <t>Re-energise with MCC Change</t>
  </si>
  <si>
    <t>Re-energise with MCC Change Wiring Cert</t>
  </si>
  <si>
    <t>W321</t>
  </si>
  <si>
    <t>Smart MCC Change</t>
  </si>
  <si>
    <t>Business Name (220)</t>
  </si>
  <si>
    <t>Count of Business Name (220)</t>
  </si>
  <si>
    <t>SA8</t>
  </si>
  <si>
    <t>Iberdrola Ireland Limited</t>
  </si>
  <si>
    <t>SB0</t>
  </si>
  <si>
    <t>Axpo UK Limited</t>
  </si>
  <si>
    <t>W207</t>
  </si>
  <si>
    <t>Re-energise NPA with MCC Change</t>
  </si>
  <si>
    <t>SA9</t>
  </si>
  <si>
    <t>SB8</t>
  </si>
  <si>
    <t>Glow Power Limited</t>
  </si>
  <si>
    <t>Ever Energy</t>
  </si>
  <si>
    <r>
      <t xml:space="preserve">Not </t>
    </r>
    <r>
      <rPr>
        <b/>
        <sz val="10"/>
        <color indexed="8"/>
        <rFont val="Arial"/>
        <family val="2"/>
      </rPr>
      <t xml:space="preserve">QH </t>
    </r>
    <r>
      <rPr>
        <b/>
        <sz val="10"/>
        <rFont val="Arial"/>
        <family val="2"/>
      </rPr>
      <t>Eligible</t>
    </r>
  </si>
  <si>
    <r>
      <rPr>
        <b/>
        <sz val="10"/>
        <color indexed="8"/>
        <rFont val="Arial"/>
        <family val="2"/>
      </rPr>
      <t xml:space="preserve">QH </t>
    </r>
    <r>
      <rPr>
        <b/>
        <sz val="10"/>
        <rFont val="Arial"/>
        <family val="2"/>
      </rPr>
      <t>Interval Meter Point</t>
    </r>
  </si>
  <si>
    <t>RMDS - Retail Market Design Service</t>
  </si>
  <si>
    <t>Market Schema Guide</t>
  </si>
  <si>
    <t>RMDS@esb.ie</t>
  </si>
  <si>
    <t xml:space="preserve">Market Schema Guide Change History  </t>
  </si>
  <si>
    <t>RMDS - Retail Markets Design Service</t>
  </si>
  <si>
    <t>Not in use post System Separation</t>
  </si>
  <si>
    <t>Not used</t>
  </si>
  <si>
    <t>RM107</t>
  </si>
  <si>
    <t xml:space="preserve">List of Data Items with Coded Values </t>
  </si>
  <si>
    <t xml:space="preserve">Smart GPRS 1PH WC 5(100) AMPS                                                 </t>
  </si>
  <si>
    <t>SB4</t>
  </si>
  <si>
    <t>Cenergise</t>
  </si>
  <si>
    <t>Comment</t>
  </si>
  <si>
    <t xml:space="preserve"> </t>
  </si>
  <si>
    <t>V5.2</t>
  </si>
  <si>
    <t xml:space="preserve">This first version of the Market Schema Guide reflects the contents of the latest approved Market Schema Guide v5.2.  All business changes and corrections since the approval have been incorporated in this current version.This includes additions made to v5.2 as part of MMR 13.5 on 31/03/2023.
This version of the Market Schema Guide is aligned with Version 13.0  of the Schema. </t>
  </si>
  <si>
    <t>v5.2</t>
  </si>
  <si>
    <t xml:space="preserve">This version of the Market Schema Guide reflects the contents of the latest approved Market Schema Guide v5.2.  All business changes and corrections since the approval have been incorporated in this current version.This includes additions made to v5.2 as part of MMR 13.5 on 31/03/2023.
This version of the Market Schema Guide is aligned with Version 13.0 of the Schema.   
</t>
  </si>
  <si>
    <t>RM108</t>
  </si>
  <si>
    <t>Smart 1 Ph Whole Current Meter</t>
  </si>
  <si>
    <t>RM305</t>
  </si>
  <si>
    <t>Smart 3 Ph Whole Current Meter</t>
  </si>
  <si>
    <t>SB9</t>
  </si>
  <si>
    <t>Amazon Energy Eoraip Limited</t>
  </si>
  <si>
    <t>SC0</t>
  </si>
  <si>
    <t>Stacks Energy Supply Ltd</t>
  </si>
  <si>
    <t>SD1</t>
  </si>
  <si>
    <t>Cloncreen Windfarm</t>
  </si>
  <si>
    <t>SD2</t>
  </si>
  <si>
    <t>Tippgo Energy Ltd</t>
  </si>
  <si>
    <t>SD4</t>
  </si>
  <si>
    <t>Lettermuckoo Energy Supply Ltd</t>
  </si>
  <si>
    <t>v5.2 History of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</si>
</sst>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m\-yyyy"/>
    <numFmt numFmtId="165" formatCode="dd/mm/yyyy;@"/>
    <numFmt numFmtId="166" formatCode="0000"/>
  </numFmts>
  <fonts count="64"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sz val="10"/>
      <color indexed="12"/>
      <name val="Arial"/>
      <family val="2"/>
    </font>
    <font>
      <sz val="8"/>
      <name val="Arial"/>
      <family val="2"/>
    </font>
    <font>
      <sz val="10"/>
      <color indexed="9"/>
      <name val="Arial"/>
      <family val="2"/>
    </font>
    <font>
      <b/>
      <sz val="10"/>
      <color indexed="10"/>
      <name val="Arial"/>
      <family val="2"/>
    </font>
    <font>
      <sz val="10"/>
      <color indexed="10"/>
      <name val="Arial"/>
      <family val="2"/>
    </font>
    <font>
      <sz val="10"/>
      <color indexed="8"/>
      <name val="Arial"/>
      <family val="2"/>
    </font>
    <font>
      <b/>
      <sz val="10"/>
      <color indexed="9"/>
      <name val="Arial"/>
      <family val="2"/>
    </font>
    <font>
      <b/>
      <sz val="12"/>
      <name val="Arial"/>
      <family val="2"/>
    </font>
    <font>
      <b/>
      <sz val="16"/>
      <name val="Arial"/>
      <family val="2"/>
    </font>
    <font>
      <b/>
      <sz val="20"/>
      <name val="Arial"/>
      <family val="2"/>
    </font>
    <font>
      <b/>
      <u/>
      <sz val="10"/>
      <name val="Arial"/>
      <family val="2"/>
    </font>
    <font>
      <sz val="8"/>
      <name val="Arial"/>
      <family val="2"/>
    </font>
    <font>
      <sz val="18"/>
      <color indexed="9"/>
      <name val="Calibri"/>
      <family val="2"/>
    </font>
    <font>
      <sz val="9"/>
      <name val="Verdana"/>
      <family val="2"/>
    </font>
    <font>
      <b/>
      <sz val="16"/>
      <color indexed="56"/>
      <name val="Calibri"/>
      <family val="2"/>
    </font>
    <font>
      <sz val="9"/>
      <color indexed="56"/>
      <name val="Verdana"/>
      <family val="2"/>
    </font>
    <font>
      <b/>
      <sz val="8"/>
      <name val="Arial"/>
      <family val="2"/>
    </font>
    <font>
      <b/>
      <sz val="9"/>
      <color indexed="9"/>
      <name val="Arial"/>
      <family val="2"/>
    </font>
    <font>
      <sz val="9"/>
      <name val="Arial"/>
      <family val="2"/>
    </font>
    <font>
      <b/>
      <sz val="9"/>
      <color indexed="9"/>
      <name val="Verdana"/>
      <family val="2"/>
    </font>
    <font>
      <b/>
      <sz val="10"/>
      <color indexed="8"/>
      <name val="Arial"/>
      <family val="2"/>
    </font>
    <font>
      <sz val="13"/>
      <name val="Verdana"/>
      <family val="2"/>
    </font>
    <font>
      <i/>
      <sz val="13"/>
      <name val="Verdana"/>
      <family val="2"/>
    </font>
    <font>
      <sz val="11"/>
      <name val="Verdana"/>
      <family val="2"/>
    </font>
    <font>
      <b/>
      <sz val="12"/>
      <color indexed="54"/>
      <name val="Arial"/>
      <family val="2"/>
    </font>
    <font>
      <b/>
      <sz val="12"/>
      <color indexed="9"/>
      <name val="Arial"/>
      <family val="2"/>
    </font>
    <font>
      <sz val="9"/>
      <color indexed="16"/>
      <name val="Verdana"/>
      <family val="2"/>
    </font>
    <font>
      <b/>
      <sz val="14"/>
      <color indexed="47"/>
      <name val="Wingdings 2"/>
      <family val="1"/>
      <charset val="2"/>
    </font>
    <font>
      <sz val="10"/>
      <name val="Verdana"/>
      <family val="2"/>
    </font>
    <font>
      <sz val="8"/>
      <name val="Verdana"/>
      <family val="2"/>
    </font>
    <font>
      <sz val="10"/>
      <color indexed="8"/>
      <name val="Arial"/>
      <family val="2"/>
    </font>
    <font>
      <sz val="20"/>
      <color indexed="9"/>
      <name val="Calibri"/>
      <family val="2"/>
    </font>
    <font>
      <b/>
      <sz val="14"/>
      <name val="Arial"/>
      <family val="2"/>
    </font>
    <font>
      <sz val="10"/>
      <color indexed="18"/>
      <name val="Arial"/>
      <family val="2"/>
    </font>
    <font>
      <b/>
      <sz val="18"/>
      <color indexed="9"/>
      <name val="Calibri"/>
      <family val="2"/>
    </font>
    <font>
      <sz val="8"/>
      <color indexed="81"/>
      <name val="Tahoma"/>
      <family val="2"/>
    </font>
    <font>
      <b/>
      <sz val="8"/>
      <color indexed="81"/>
      <name val="Tahoma"/>
      <family val="2"/>
    </font>
    <font>
      <strike/>
      <sz val="9"/>
      <name val="Cambria"/>
      <family val="1"/>
    </font>
    <font>
      <sz val="11"/>
      <name val="Calibri"/>
      <family val="2"/>
    </font>
    <font>
      <sz val="10"/>
      <color rgb="FFFF0000"/>
      <name val="Arial"/>
      <family val="2"/>
    </font>
    <font>
      <b/>
      <sz val="10"/>
      <color rgb="FFFF0000"/>
      <name val="Arial"/>
      <family val="2"/>
    </font>
    <font>
      <sz val="9"/>
      <color rgb="FF0000FF"/>
      <name val="Verdana"/>
      <family val="2"/>
    </font>
    <font>
      <sz val="10"/>
      <color rgb="FF00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6"/>
        <bgColor indexed="64"/>
      </patternFill>
    </fill>
    <fill>
      <patternFill patternType="solid">
        <fgColor indexed="41"/>
        <bgColor indexed="64"/>
      </patternFill>
    </fill>
    <fill>
      <patternFill patternType="solid">
        <fgColor indexed="44"/>
        <bgColor indexed="64"/>
      </patternFill>
    </fill>
    <fill>
      <patternFill patternType="solid">
        <fgColor indexed="18"/>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62"/>
        <bgColor indexed="64"/>
      </patternFill>
    </fill>
    <fill>
      <patternFill patternType="solid">
        <fgColor indexed="13"/>
        <bgColor indexed="64"/>
      </patternFill>
    </fill>
    <fill>
      <patternFill patternType="solid">
        <fgColor indexed="53"/>
        <bgColor indexed="64"/>
      </patternFill>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0"/>
        <bgColor indexed="64"/>
      </patternFill>
    </fill>
    <fill>
      <patternFill patternType="solid">
        <fgColor indexed="22"/>
        <bgColor indexed="0"/>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ck">
        <color indexed="9"/>
      </left>
      <right style="thick">
        <color indexed="9"/>
      </right>
      <top/>
      <bottom style="thick">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right/>
      <top/>
      <bottom style="medium">
        <color indexed="56"/>
      </bottom>
      <diagonal/>
    </border>
    <border>
      <left/>
      <right style="medium">
        <color indexed="64"/>
      </right>
      <top/>
      <bottom style="medium">
        <color indexed="56"/>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9"/>
      </top>
      <bottom style="medium">
        <color indexed="64"/>
      </bottom>
      <diagonal/>
    </border>
    <border>
      <left style="medium">
        <color indexed="64"/>
      </left>
      <right style="medium">
        <color indexed="64"/>
      </right>
      <top style="thin">
        <color indexed="9"/>
      </top>
      <bottom style="medium">
        <color indexed="64"/>
      </bottom>
      <diagonal/>
    </border>
    <border>
      <left style="thick">
        <color indexed="9"/>
      </left>
      <right style="thick">
        <color indexed="9"/>
      </right>
      <top style="thick">
        <color indexed="9"/>
      </top>
      <bottom style="thick">
        <color indexed="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9"/>
      </top>
      <bottom/>
      <diagonal/>
    </border>
    <border>
      <left style="thin">
        <color indexed="9"/>
      </left>
      <right/>
      <top style="thin">
        <color rgb="FF999999"/>
      </top>
      <bottom style="thin">
        <color rgb="FF999999"/>
      </bottom>
      <diagonal/>
    </border>
    <border>
      <left style="thin">
        <color rgb="FF999999"/>
      </left>
      <right style="thin">
        <color rgb="FF999999"/>
      </right>
      <top style="thin">
        <color indexed="65"/>
      </top>
      <bottom/>
      <diagonal/>
    </border>
    <border>
      <left style="thin">
        <color indexed="65"/>
      </left>
      <right/>
      <top style="thin">
        <color rgb="FF999999"/>
      </top>
      <bottom style="thin">
        <color rgb="FF999999"/>
      </bottom>
      <diagonal/>
    </border>
    <border>
      <left style="thick">
        <color indexed="9"/>
      </left>
      <right style="thick">
        <color indexed="9"/>
      </right>
      <top style="thick">
        <color indexed="9"/>
      </top>
      <bottom/>
      <diagonal/>
    </border>
  </borders>
  <cellStyleXfs count="60">
    <xf numFmtId="0" fontId="0" fillId="0" borderId="0"/>
    <xf numFmtId="0" fontId="42" fillId="0" borderId="1" applyFill="0" applyBorder="0" applyProtection="0">
      <alignment horizontal="left" vertical="top"/>
    </xf>
    <xf numFmtId="0" fontId="43" fillId="0" borderId="1" applyFill="0" applyBorder="0" applyProtection="0">
      <alignment horizontal="left" vertical="top"/>
    </xf>
    <xf numFmtId="0" fontId="44" fillId="0" borderId="0" applyFill="0" applyBorder="0" applyProtection="0">
      <alignment horizontal="left" vertical="top"/>
    </xf>
    <xf numFmtId="0" fontId="34" fillId="0" borderId="0" applyFill="0" applyBorder="0" applyProtection="0">
      <alignment horizontal="left" vertical="top"/>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43" fontId="34" fillId="0" borderId="0" applyFont="0" applyFill="0" applyBorder="0" applyAlignment="0" applyProtection="0">
      <alignment horizontal="left" vertical="top"/>
    </xf>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0" fontId="45" fillId="0" borderId="0" applyFill="0" applyBorder="0" applyProtection="0">
      <alignment horizontal="center" vertical="top"/>
    </xf>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21" fillId="0" borderId="0" applyNumberFormat="0" applyFill="0" applyBorder="0" applyAlignment="0" applyProtection="0">
      <alignment vertical="top"/>
      <protection locked="0"/>
    </xf>
    <xf numFmtId="0" fontId="12" fillId="7" borderId="2" applyNumberFormat="0" applyAlignment="0" applyProtection="0"/>
    <xf numFmtId="0" fontId="13" fillId="0" borderId="7" applyNumberFormat="0" applyFill="0" applyAlignment="0" applyProtection="0"/>
    <xf numFmtId="0" fontId="14" fillId="22" borderId="0" applyNumberFormat="0" applyBorder="0" applyAlignment="0" applyProtection="0"/>
    <xf numFmtId="0" fontId="49" fillId="0" borderId="0"/>
    <xf numFmtId="0" fontId="34" fillId="0" borderId="0" applyBorder="0">
      <alignment horizontal="left" vertical="top"/>
    </xf>
    <xf numFmtId="0" fontId="1" fillId="0" borderId="0">
      <alignment vertical="top" wrapText="1"/>
    </xf>
    <xf numFmtId="0" fontId="34" fillId="0" borderId="0" applyBorder="0">
      <alignment horizontal="left" vertical="top"/>
    </xf>
    <xf numFmtId="0" fontId="26" fillId="0" borderId="0"/>
    <xf numFmtId="0" fontId="51" fillId="0" borderId="0"/>
    <xf numFmtId="0" fontId="51" fillId="0" borderId="0"/>
    <xf numFmtId="0" fontId="15" fillId="23" borderId="8" applyNumberFormat="0" applyFont="0" applyAlignment="0" applyProtection="0"/>
    <xf numFmtId="0" fontId="16" fillId="20" borderId="9" applyNumberFormat="0" applyAlignment="0" applyProtection="0"/>
    <xf numFmtId="0" fontId="46" fillId="24" borderId="0" applyBorder="0" applyProtection="0">
      <alignment horizontal="center" vertical="top"/>
    </xf>
    <xf numFmtId="0" fontId="45" fillId="0" borderId="0" applyProtection="0">
      <alignment horizontal="center" vertical="top"/>
    </xf>
    <xf numFmtId="0" fontId="47" fillId="0" borderId="0"/>
    <xf numFmtId="0" fontId="48" fillId="0" borderId="0" applyFill="0" applyBorder="0" applyProtection="0">
      <alignment horizontal="center" vertical="center"/>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339">
    <xf numFmtId="0" fontId="0" fillId="0" borderId="0" xfId="0"/>
    <xf numFmtId="0" fontId="20" fillId="0" borderId="0" xfId="0" applyFont="1"/>
    <xf numFmtId="0" fontId="0" fillId="0" borderId="0" xfId="0" applyBorder="1"/>
    <xf numFmtId="0" fontId="20" fillId="0" borderId="0" xfId="0" applyFont="1" applyAlignment="1">
      <alignment vertical="top"/>
    </xf>
    <xf numFmtId="0" fontId="15" fillId="0" borderId="0" xfId="0" applyFont="1" applyFill="1" applyBorder="1" applyAlignment="1">
      <alignment vertical="top"/>
    </xf>
    <xf numFmtId="0" fontId="0" fillId="0" borderId="0" xfId="0" applyAlignment="1">
      <alignment horizontal="center"/>
    </xf>
    <xf numFmtId="0" fontId="0" fillId="0" borderId="0" xfId="0" applyAlignment="1">
      <alignment horizontal="center" vertical="center"/>
    </xf>
    <xf numFmtId="0" fontId="20" fillId="0" borderId="0" xfId="0" applyFont="1" applyAlignment="1">
      <alignment horizontal="center"/>
    </xf>
    <xf numFmtId="0" fontId="0" fillId="25" borderId="0" xfId="0" applyFill="1" applyAlignment="1">
      <alignment horizontal="center"/>
    </xf>
    <xf numFmtId="0" fontId="0" fillId="0" borderId="0" xfId="0" applyAlignment="1">
      <alignment horizontal="left"/>
    </xf>
    <xf numFmtId="0" fontId="0" fillId="0" borderId="11" xfId="0" applyBorder="1" applyAlignment="1">
      <alignment horizontal="center" vertical="center"/>
    </xf>
    <xf numFmtId="0" fontId="20" fillId="26" borderId="11" xfId="0" applyFont="1" applyFill="1" applyBorder="1" applyAlignment="1">
      <alignment horizontal="center"/>
    </xf>
    <xf numFmtId="0" fontId="20" fillId="0" borderId="0" xfId="0" applyFont="1" applyAlignment="1">
      <alignment horizontal="center" vertical="top"/>
    </xf>
    <xf numFmtId="0" fontId="20" fillId="25" borderId="11" xfId="0" applyFont="1" applyFill="1" applyBorder="1" applyAlignment="1">
      <alignment horizontal="center" vertical="top" wrapText="1"/>
    </xf>
    <xf numFmtId="0" fontId="23" fillId="27" borderId="0" xfId="0" applyFont="1" applyFill="1" applyBorder="1" applyAlignment="1">
      <alignment vertical="top"/>
    </xf>
    <xf numFmtId="0" fontId="0" fillId="0" borderId="0" xfId="0" applyAlignment="1"/>
    <xf numFmtId="0" fontId="0" fillId="28" borderId="0" xfId="0" applyFill="1" applyAlignment="1">
      <alignment horizontal="center"/>
    </xf>
    <xf numFmtId="0" fontId="0" fillId="29" borderId="0" xfId="0" applyFill="1" applyAlignment="1">
      <alignment horizontal="center"/>
    </xf>
    <xf numFmtId="0" fontId="20" fillId="0" borderId="0" xfId="0" applyFont="1" applyBorder="1" applyAlignment="1">
      <alignment horizontal="center"/>
    </xf>
    <xf numFmtId="0" fontId="29" fillId="0" borderId="0" xfId="0" applyFont="1" applyAlignment="1">
      <alignment horizontal="center"/>
    </xf>
    <xf numFmtId="0" fontId="20" fillId="0" borderId="0" xfId="0" applyFont="1" applyAlignment="1">
      <alignment horizontal="left" vertical="top"/>
    </xf>
    <xf numFmtId="0" fontId="27" fillId="30" borderId="12" xfId="0" applyFont="1" applyFill="1" applyBorder="1" applyAlignment="1">
      <alignment horizontal="left" vertical="top"/>
    </xf>
    <xf numFmtId="0" fontId="20" fillId="0" borderId="0" xfId="0" applyFont="1" applyAlignment="1">
      <alignment horizontal="center" vertical="center"/>
    </xf>
    <xf numFmtId="0" fontId="15" fillId="0" borderId="0" xfId="0" applyFont="1"/>
    <xf numFmtId="0" fontId="23" fillId="31" borderId="11" xfId="0" applyFont="1" applyFill="1" applyBorder="1" applyAlignment="1">
      <alignment horizontal="left"/>
    </xf>
    <xf numFmtId="0" fontId="15" fillId="0" borderId="11" xfId="0" applyFont="1" applyBorder="1"/>
    <xf numFmtId="0" fontId="0" fillId="0" borderId="11" xfId="0" applyBorder="1"/>
    <xf numFmtId="0" fontId="30" fillId="0" borderId="0" xfId="0" applyFont="1" applyAlignment="1">
      <alignment vertical="top"/>
    </xf>
    <xf numFmtId="49" fontId="20" fillId="0" borderId="0" xfId="0" applyNumberFormat="1" applyFont="1" applyBorder="1"/>
    <xf numFmtId="49" fontId="20" fillId="0" borderId="0" xfId="0" applyNumberFormat="1" applyFont="1"/>
    <xf numFmtId="0" fontId="27" fillId="30" borderId="12" xfId="0" applyFont="1" applyFill="1" applyBorder="1" applyAlignment="1">
      <alignment horizontal="center" vertical="top"/>
    </xf>
    <xf numFmtId="49" fontId="20" fillId="0" borderId="0" xfId="0" applyNumberFormat="1" applyFont="1" applyAlignment="1">
      <alignment horizontal="center"/>
    </xf>
    <xf numFmtId="0" fontId="27" fillId="31" borderId="13" xfId="0" applyFont="1" applyFill="1" applyBorder="1" applyAlignment="1">
      <alignment horizontal="center"/>
    </xf>
    <xf numFmtId="0" fontId="0" fillId="0" borderId="14" xfId="0" applyBorder="1" applyAlignment="1">
      <alignment horizontal="center" vertical="center"/>
    </xf>
    <xf numFmtId="0" fontId="20" fillId="0" borderId="15" xfId="0" applyFont="1" applyBorder="1" applyAlignment="1">
      <alignment horizontal="center"/>
    </xf>
    <xf numFmtId="0" fontId="20" fillId="0" borderId="1" xfId="0" applyFont="1" applyBorder="1" applyAlignment="1">
      <alignment horizontal="center"/>
    </xf>
    <xf numFmtId="0" fontId="0" fillId="0" borderId="1" xfId="0" applyBorder="1" applyAlignment="1">
      <alignment horizontal="center"/>
    </xf>
    <xf numFmtId="0" fontId="20" fillId="0" borderId="16" xfId="0" applyFont="1" applyBorder="1" applyAlignment="1">
      <alignment horizontal="center"/>
    </xf>
    <xf numFmtId="0" fontId="0" fillId="0" borderId="1" xfId="0" applyBorder="1" applyAlignment="1">
      <alignment horizontal="left"/>
    </xf>
    <xf numFmtId="0" fontId="0" fillId="0" borderId="17" xfId="0" applyBorder="1" applyAlignment="1">
      <alignment horizontal="center"/>
    </xf>
    <xf numFmtId="0" fontId="20" fillId="0" borderId="18" xfId="0" applyFont="1" applyBorder="1" applyAlignment="1">
      <alignment horizontal="center"/>
    </xf>
    <xf numFmtId="0" fontId="30" fillId="0" borderId="0" xfId="0" applyFont="1" applyAlignment="1">
      <alignment horizontal="left" vertical="center"/>
    </xf>
    <xf numFmtId="0" fontId="0" fillId="0" borderId="0" xfId="0" applyAlignment="1">
      <alignment horizontal="left" vertical="center"/>
    </xf>
    <xf numFmtId="0" fontId="0" fillId="32" borderId="0" xfId="0" applyFill="1" applyAlignment="1">
      <alignment horizontal="center" vertical="center"/>
    </xf>
    <xf numFmtId="0" fontId="20" fillId="0" borderId="0" xfId="0" applyFont="1" applyBorder="1" applyAlignment="1">
      <alignment horizontal="center" wrapText="1"/>
    </xf>
    <xf numFmtId="0" fontId="31" fillId="33" borderId="0" xfId="0" applyFont="1" applyFill="1" applyBorder="1" applyAlignment="1">
      <alignment horizontal="center" wrapText="1"/>
    </xf>
    <xf numFmtId="0" fontId="15" fillId="0" borderId="0" xfId="0" applyFont="1" applyBorder="1" applyAlignment="1">
      <alignment horizontal="left" vertical="top"/>
    </xf>
    <xf numFmtId="49" fontId="27" fillId="27" borderId="0" xfId="0" applyNumberFormat="1" applyFont="1" applyFill="1" applyBorder="1" applyAlignment="1">
      <alignment horizontal="center" vertical="top"/>
    </xf>
    <xf numFmtId="0" fontId="27" fillId="27" borderId="0" xfId="0" applyFont="1" applyFill="1" applyBorder="1" applyAlignment="1">
      <alignment horizontal="left" vertical="top"/>
    </xf>
    <xf numFmtId="0" fontId="23" fillId="27" borderId="0" xfId="0" applyFont="1" applyFill="1" applyBorder="1" applyAlignment="1">
      <alignment horizontal="left" vertical="top"/>
    </xf>
    <xf numFmtId="49" fontId="20" fillId="0" borderId="0" xfId="0" applyNumberFormat="1" applyFont="1" applyFill="1" applyBorder="1" applyAlignment="1">
      <alignment horizontal="center" vertical="top"/>
    </xf>
    <xf numFmtId="49" fontId="20" fillId="0" borderId="0" xfId="0" applyNumberFormat="1" applyFont="1" applyBorder="1" applyAlignment="1">
      <alignment horizontal="center" vertical="top"/>
    </xf>
    <xf numFmtId="0" fontId="24" fillId="0" borderId="0" xfId="0" applyFont="1" applyBorder="1" applyAlignment="1">
      <alignment horizontal="right" vertical="top"/>
    </xf>
    <xf numFmtId="0" fontId="25" fillId="0" borderId="0" xfId="0" applyFont="1" applyFill="1" applyBorder="1" applyAlignment="1">
      <alignment horizontal="right" vertical="top"/>
    </xf>
    <xf numFmtId="0" fontId="24" fillId="0" borderId="0" xfId="0" applyFont="1" applyFill="1" applyBorder="1" applyAlignment="1">
      <alignment horizontal="right" vertical="top"/>
    </xf>
    <xf numFmtId="0" fontId="20" fillId="0" borderId="0" xfId="0" applyFont="1" applyBorder="1" applyAlignment="1">
      <alignment horizontal="center" vertical="top"/>
    </xf>
    <xf numFmtId="49" fontId="27" fillId="27" borderId="0" xfId="0" quotePrefix="1" applyNumberFormat="1" applyFont="1" applyFill="1" applyBorder="1" applyAlignment="1">
      <alignment horizontal="center" vertical="top"/>
    </xf>
    <xf numFmtId="49" fontId="20" fillId="0" borderId="0" xfId="0" quotePrefix="1" applyNumberFormat="1" applyFont="1" applyBorder="1" applyAlignment="1">
      <alignment horizontal="center" vertical="top"/>
    </xf>
    <xf numFmtId="0" fontId="26" fillId="0" borderId="0" xfId="0" applyFont="1" applyFill="1" applyBorder="1" applyAlignment="1">
      <alignment vertical="top"/>
    </xf>
    <xf numFmtId="0" fontId="0" fillId="0" borderId="0" xfId="0" applyAlignment="1">
      <alignment horizontal="left" vertical="top"/>
    </xf>
    <xf numFmtId="0" fontId="0" fillId="0" borderId="19" xfId="0" applyBorder="1"/>
    <xf numFmtId="0" fontId="0" fillId="0" borderId="19" xfId="0" applyNumberFormat="1" applyBorder="1"/>
    <xf numFmtId="0" fontId="0" fillId="0" borderId="20" xfId="0" applyBorder="1"/>
    <xf numFmtId="0" fontId="0" fillId="0" borderId="21" xfId="0" applyBorder="1"/>
    <xf numFmtId="0" fontId="0" fillId="0" borderId="22" xfId="0" applyBorder="1"/>
    <xf numFmtId="0" fontId="0" fillId="0" borderId="20" xfId="0" pivotButton="1" applyBorder="1"/>
    <xf numFmtId="0" fontId="0" fillId="0" borderId="23" xfId="0" applyBorder="1"/>
    <xf numFmtId="0" fontId="0" fillId="0" borderId="24" xfId="0" applyBorder="1"/>
    <xf numFmtId="0" fontId="0" fillId="0" borderId="25" xfId="0" applyBorder="1"/>
    <xf numFmtId="0" fontId="0" fillId="0" borderId="26" xfId="0" applyNumberFormat="1" applyBorder="1"/>
    <xf numFmtId="0" fontId="0" fillId="0" borderId="27" xfId="0" applyNumberFormat="1" applyBorder="1"/>
    <xf numFmtId="0" fontId="0" fillId="34" borderId="0" xfId="0" applyFill="1"/>
    <xf numFmtId="0" fontId="0" fillId="34" borderId="28" xfId="0" applyFill="1" applyBorder="1"/>
    <xf numFmtId="0" fontId="35" fillId="34" borderId="29" xfId="0" applyFont="1" applyFill="1" applyBorder="1"/>
    <xf numFmtId="0" fontId="0" fillId="34" borderId="29" xfId="0" applyFill="1" applyBorder="1" applyAlignment="1">
      <alignment vertical="top"/>
    </xf>
    <xf numFmtId="0" fontId="0" fillId="34" borderId="29" xfId="0" applyFill="1" applyBorder="1"/>
    <xf numFmtId="0" fontId="0" fillId="34" borderId="30" xfId="0" applyFill="1" applyBorder="1"/>
    <xf numFmtId="0" fontId="35" fillId="34" borderId="29" xfId="0" applyFont="1" applyFill="1" applyBorder="1" applyAlignment="1">
      <alignment horizontal="left" vertical="top" wrapText="1"/>
    </xf>
    <xf numFmtId="0" fontId="35" fillId="34" borderId="0" xfId="0" applyFont="1" applyFill="1" applyBorder="1"/>
    <xf numFmtId="0" fontId="0" fillId="0" borderId="0" xfId="0" applyAlignment="1">
      <alignment horizontal="left" vertical="top" wrapText="1"/>
    </xf>
    <xf numFmtId="0" fontId="0" fillId="0" borderId="1" xfId="0" applyBorder="1" applyAlignment="1">
      <alignment horizontal="left" vertical="top"/>
    </xf>
    <xf numFmtId="0" fontId="0" fillId="0" borderId="28" xfId="0" applyBorder="1" applyAlignment="1">
      <alignment horizontal="left" vertical="top"/>
    </xf>
    <xf numFmtId="0" fontId="0" fillId="34" borderId="31" xfId="0" applyFill="1" applyBorder="1"/>
    <xf numFmtId="0" fontId="0" fillId="34" borderId="32" xfId="0" applyFill="1" applyBorder="1"/>
    <xf numFmtId="0" fontId="21" fillId="34" borderId="31" xfId="40" applyFill="1" applyBorder="1" applyAlignment="1" applyProtection="1">
      <alignment horizontal="left" vertical="top"/>
    </xf>
    <xf numFmtId="0" fontId="0" fillId="34" borderId="31" xfId="0" applyFill="1" applyBorder="1" applyAlignment="1">
      <alignment horizontal="left" vertical="top"/>
    </xf>
    <xf numFmtId="0" fontId="36" fillId="0" borderId="0" xfId="0" applyFont="1"/>
    <xf numFmtId="0" fontId="0" fillId="34" borderId="0" xfId="0" applyFill="1" applyAlignment="1">
      <alignment vertical="top"/>
    </xf>
    <xf numFmtId="0" fontId="0" fillId="34" borderId="0" xfId="0" applyFill="1" applyAlignment="1">
      <alignment horizontal="left" vertical="top"/>
    </xf>
    <xf numFmtId="0" fontId="37" fillId="0" borderId="0" xfId="0" applyFont="1" applyAlignment="1">
      <alignment horizontal="center"/>
    </xf>
    <xf numFmtId="0" fontId="15" fillId="0" borderId="0" xfId="0" applyFont="1" applyAlignment="1"/>
    <xf numFmtId="0" fontId="37" fillId="0" borderId="0" xfId="0" applyFont="1" applyBorder="1" applyAlignment="1">
      <alignment horizontal="center"/>
    </xf>
    <xf numFmtId="0" fontId="37" fillId="0" borderId="33" xfId="0" applyFont="1" applyBorder="1" applyAlignment="1">
      <alignment horizontal="center"/>
    </xf>
    <xf numFmtId="49" fontId="20" fillId="34" borderId="0" xfId="0" applyNumberFormat="1" applyFont="1" applyFill="1" applyBorder="1" applyAlignment="1">
      <alignment horizontal="center" vertical="center"/>
    </xf>
    <xf numFmtId="49" fontId="20" fillId="26" borderId="34" xfId="0" applyNumberFormat="1" applyFont="1" applyFill="1" applyBorder="1" applyAlignment="1">
      <alignment horizontal="center" vertical="center"/>
    </xf>
    <xf numFmtId="0" fontId="20" fillId="26" borderId="35" xfId="0" applyFont="1" applyFill="1" applyBorder="1" applyAlignment="1" applyProtection="1">
      <alignment horizontal="center" vertical="center"/>
      <protection locked="0"/>
    </xf>
    <xf numFmtId="0" fontId="20" fillId="34" borderId="0" xfId="0" applyFont="1" applyFill="1" applyBorder="1" applyAlignment="1" applyProtection="1">
      <alignment horizontal="center" vertical="center"/>
      <protection locked="0"/>
    </xf>
    <xf numFmtId="0" fontId="20" fillId="28" borderId="11" xfId="0" applyFont="1" applyFill="1" applyBorder="1"/>
    <xf numFmtId="0" fontId="27" fillId="30" borderId="36" xfId="0" applyFont="1" applyFill="1" applyBorder="1" applyAlignment="1">
      <alignment horizontal="center" vertical="top"/>
    </xf>
    <xf numFmtId="0" fontId="27" fillId="35" borderId="0" xfId="0" applyFont="1" applyFill="1" applyBorder="1" applyAlignment="1">
      <alignment horizontal="center" vertical="top"/>
    </xf>
    <xf numFmtId="164" fontId="0" fillId="34" borderId="29" xfId="0" applyNumberFormat="1" applyFill="1" applyBorder="1" applyAlignment="1">
      <alignment horizontal="left"/>
    </xf>
    <xf numFmtId="0" fontId="0" fillId="34" borderId="0" xfId="0" applyFill="1" applyAlignment="1">
      <alignment horizontal="left" wrapText="1"/>
    </xf>
    <xf numFmtId="0" fontId="0" fillId="34" borderId="28" xfId="0" applyFill="1" applyBorder="1" applyAlignment="1">
      <alignment horizontal="left" wrapText="1"/>
    </xf>
    <xf numFmtId="0" fontId="24" fillId="34" borderId="0" xfId="0" applyFont="1" applyFill="1" applyAlignment="1">
      <alignment horizontal="left" wrapText="1"/>
    </xf>
    <xf numFmtId="0" fontId="26" fillId="0" borderId="0" xfId="0" applyFont="1"/>
    <xf numFmtId="49" fontId="20" fillId="26" borderId="11" xfId="0" applyNumberFormat="1" applyFont="1" applyFill="1" applyBorder="1" applyAlignment="1">
      <alignment horizontal="center" vertical="center"/>
    </xf>
    <xf numFmtId="0" fontId="27" fillId="30" borderId="12" xfId="0" applyFont="1" applyFill="1" applyBorder="1" applyAlignment="1">
      <alignment horizontal="center" vertical="top" wrapText="1"/>
    </xf>
    <xf numFmtId="0" fontId="41" fillId="0" borderId="11" xfId="48" applyFont="1" applyFill="1" applyBorder="1" applyAlignment="1" applyProtection="1">
      <alignment horizontal="center" vertical="top" wrapText="1"/>
      <protection locked="0"/>
    </xf>
    <xf numFmtId="0" fontId="39" fillId="0" borderId="0" xfId="45" applyFont="1" applyAlignment="1">
      <alignment horizontal="left" vertical="top" wrapText="1"/>
    </xf>
    <xf numFmtId="0" fontId="20" fillId="25" borderId="11" xfId="45" applyFont="1" applyFill="1" applyBorder="1" applyAlignment="1">
      <alignment horizontal="center" vertical="top" wrapText="1"/>
    </xf>
    <xf numFmtId="0" fontId="20" fillId="25" borderId="11" xfId="45" applyFont="1" applyFill="1" applyBorder="1" applyAlignment="1">
      <alignment horizontal="left" vertical="top" wrapText="1"/>
    </xf>
    <xf numFmtId="0" fontId="20" fillId="36" borderId="11" xfId="45" applyFont="1" applyFill="1" applyBorder="1" applyAlignment="1">
      <alignment horizontal="center" vertical="top" wrapText="1"/>
    </xf>
    <xf numFmtId="0" fontId="20" fillId="0" borderId="37" xfId="45" applyFont="1" applyBorder="1" applyAlignment="1" applyProtection="1">
      <alignment horizontal="center" vertical="top" wrapText="1"/>
      <protection locked="0"/>
    </xf>
    <xf numFmtId="0" fontId="20" fillId="0" borderId="37" xfId="45" applyFont="1" applyBorder="1" applyAlignment="1" applyProtection="1">
      <alignment horizontal="left" vertical="top" wrapText="1"/>
      <protection locked="0"/>
    </xf>
    <xf numFmtId="0" fontId="20" fillId="0" borderId="11" xfId="45" applyFont="1" applyBorder="1" applyAlignment="1" applyProtection="1">
      <alignment horizontal="center" vertical="top" wrapText="1"/>
      <protection locked="0"/>
    </xf>
    <xf numFmtId="0" fontId="20" fillId="36" borderId="11" xfId="45" applyFont="1" applyFill="1" applyBorder="1" applyAlignment="1" applyProtection="1">
      <alignment horizontal="center" vertical="top" wrapText="1"/>
      <protection locked="0"/>
    </xf>
    <xf numFmtId="0" fontId="34" fillId="0" borderId="0" xfId="45" applyAlignment="1" applyProtection="1">
      <alignment horizontal="left" vertical="top" wrapText="1"/>
      <protection locked="0"/>
    </xf>
    <xf numFmtId="49" fontId="20" fillId="0" borderId="11" xfId="45" applyNumberFormat="1" applyFont="1" applyBorder="1" applyAlignment="1" applyProtection="1">
      <alignment horizontal="center" vertical="top" wrapText="1"/>
      <protection locked="0"/>
    </xf>
    <xf numFmtId="0" fontId="34" fillId="0" borderId="0" xfId="45" applyAlignment="1">
      <alignment horizontal="center" vertical="top" wrapText="1"/>
    </xf>
    <xf numFmtId="0" fontId="34" fillId="0" borderId="0" xfId="45" applyAlignment="1">
      <alignment horizontal="left" vertical="top" wrapText="1"/>
    </xf>
    <xf numFmtId="0" fontId="0" fillId="34" borderId="28" xfId="0" applyFill="1" applyBorder="1" applyAlignment="1">
      <alignment horizontal="left" vertical="top" wrapText="1"/>
    </xf>
    <xf numFmtId="0" fontId="27" fillId="30" borderId="36" xfId="0" applyFont="1" applyFill="1" applyBorder="1" applyAlignment="1">
      <alignment horizontal="left" vertical="top" wrapText="1"/>
    </xf>
    <xf numFmtId="0" fontId="38" fillId="31" borderId="11" xfId="0" applyFont="1" applyFill="1" applyBorder="1" applyAlignment="1">
      <alignment horizontal="left" vertical="top" wrapText="1"/>
    </xf>
    <xf numFmtId="0" fontId="38" fillId="31" borderId="11" xfId="0" applyFont="1" applyFill="1" applyBorder="1"/>
    <xf numFmtId="0" fontId="20" fillId="25" borderId="11" xfId="0" applyFont="1" applyFill="1" applyBorder="1" applyAlignment="1">
      <alignment horizontal="left" vertical="top" wrapText="1"/>
    </xf>
    <xf numFmtId="0" fontId="20" fillId="34" borderId="0" xfId="0" applyFont="1" applyFill="1" applyBorder="1" applyAlignment="1">
      <alignment vertical="top" wrapText="1"/>
    </xf>
    <xf numFmtId="0" fontId="0" fillId="34" borderId="0" xfId="0" applyFill="1" applyBorder="1" applyAlignment="1">
      <alignment horizontal="left" vertical="top" wrapText="1"/>
    </xf>
    <xf numFmtId="0" fontId="20" fillId="37" borderId="38" xfId="0" applyFont="1" applyFill="1" applyBorder="1" applyAlignment="1">
      <alignment vertical="top" wrapText="1"/>
    </xf>
    <xf numFmtId="0" fontId="20" fillId="28" borderId="38" xfId="0" applyFont="1" applyFill="1" applyBorder="1" applyAlignment="1">
      <alignment horizontal="left" vertical="top" wrapText="1"/>
    </xf>
    <xf numFmtId="0" fontId="20" fillId="37" borderId="11" xfId="44" applyFont="1" applyFill="1" applyBorder="1" applyAlignment="1">
      <alignment vertical="top" wrapText="1"/>
    </xf>
    <xf numFmtId="0" fontId="49" fillId="0" borderId="0" xfId="44"/>
    <xf numFmtId="0" fontId="0" fillId="34" borderId="0" xfId="0" applyFill="1" applyAlignment="1">
      <alignment horizontal="left" vertical="top" wrapText="1"/>
    </xf>
    <xf numFmtId="0" fontId="28" fillId="0" borderId="0" xfId="0" applyFont="1"/>
    <xf numFmtId="0" fontId="24" fillId="0" borderId="0" xfId="0" applyFont="1" applyAlignment="1"/>
    <xf numFmtId="0" fontId="0" fillId="34" borderId="0" xfId="0" applyFill="1" applyBorder="1" applyAlignment="1">
      <alignment horizontal="left" vertical="top"/>
    </xf>
    <xf numFmtId="0" fontId="20" fillId="0" borderId="0" xfId="0" applyFont="1" applyFill="1" applyBorder="1"/>
    <xf numFmtId="0" fontId="1" fillId="0" borderId="0" xfId="46">
      <alignment vertical="top" wrapText="1"/>
    </xf>
    <xf numFmtId="0" fontId="20" fillId="0" borderId="39" xfId="46" applyFont="1" applyBorder="1" applyAlignment="1">
      <alignment textRotation="90"/>
    </xf>
    <xf numFmtId="0" fontId="20" fillId="28" borderId="40" xfId="46" applyFont="1" applyFill="1" applyBorder="1" applyAlignment="1">
      <alignment textRotation="90"/>
    </xf>
    <xf numFmtId="0" fontId="20" fillId="0" borderId="40" xfId="46" applyFont="1" applyBorder="1" applyAlignment="1">
      <alignment textRotation="90"/>
    </xf>
    <xf numFmtId="0" fontId="20" fillId="28" borderId="41" xfId="46" applyFont="1" applyFill="1" applyBorder="1" applyAlignment="1">
      <alignment textRotation="90"/>
    </xf>
    <xf numFmtId="0" fontId="15" fillId="0" borderId="13" xfId="50" applyFont="1" applyFill="1" applyBorder="1" applyAlignment="1">
      <alignment vertical="top" wrapText="1"/>
    </xf>
    <xf numFmtId="0" fontId="41" fillId="38" borderId="42" xfId="49" applyFont="1" applyFill="1" applyBorder="1" applyAlignment="1">
      <alignment horizontal="center" vertical="top" wrapText="1"/>
    </xf>
    <xf numFmtId="0" fontId="41" fillId="38" borderId="43" xfId="49" applyFont="1" applyFill="1" applyBorder="1" applyAlignment="1">
      <alignment horizontal="center" vertical="top"/>
    </xf>
    <xf numFmtId="0" fontId="0" fillId="0" borderId="20" xfId="0" pivotButton="1" applyBorder="1" applyAlignment="1">
      <alignment wrapText="1"/>
    </xf>
    <xf numFmtId="0" fontId="0" fillId="0" borderId="20" xfId="0" applyBorder="1" applyAlignment="1">
      <alignment wrapText="1"/>
    </xf>
    <xf numFmtId="0" fontId="0" fillId="0" borderId="0" xfId="0" applyAlignment="1">
      <alignment wrapText="1"/>
    </xf>
    <xf numFmtId="0" fontId="0" fillId="0" borderId="21" xfId="0" applyBorder="1" applyAlignment="1">
      <alignment wrapText="1"/>
    </xf>
    <xf numFmtId="0" fontId="20" fillId="0" borderId="44" xfId="45" applyFont="1" applyBorder="1" applyAlignment="1" applyProtection="1">
      <alignment horizontal="center" vertical="top" wrapText="1"/>
      <protection locked="0"/>
    </xf>
    <xf numFmtId="0" fontId="20" fillId="0" borderId="45" xfId="45" applyFont="1" applyBorder="1" applyAlignment="1" applyProtection="1">
      <alignment horizontal="left" vertical="top" wrapText="1"/>
      <protection locked="0"/>
    </xf>
    <xf numFmtId="0" fontId="20" fillId="0" borderId="11" xfId="0" applyFont="1" applyBorder="1" applyAlignment="1">
      <alignment wrapText="1"/>
    </xf>
    <xf numFmtId="0" fontId="20" fillId="0" borderId="11" xfId="0" applyFont="1" applyBorder="1" applyAlignment="1">
      <alignment horizontal="center" wrapText="1"/>
    </xf>
    <xf numFmtId="0" fontId="20" fillId="0" borderId="11" xfId="45" applyFont="1" applyBorder="1" applyAlignment="1" applyProtection="1">
      <alignment horizontal="left" vertical="top" wrapText="1"/>
      <protection locked="0"/>
    </xf>
    <xf numFmtId="0" fontId="33" fillId="26" borderId="0" xfId="47" applyFont="1" applyFill="1" applyBorder="1" applyAlignment="1">
      <alignment vertical="top" wrapText="1"/>
    </xf>
    <xf numFmtId="0" fontId="33" fillId="26" borderId="28" xfId="47" applyFont="1" applyFill="1" applyBorder="1" applyAlignment="1">
      <alignment vertical="top" wrapText="1"/>
    </xf>
    <xf numFmtId="0" fontId="54" fillId="0" borderId="0" xfId="0" applyFont="1"/>
    <xf numFmtId="0" fontId="15" fillId="34" borderId="29" xfId="0" applyFont="1" applyFill="1" applyBorder="1" applyAlignment="1"/>
    <xf numFmtId="0" fontId="20" fillId="39" borderId="11" xfId="45" applyFont="1" applyFill="1" applyBorder="1" applyAlignment="1" applyProtection="1">
      <alignment horizontal="center" vertical="top" wrapText="1"/>
      <protection locked="0"/>
    </xf>
    <xf numFmtId="0" fontId="20" fillId="39" borderId="37" xfId="45" applyFont="1" applyFill="1" applyBorder="1" applyAlignment="1" applyProtection="1">
      <alignment horizontal="left" vertical="top" wrapText="1"/>
      <protection locked="0"/>
    </xf>
    <xf numFmtId="0" fontId="15" fillId="0" borderId="0" xfId="0" applyFont="1" applyBorder="1" applyAlignment="1">
      <alignment vertical="top"/>
    </xf>
    <xf numFmtId="0" fontId="20" fillId="0" borderId="14" xfId="45" applyFont="1" applyBorder="1" applyAlignment="1" applyProtection="1">
      <alignment horizontal="center" vertical="top" wrapText="1"/>
      <protection locked="0"/>
    </xf>
    <xf numFmtId="0" fontId="20" fillId="0" borderId="18" xfId="45" applyFont="1" applyBorder="1" applyAlignment="1" applyProtection="1">
      <alignment horizontal="center" vertical="top" wrapText="1"/>
      <protection locked="0"/>
    </xf>
    <xf numFmtId="166" fontId="20" fillId="0" borderId="11" xfId="45" applyNumberFormat="1" applyFont="1" applyBorder="1" applyAlignment="1" applyProtection="1">
      <alignment horizontal="center" vertical="top" wrapText="1"/>
      <protection locked="0"/>
    </xf>
    <xf numFmtId="49" fontId="20" fillId="40" borderId="0" xfId="0" applyNumberFormat="1" applyFont="1" applyFill="1" applyBorder="1" applyAlignment="1">
      <alignment horizontal="center" vertical="top"/>
    </xf>
    <xf numFmtId="0" fontId="61" fillId="40" borderId="11" xfId="45" quotePrefix="1" applyFont="1" applyFill="1" applyBorder="1" applyAlignment="1">
      <alignment horizontal="center" vertical="top" wrapText="1"/>
    </xf>
    <xf numFmtId="0" fontId="61" fillId="40" borderId="11" xfId="45" applyFont="1" applyFill="1" applyBorder="1" applyAlignment="1">
      <alignment horizontal="left" vertical="top" wrapText="1"/>
    </xf>
    <xf numFmtId="0" fontId="59" fillId="0" borderId="0" xfId="0" applyFont="1"/>
    <xf numFmtId="0" fontId="60" fillId="41" borderId="0" xfId="0" applyFont="1" applyFill="1" applyBorder="1" applyAlignment="1">
      <alignment vertical="top"/>
    </xf>
    <xf numFmtId="0" fontId="60" fillId="0" borderId="0" xfId="0" applyFont="1" applyFill="1"/>
    <xf numFmtId="0" fontId="60" fillId="0" borderId="0" xfId="0" applyFont="1"/>
    <xf numFmtId="0" fontId="60" fillId="40" borderId="0" xfId="0" applyFont="1" applyFill="1" applyBorder="1" applyAlignment="1">
      <alignment vertical="top" wrapText="1"/>
    </xf>
    <xf numFmtId="0" fontId="34" fillId="0" borderId="0" xfId="45" applyFill="1" applyAlignment="1" applyProtection="1">
      <alignment horizontal="left" vertical="top" wrapText="1"/>
      <protection locked="0"/>
    </xf>
    <xf numFmtId="0" fontId="61" fillId="40" borderId="0" xfId="45" quotePrefix="1" applyFont="1" applyFill="1" applyBorder="1" applyAlignment="1">
      <alignment horizontal="center" vertical="top" wrapText="1"/>
    </xf>
    <xf numFmtId="0" fontId="61" fillId="40" borderId="0" xfId="45" applyFont="1" applyFill="1" applyBorder="1" applyAlignment="1">
      <alignment horizontal="left" vertical="top" wrapText="1"/>
    </xf>
    <xf numFmtId="0" fontId="40" fillId="28" borderId="0" xfId="45" applyFont="1" applyFill="1" applyAlignment="1">
      <alignment horizontal="center" vertical="top" wrapText="1"/>
    </xf>
    <xf numFmtId="0" fontId="40" fillId="28" borderId="0" xfId="45" applyFont="1" applyFill="1" applyBorder="1" applyAlignment="1">
      <alignment horizontal="center" vertical="top" wrapText="1"/>
    </xf>
    <xf numFmtId="0" fontId="34" fillId="0" borderId="11" xfId="45" applyBorder="1" applyAlignment="1">
      <alignment horizontal="left" vertical="top" wrapText="1"/>
    </xf>
    <xf numFmtId="0" fontId="34" fillId="40" borderId="11" xfId="45" applyFont="1" applyFill="1" applyBorder="1" applyAlignment="1" applyProtection="1">
      <alignment horizontal="center" vertical="top" wrapText="1"/>
      <protection locked="0"/>
    </xf>
    <xf numFmtId="0" fontId="34" fillId="40" borderId="11" xfId="45" applyFill="1" applyBorder="1" applyAlignment="1">
      <alignment horizontal="center" vertical="top" wrapText="1"/>
    </xf>
    <xf numFmtId="0" fontId="60" fillId="40" borderId="11" xfId="0" applyFont="1" applyFill="1" applyBorder="1" applyAlignment="1">
      <alignment vertical="top" wrapText="1"/>
    </xf>
    <xf numFmtId="0" fontId="34" fillId="40" borderId="0" xfId="45" applyFill="1" applyBorder="1" applyAlignment="1">
      <alignment horizontal="center" vertical="top" wrapText="1"/>
    </xf>
    <xf numFmtId="0" fontId="34" fillId="40" borderId="0" xfId="45" applyFont="1" applyFill="1" applyBorder="1" applyAlignment="1" applyProtection="1">
      <alignment horizontal="center" vertical="top" wrapText="1"/>
      <protection locked="0"/>
    </xf>
    <xf numFmtId="0" fontId="34" fillId="0" borderId="0" xfId="45" applyFont="1" applyAlignment="1" applyProtection="1">
      <alignment horizontal="left" vertical="top" wrapText="1"/>
      <protection locked="0"/>
    </xf>
    <xf numFmtId="0" fontId="21" fillId="0" borderId="0" xfId="40" applyAlignment="1" applyProtection="1">
      <alignment horizontal="left" vertical="top" wrapText="1"/>
      <protection locked="0"/>
    </xf>
    <xf numFmtId="0" fontId="34" fillId="40" borderId="0" xfId="45" applyFill="1" applyAlignment="1">
      <alignment horizontal="left" vertical="top" wrapText="1"/>
    </xf>
    <xf numFmtId="0" fontId="34" fillId="0" borderId="0" xfId="45" applyBorder="1" applyAlignment="1" applyProtection="1">
      <alignment horizontal="left" vertical="top" wrapText="1"/>
      <protection locked="0"/>
    </xf>
    <xf numFmtId="0" fontId="34" fillId="42" borderId="0" xfId="45" applyFill="1" applyAlignment="1">
      <alignment horizontal="left" vertical="top" wrapText="1"/>
    </xf>
    <xf numFmtId="0" fontId="58" fillId="0" borderId="0" xfId="45" applyFont="1" applyAlignment="1">
      <alignment horizontal="left" vertical="top" wrapText="1"/>
    </xf>
    <xf numFmtId="0" fontId="40" fillId="28" borderId="15" xfId="45" applyFont="1" applyFill="1" applyBorder="1" applyAlignment="1">
      <alignment horizontal="center" vertical="top" wrapText="1"/>
    </xf>
    <xf numFmtId="0" fontId="40" fillId="28" borderId="1" xfId="45" applyFont="1" applyFill="1" applyBorder="1" applyAlignment="1">
      <alignment horizontal="center" vertical="top" wrapText="1"/>
    </xf>
    <xf numFmtId="0" fontId="40" fillId="28" borderId="17" xfId="45" applyFont="1" applyFill="1" applyBorder="1" applyAlignment="1">
      <alignment horizontal="center" vertical="top" wrapText="1"/>
    </xf>
    <xf numFmtId="0" fontId="34" fillId="0" borderId="0" xfId="45" applyFont="1" applyAlignment="1">
      <alignment horizontal="center" vertical="top" wrapText="1"/>
    </xf>
    <xf numFmtId="0" fontId="15" fillId="0" borderId="0" xfId="45" applyFont="1" applyAlignment="1">
      <alignment horizontal="center" vertical="top" wrapText="1"/>
    </xf>
    <xf numFmtId="0" fontId="15" fillId="0" borderId="0" xfId="45" applyFont="1" applyAlignment="1">
      <alignment horizontal="left" vertical="top" wrapText="1"/>
    </xf>
    <xf numFmtId="0" fontId="34" fillId="0" borderId="0" xfId="45" applyFont="1" applyAlignment="1" applyProtection="1">
      <alignment horizontal="left" vertical="top"/>
      <protection locked="0"/>
    </xf>
    <xf numFmtId="0" fontId="40" fillId="28" borderId="0" xfId="45" applyFont="1" applyFill="1" applyAlignment="1">
      <alignment horizontal="left" vertical="top"/>
    </xf>
    <xf numFmtId="0" fontId="40" fillId="28" borderId="0" xfId="45" applyFont="1" applyFill="1" applyBorder="1" applyAlignment="1">
      <alignment horizontal="left" vertical="top"/>
    </xf>
    <xf numFmtId="0" fontId="40" fillId="28" borderId="46" xfId="45" applyFont="1" applyFill="1" applyBorder="1" applyAlignment="1">
      <alignment horizontal="left" vertical="top"/>
    </xf>
    <xf numFmtId="0" fontId="40" fillId="28" borderId="16" xfId="45" applyFont="1" applyFill="1" applyBorder="1" applyAlignment="1">
      <alignment horizontal="left" vertical="top"/>
    </xf>
    <xf numFmtId="0" fontId="40" fillId="28" borderId="18" xfId="45" applyFont="1" applyFill="1" applyBorder="1" applyAlignment="1">
      <alignment horizontal="left" vertical="top"/>
    </xf>
    <xf numFmtId="0" fontId="34" fillId="0" borderId="0" xfId="45" applyFont="1" applyAlignment="1">
      <alignment horizontal="left" vertical="top"/>
    </xf>
    <xf numFmtId="0" fontId="34" fillId="0" borderId="0" xfId="45" applyAlignment="1">
      <alignment horizontal="left" vertical="top"/>
    </xf>
    <xf numFmtId="0" fontId="40" fillId="28" borderId="13" xfId="45" applyFont="1" applyFill="1" applyBorder="1" applyAlignment="1">
      <alignment horizontal="center" vertical="top" wrapText="1"/>
    </xf>
    <xf numFmtId="0" fontId="40" fillId="28" borderId="14" xfId="45" applyFont="1" applyFill="1" applyBorder="1" applyAlignment="1">
      <alignment horizontal="left" vertical="top"/>
    </xf>
    <xf numFmtId="0" fontId="60" fillId="27" borderId="0" xfId="0" applyFont="1" applyFill="1" applyBorder="1" applyAlignment="1">
      <alignment horizontal="left" vertical="top"/>
    </xf>
    <xf numFmtId="0" fontId="60" fillId="27" borderId="0" xfId="0" applyFont="1" applyFill="1" applyBorder="1" applyAlignment="1">
      <alignment vertical="top"/>
    </xf>
    <xf numFmtId="0" fontId="60" fillId="0" borderId="0" xfId="0" applyFont="1" applyFill="1" applyBorder="1" applyAlignment="1"/>
    <xf numFmtId="0" fontId="20" fillId="37" borderId="11" xfId="0" applyFont="1" applyFill="1" applyBorder="1" applyAlignment="1">
      <alignment vertical="top" wrapText="1"/>
    </xf>
    <xf numFmtId="0" fontId="20" fillId="28" borderId="11" xfId="0" applyFont="1" applyFill="1" applyBorder="1" applyAlignment="1">
      <alignment horizontal="left" vertical="top" wrapText="1"/>
    </xf>
    <xf numFmtId="0" fontId="15" fillId="0" borderId="11" xfId="0" applyFont="1" applyBorder="1" applyAlignment="1">
      <alignment horizontal="left" vertical="top" wrapText="1"/>
    </xf>
    <xf numFmtId="0" fontId="0" fillId="0" borderId="62" xfId="0" pivotButton="1" applyBorder="1"/>
    <xf numFmtId="0" fontId="0" fillId="0" borderId="63" xfId="0" applyBorder="1"/>
    <xf numFmtId="0" fontId="0" fillId="0" borderId="64" xfId="0" applyBorder="1"/>
    <xf numFmtId="0" fontId="0" fillId="0" borderId="62" xfId="0" applyBorder="1"/>
    <xf numFmtId="0" fontId="0" fillId="0" borderId="64" xfId="0" applyNumberFormat="1" applyBorder="1"/>
    <xf numFmtId="0" fontId="0" fillId="0" borderId="65" xfId="0" applyBorder="1"/>
    <xf numFmtId="0" fontId="0" fillId="0" borderId="66" xfId="0" applyNumberFormat="1" applyBorder="1"/>
    <xf numFmtId="0" fontId="0" fillId="0" borderId="67" xfId="0" applyBorder="1"/>
    <xf numFmtId="0" fontId="0" fillId="0" borderId="68" xfId="0" applyNumberFormat="1" applyBorder="1"/>
    <xf numFmtId="165" fontId="0" fillId="34" borderId="29" xfId="0" applyNumberFormat="1" applyFill="1" applyBorder="1" applyAlignment="1">
      <alignment horizontal="left"/>
    </xf>
    <xf numFmtId="0" fontId="15" fillId="0" borderId="0" xfId="0" applyNumberFormat="1" applyFont="1" applyFill="1" applyBorder="1" applyAlignment="1">
      <alignment vertical="top"/>
    </xf>
    <xf numFmtId="0" fontId="20" fillId="0" borderId="11" xfId="45" applyFont="1" applyFill="1" applyBorder="1" applyAlignment="1" applyProtection="1">
      <alignment horizontal="center" vertical="top" wrapText="1"/>
      <protection locked="0"/>
    </xf>
    <xf numFmtId="0" fontId="20" fillId="0" borderId="37" xfId="45" applyFont="1" applyFill="1" applyBorder="1" applyAlignment="1" applyProtection="1">
      <alignment horizontal="left" vertical="top" wrapText="1"/>
      <protection locked="0"/>
    </xf>
    <xf numFmtId="0" fontId="41" fillId="0" borderId="11" xfId="50" applyNumberFormat="1" applyFont="1" applyFill="1" applyBorder="1" applyAlignment="1">
      <alignment vertical="top" wrapText="1"/>
    </xf>
    <xf numFmtId="0" fontId="41" fillId="0" borderId="11" xfId="50" quotePrefix="1" applyNumberFormat="1" applyFont="1" applyFill="1" applyBorder="1" applyAlignment="1">
      <alignment vertical="top" wrapText="1"/>
    </xf>
    <xf numFmtId="0" fontId="41" fillId="0" borderId="11" xfId="50" applyNumberFormat="1" applyFont="1" applyFill="1" applyBorder="1" applyAlignment="1">
      <alignment horizontal="left" vertical="top" wrapText="1"/>
    </xf>
    <xf numFmtId="0" fontId="0" fillId="0" borderId="69" xfId="0" applyBorder="1"/>
    <xf numFmtId="0" fontId="0" fillId="0" borderId="70" xfId="0" applyBorder="1"/>
    <xf numFmtId="0" fontId="0" fillId="0" borderId="0" xfId="0" applyFill="1" applyAlignment="1">
      <alignment wrapText="1"/>
    </xf>
    <xf numFmtId="0" fontId="15" fillId="0" borderId="0" xfId="0" applyFont="1" applyFill="1" applyBorder="1" applyAlignment="1">
      <alignment horizontal="left" vertical="top"/>
    </xf>
    <xf numFmtId="0" fontId="15" fillId="0" borderId="0" xfId="0" applyFont="1" applyFill="1"/>
    <xf numFmtId="0" fontId="15" fillId="0" borderId="0" xfId="0" applyFont="1" applyBorder="1"/>
    <xf numFmtId="0" fontId="15" fillId="0" borderId="0" xfId="0" applyFont="1" applyFill="1" applyBorder="1"/>
    <xf numFmtId="0" fontId="15" fillId="0" borderId="0" xfId="0" applyFont="1" applyBorder="1" applyAlignment="1">
      <alignment vertical="top" wrapText="1"/>
    </xf>
    <xf numFmtId="0" fontId="15" fillId="0" borderId="0" xfId="0" applyFont="1" applyFill="1" applyBorder="1" applyAlignment="1">
      <alignment vertical="top" wrapText="1"/>
    </xf>
    <xf numFmtId="0" fontId="15" fillId="0" borderId="0" xfId="0" applyFont="1" applyBorder="1" applyAlignment="1">
      <alignment horizontal="right" vertical="top"/>
    </xf>
    <xf numFmtId="0" fontId="15" fillId="0" borderId="0" xfId="0" applyFont="1" applyFill="1" applyBorder="1" applyAlignment="1">
      <alignment horizontal="right" vertical="top"/>
    </xf>
    <xf numFmtId="0" fontId="15" fillId="41" borderId="0" xfId="0" applyFont="1" applyFill="1" applyBorder="1" applyAlignment="1">
      <alignment vertical="top"/>
    </xf>
    <xf numFmtId="0" fontId="15" fillId="0" borderId="0" xfId="0" applyFont="1" applyFill="1" applyAlignment="1">
      <alignment vertical="top"/>
    </xf>
    <xf numFmtId="0" fontId="15" fillId="0" borderId="0" xfId="0" applyFont="1" applyAlignment="1">
      <alignment vertical="top"/>
    </xf>
    <xf numFmtId="0" fontId="15"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horizontal="center" vertical="top"/>
    </xf>
    <xf numFmtId="0" fontId="21" fillId="0" borderId="11" xfId="40" applyFont="1" applyBorder="1" applyAlignment="1" applyProtection="1">
      <alignment horizontal="center"/>
    </xf>
    <xf numFmtId="0" fontId="15" fillId="0" borderId="11" xfId="0" applyFont="1" applyFill="1" applyBorder="1" applyAlignment="1"/>
    <xf numFmtId="0" fontId="15" fillId="0" borderId="11" xfId="0" applyFont="1" applyBorder="1" applyAlignment="1">
      <alignment horizontal="center"/>
    </xf>
    <xf numFmtId="0" fontId="15" fillId="0" borderId="11" xfId="0" applyFont="1" applyBorder="1" applyAlignment="1"/>
    <xf numFmtId="0" fontId="21" fillId="0" borderId="11" xfId="40" applyFont="1" applyFill="1" applyBorder="1" applyAlignment="1" applyProtection="1">
      <alignment horizontal="center"/>
    </xf>
    <xf numFmtId="0" fontId="15" fillId="0" borderId="11" xfId="0" applyFont="1" applyBorder="1" applyAlignment="1">
      <alignment wrapText="1"/>
    </xf>
    <xf numFmtId="0" fontId="49" fillId="0" borderId="0" xfId="44" applyFont="1" applyFill="1" applyBorder="1" applyAlignment="1"/>
    <xf numFmtId="0" fontId="49" fillId="0" borderId="0" xfId="44" applyFont="1"/>
    <xf numFmtId="0" fontId="15" fillId="0" borderId="47" xfId="46" applyFont="1" applyBorder="1">
      <alignment vertical="top" wrapText="1"/>
    </xf>
    <xf numFmtId="0" fontId="15" fillId="28" borderId="37" xfId="46" applyFont="1" applyFill="1" applyBorder="1">
      <alignment vertical="top" wrapText="1"/>
    </xf>
    <xf numFmtId="0" fontId="15" fillId="0" borderId="37" xfId="46" applyFont="1" applyBorder="1">
      <alignment vertical="top" wrapText="1"/>
    </xf>
    <xf numFmtId="0" fontId="15" fillId="28" borderId="48" xfId="46" applyFont="1" applyFill="1" applyBorder="1">
      <alignment vertical="top" wrapText="1"/>
    </xf>
    <xf numFmtId="0" fontId="15" fillId="0" borderId="0" xfId="46" applyFont="1">
      <alignment vertical="top" wrapText="1"/>
    </xf>
    <xf numFmtId="0" fontId="26" fillId="0" borderId="13" xfId="50" applyFont="1" applyFill="1" applyBorder="1" applyAlignment="1">
      <alignment vertical="top" wrapText="1"/>
    </xf>
    <xf numFmtId="0" fontId="15" fillId="0" borderId="49" xfId="46" applyFont="1" applyBorder="1">
      <alignment vertical="top" wrapText="1"/>
    </xf>
    <xf numFmtId="0" fontId="15" fillId="28" borderId="11" xfId="46" applyFont="1" applyFill="1" applyBorder="1">
      <alignment vertical="top" wrapText="1"/>
    </xf>
    <xf numFmtId="0" fontId="15" fillId="0" borderId="11" xfId="46" applyFont="1" applyBorder="1">
      <alignment vertical="top" wrapText="1"/>
    </xf>
    <xf numFmtId="0" fontId="15" fillId="28" borderId="50" xfId="46" applyFont="1" applyFill="1" applyBorder="1">
      <alignment vertical="top" wrapText="1"/>
    </xf>
    <xf numFmtId="0" fontId="26" fillId="0" borderId="13" xfId="50" applyFont="1" applyFill="1" applyBorder="1" applyAlignment="1">
      <alignment horizontal="left" vertical="top" wrapText="1"/>
    </xf>
    <xf numFmtId="0" fontId="15" fillId="0" borderId="13" xfId="46" applyFont="1" applyFill="1" applyBorder="1" applyAlignment="1">
      <alignment vertical="top" wrapText="1"/>
    </xf>
    <xf numFmtId="0" fontId="15" fillId="0" borderId="13" xfId="46" applyFont="1" applyBorder="1">
      <alignment vertical="top" wrapText="1"/>
    </xf>
    <xf numFmtId="0" fontId="15" fillId="0" borderId="49" xfId="46" applyFont="1" applyFill="1" applyBorder="1">
      <alignment vertical="top" wrapText="1"/>
    </xf>
    <xf numFmtId="0" fontId="15" fillId="0" borderId="11" xfId="46" applyFont="1" applyFill="1" applyBorder="1">
      <alignment vertical="top" wrapText="1"/>
    </xf>
    <xf numFmtId="49" fontId="26" fillId="0" borderId="13" xfId="50" applyNumberFormat="1" applyFont="1" applyFill="1" applyBorder="1" applyAlignment="1">
      <alignment vertical="top" wrapText="1"/>
    </xf>
    <xf numFmtId="0" fontId="26" fillId="0" borderId="51" xfId="50" applyFont="1" applyFill="1" applyBorder="1" applyAlignment="1">
      <alignment vertical="top" wrapText="1"/>
    </xf>
    <xf numFmtId="0" fontId="15" fillId="0" borderId="52" xfId="46" applyFont="1" applyBorder="1">
      <alignment vertical="top" wrapText="1"/>
    </xf>
    <xf numFmtId="0" fontId="15" fillId="28" borderId="38" xfId="46" applyFont="1" applyFill="1" applyBorder="1">
      <alignment vertical="top" wrapText="1"/>
    </xf>
    <xf numFmtId="0" fontId="15" fillId="0" borderId="38" xfId="46" applyFont="1" applyBorder="1">
      <alignment vertical="top" wrapText="1"/>
    </xf>
    <xf numFmtId="0" fontId="15" fillId="28" borderId="53" xfId="46" applyFont="1" applyFill="1" applyBorder="1">
      <alignment vertical="top" wrapText="1"/>
    </xf>
    <xf numFmtId="0" fontId="15" fillId="0" borderId="0" xfId="46" applyFont="1" applyFill="1" applyAlignment="1">
      <alignment vertical="top" wrapText="1"/>
    </xf>
    <xf numFmtId="0" fontId="62" fillId="0" borderId="0" xfId="45" applyFont="1" applyAlignment="1" applyProtection="1">
      <alignment horizontal="left" vertical="top" wrapText="1"/>
      <protection locked="0"/>
    </xf>
    <xf numFmtId="0" fontId="21" fillId="0" borderId="11" xfId="40" applyBorder="1" applyAlignment="1" applyProtection="1">
      <alignment horizontal="center"/>
    </xf>
    <xf numFmtId="0" fontId="15" fillId="41" borderId="11" xfId="0" applyFont="1" applyFill="1" applyBorder="1" applyAlignment="1">
      <alignment horizontal="left" vertical="top" wrapText="1"/>
    </xf>
    <xf numFmtId="49" fontId="20" fillId="41" borderId="0" xfId="0" applyNumberFormat="1" applyFont="1" applyFill="1" applyBorder="1" applyAlignment="1">
      <alignment horizontal="center" vertical="top"/>
    </xf>
    <xf numFmtId="0" fontId="15" fillId="41" borderId="0" xfId="0" applyFont="1" applyFill="1" applyBorder="1" applyAlignment="1">
      <alignment wrapText="1"/>
    </xf>
    <xf numFmtId="0" fontId="15" fillId="41" borderId="0" xfId="0" applyFont="1" applyFill="1"/>
    <xf numFmtId="0" fontId="15" fillId="41" borderId="0" xfId="0" applyFont="1" applyFill="1" applyBorder="1" applyAlignment="1">
      <alignment horizontal="right" vertical="top"/>
    </xf>
    <xf numFmtId="0" fontId="15" fillId="41" borderId="0" xfId="0" applyFont="1" applyFill="1" applyBorder="1" applyAlignment="1">
      <alignment horizontal="left" vertical="top"/>
    </xf>
    <xf numFmtId="0" fontId="15" fillId="41" borderId="0" xfId="0" applyFont="1" applyFill="1" applyBorder="1" applyAlignment="1">
      <alignment vertical="top" wrapText="1"/>
    </xf>
    <xf numFmtId="0" fontId="15" fillId="41" borderId="0" xfId="0" applyFont="1" applyFill="1" applyAlignment="1">
      <alignment horizontal="right"/>
    </xf>
    <xf numFmtId="0" fontId="0" fillId="0" borderId="71" xfId="0" applyBorder="1"/>
    <xf numFmtId="0" fontId="0" fillId="0" borderId="72" xfId="0" applyBorder="1"/>
    <xf numFmtId="0" fontId="0" fillId="0" borderId="68" xfId="0" applyBorder="1"/>
    <xf numFmtId="0" fontId="27" fillId="30" borderId="73" xfId="0" applyFont="1" applyFill="1" applyBorder="1" applyAlignment="1">
      <alignment horizontal="left" vertical="top" wrapText="1"/>
    </xf>
    <xf numFmtId="0" fontId="20" fillId="0" borderId="0" xfId="0" applyFont="1" applyFill="1" applyBorder="1" applyAlignment="1">
      <alignment horizontal="left" vertical="top" wrapText="1"/>
    </xf>
    <xf numFmtId="0" fontId="60" fillId="0" borderId="0" xfId="0" applyFont="1" applyFill="1" applyBorder="1" applyAlignment="1">
      <alignment vertical="top"/>
    </xf>
    <xf numFmtId="0" fontId="20" fillId="37" borderId="45" xfId="0" applyFont="1" applyFill="1" applyBorder="1" applyAlignment="1">
      <alignment vertical="top" wrapText="1"/>
    </xf>
    <xf numFmtId="0" fontId="0" fillId="0" borderId="0" xfId="0" applyFill="1"/>
    <xf numFmtId="0" fontId="1" fillId="34" borderId="29" xfId="0" applyFont="1" applyFill="1" applyBorder="1" applyAlignment="1"/>
    <xf numFmtId="0" fontId="21" fillId="0" borderId="0" xfId="40" applyFill="1" applyAlignment="1" applyProtection="1"/>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34" borderId="0" xfId="0" applyFill="1" applyBorder="1" applyAlignment="1">
      <alignment horizontal="left" vertical="top" wrapText="1"/>
    </xf>
    <xf numFmtId="0" fontId="0" fillId="34" borderId="28" xfId="0" applyFill="1" applyBorder="1" applyAlignment="1">
      <alignment horizontal="left" vertical="top" wrapText="1"/>
    </xf>
    <xf numFmtId="0" fontId="0" fillId="0" borderId="31" xfId="0"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28" xfId="0" applyBorder="1" applyAlignment="1">
      <alignment horizontal="left" vertical="top"/>
    </xf>
    <xf numFmtId="0" fontId="0" fillId="0" borderId="1" xfId="0" applyBorder="1" applyAlignment="1">
      <alignment vertical="top"/>
    </xf>
    <xf numFmtId="0" fontId="0" fillId="0" borderId="0" xfId="0" applyBorder="1" applyAlignment="1">
      <alignment vertical="top"/>
    </xf>
    <xf numFmtId="0" fontId="0" fillId="0" borderId="28" xfId="0" applyBorder="1" applyAlignment="1">
      <alignment vertical="top"/>
    </xf>
    <xf numFmtId="0" fontId="0" fillId="0" borderId="0" xfId="0" applyAlignment="1">
      <alignment horizontal="left" vertical="top"/>
    </xf>
    <xf numFmtId="0" fontId="0" fillId="34" borderId="0" xfId="0" applyFill="1" applyAlignment="1">
      <alignment horizontal="left" vertical="top" wrapText="1"/>
    </xf>
    <xf numFmtId="0" fontId="15" fillId="0" borderId="1" xfId="0" applyFont="1" applyBorder="1" applyAlignment="1">
      <alignment horizontal="left" vertical="top" wrapText="1"/>
    </xf>
    <xf numFmtId="0" fontId="41" fillId="34" borderId="0" xfId="0" applyFont="1" applyFill="1" applyBorder="1" applyAlignment="1">
      <alignment horizontal="left" vertical="top" wrapText="1"/>
    </xf>
    <xf numFmtId="0" fontId="41" fillId="34" borderId="28" xfId="0" applyFont="1" applyFill="1" applyBorder="1" applyAlignment="1">
      <alignment horizontal="left" vertical="top" wrapText="1"/>
    </xf>
    <xf numFmtId="0" fontId="0" fillId="34" borderId="54" xfId="0" applyFill="1" applyBorder="1" applyAlignment="1">
      <alignment horizontal="left" vertical="top" wrapText="1"/>
    </xf>
    <xf numFmtId="0" fontId="33" fillId="26" borderId="1" xfId="47" applyFont="1" applyFill="1" applyBorder="1" applyAlignment="1">
      <alignment horizontal="center" vertical="top" wrapText="1"/>
    </xf>
    <xf numFmtId="0" fontId="33" fillId="26" borderId="0" xfId="47" applyFont="1" applyFill="1" applyBorder="1" applyAlignment="1">
      <alignment horizontal="center" vertical="top" wrapText="1"/>
    </xf>
    <xf numFmtId="0" fontId="33" fillId="26" borderId="28" xfId="47" applyFont="1" applyFill="1" applyBorder="1" applyAlignment="1">
      <alignment horizontal="center" vertical="top" wrapText="1"/>
    </xf>
    <xf numFmtId="0" fontId="15" fillId="34" borderId="29" xfId="0" applyFont="1" applyFill="1" applyBorder="1" applyAlignment="1">
      <alignment horizontal="left" vertical="top" wrapText="1"/>
    </xf>
    <xf numFmtId="0" fontId="0" fillId="34" borderId="29" xfId="0" applyFill="1" applyBorder="1" applyAlignment="1">
      <alignment horizontal="left" vertical="top" wrapText="1"/>
    </xf>
    <xf numFmtId="0" fontId="0" fillId="34" borderId="30" xfId="0" applyFill="1" applyBorder="1" applyAlignment="1">
      <alignment horizontal="left" vertical="top" wrapText="1"/>
    </xf>
    <xf numFmtId="0" fontId="37" fillId="0" borderId="55" xfId="0" applyFont="1" applyBorder="1" applyAlignment="1">
      <alignment horizontal="center"/>
    </xf>
    <xf numFmtId="0" fontId="37" fillId="0" borderId="56" xfId="0" applyFont="1" applyBorder="1" applyAlignment="1">
      <alignment horizontal="center"/>
    </xf>
    <xf numFmtId="0" fontId="37" fillId="0" borderId="57" xfId="0" applyFont="1" applyBorder="1" applyAlignment="1">
      <alignment horizontal="center"/>
    </xf>
    <xf numFmtId="0" fontId="28" fillId="26" borderId="58" xfId="0" applyFont="1" applyFill="1" applyBorder="1" applyAlignment="1" applyProtection="1">
      <alignment horizontal="center" vertical="center"/>
      <protection locked="0"/>
    </xf>
    <xf numFmtId="0" fontId="28" fillId="26" borderId="31" xfId="0" applyFont="1" applyFill="1" applyBorder="1" applyAlignment="1" applyProtection="1">
      <alignment horizontal="center" vertical="center"/>
      <protection locked="0"/>
    </xf>
    <xf numFmtId="0" fontId="28" fillId="26" borderId="32" xfId="0" applyFont="1" applyFill="1" applyBorder="1" applyAlignment="1" applyProtection="1">
      <alignment horizontal="center" vertical="center"/>
      <protection locked="0"/>
    </xf>
    <xf numFmtId="0" fontId="0" fillId="34" borderId="59" xfId="0" applyFill="1" applyBorder="1" applyAlignment="1">
      <alignment horizontal="left" wrapText="1"/>
    </xf>
    <xf numFmtId="0" fontId="0" fillId="34" borderId="0" xfId="0" applyFill="1" applyAlignment="1">
      <alignment horizontal="left" wrapText="1"/>
    </xf>
    <xf numFmtId="0" fontId="0" fillId="34" borderId="28" xfId="0" applyFill="1" applyBorder="1" applyAlignment="1">
      <alignment horizontal="left" wrapText="1"/>
    </xf>
    <xf numFmtId="0" fontId="0" fillId="0" borderId="1" xfId="0" applyBorder="1" applyAlignment="1">
      <alignment vertical="top" wrapText="1"/>
    </xf>
    <xf numFmtId="0" fontId="20" fillId="34" borderId="29" xfId="0" applyFont="1" applyFill="1" applyBorder="1" applyAlignment="1">
      <alignment horizontal="left" vertical="top" wrapText="1"/>
    </xf>
    <xf numFmtId="0" fontId="28" fillId="26" borderId="13" xfId="0" applyFont="1" applyFill="1" applyBorder="1" applyAlignment="1" applyProtection="1">
      <alignment horizontal="center" vertical="center"/>
      <protection locked="0"/>
    </xf>
    <xf numFmtId="0" fontId="28" fillId="26" borderId="60" xfId="0" applyFont="1" applyFill="1" applyBorder="1" applyAlignment="1" applyProtection="1">
      <alignment horizontal="center" vertical="center"/>
      <protection locked="0"/>
    </xf>
    <xf numFmtId="0" fontId="28" fillId="26" borderId="14" xfId="0" applyFont="1" applyFill="1" applyBorder="1" applyAlignment="1" applyProtection="1">
      <alignment horizontal="center" vertical="center"/>
      <protection locked="0"/>
    </xf>
    <xf numFmtId="0" fontId="37" fillId="0" borderId="0" xfId="0" applyFont="1" applyAlignment="1">
      <alignment horizontal="center"/>
    </xf>
    <xf numFmtId="0" fontId="52" fillId="26" borderId="59" xfId="47" applyFont="1" applyFill="1" applyBorder="1" applyAlignment="1">
      <alignment horizontal="center" vertical="top" wrapText="1"/>
    </xf>
    <xf numFmtId="0" fontId="52" fillId="26" borderId="0" xfId="47" applyFont="1" applyFill="1" applyBorder="1" applyAlignment="1">
      <alignment horizontal="center" vertical="top" wrapText="1"/>
    </xf>
    <xf numFmtId="0" fontId="55" fillId="26" borderId="11" xfId="47" applyFont="1" applyFill="1" applyBorder="1" applyAlignment="1">
      <alignment horizontal="center" vertical="top" wrapText="1"/>
    </xf>
    <xf numFmtId="0" fontId="29" fillId="0" borderId="61" xfId="45" applyFont="1" applyBorder="1" applyAlignment="1">
      <alignment horizontal="center" vertical="top" wrapText="1"/>
    </xf>
    <xf numFmtId="0" fontId="53" fillId="28" borderId="58" xfId="0" applyFont="1" applyFill="1" applyBorder="1" applyAlignment="1">
      <alignment horizontal="center" vertical="center" wrapText="1"/>
    </xf>
    <xf numFmtId="0" fontId="53" fillId="28" borderId="32" xfId="0" applyFont="1" applyFill="1" applyBorder="1" applyAlignment="1">
      <alignment horizontal="center" vertical="center" wrapText="1"/>
    </xf>
    <xf numFmtId="0" fontId="20" fillId="0" borderId="0" xfId="0" applyFont="1" applyAlignment="1">
      <alignment horizontal="center"/>
    </xf>
  </cellXfs>
  <cellStyles count="60">
    <cellStyle name="*Heading 1" xfId="1" xr:uid="{00000000-0005-0000-0000-000000000000}"/>
    <cellStyle name="*Heading 2" xfId="2" xr:uid="{00000000-0005-0000-0000-000001000000}"/>
    <cellStyle name="*Heading 3" xfId="3" xr:uid="{00000000-0005-0000-0000-000002000000}"/>
    <cellStyle name="*Heading 4" xfId="4" xr:uid="{00000000-0005-0000-0000-000003000000}"/>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Accounting" xfId="29" xr:uid="{00000000-0005-0000-0000-00001C000000}"/>
    <cellStyle name="Bad" xfId="30" builtinId="27" customBuiltin="1"/>
    <cellStyle name="Calculation" xfId="31" builtinId="22" customBuiltin="1"/>
    <cellStyle name="Check Cell" xfId="32" builtinId="23" customBuiltin="1"/>
    <cellStyle name="Cross (X)" xfId="33" xr:uid="{00000000-0005-0000-0000-00002000000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_Harmonised MM descriptions" xfId="44" xr:uid="{00000000-0005-0000-0000-00002C000000}"/>
    <cellStyle name="Normal_HBL Data Defs and Codes v2.1.3" xfId="45" xr:uid="{00000000-0005-0000-0000-00002D000000}"/>
    <cellStyle name="Normal_Market Message by HBL Element v 0.3" xfId="46" xr:uid="{00000000-0005-0000-0000-00002E000000}"/>
    <cellStyle name="Normal_sheet" xfId="47" xr:uid="{00000000-0005-0000-0000-00002F000000}"/>
    <cellStyle name="Normal_Sheet1" xfId="48" xr:uid="{00000000-0005-0000-0000-000030000000}"/>
    <cellStyle name="Normal_Sheet1_Market Message by HBL Element v 0.3" xfId="49" xr:uid="{00000000-0005-0000-0000-000031000000}"/>
    <cellStyle name="Normal_Sheet2" xfId="50" xr:uid="{00000000-0005-0000-0000-000032000000}"/>
    <cellStyle name="Note" xfId="51" builtinId="10" customBuiltin="1"/>
    <cellStyle name="Output" xfId="52" builtinId="21" customBuiltin="1"/>
    <cellStyle name="Red Heading (Shaded)" xfId="53" xr:uid="{00000000-0005-0000-0000-000035000000}"/>
    <cellStyle name="Red Heading (Unshaded)" xfId="54" xr:uid="{00000000-0005-0000-0000-000036000000}"/>
    <cellStyle name="Red Text" xfId="55" xr:uid="{00000000-0005-0000-0000-000037000000}"/>
    <cellStyle name="Tick (P)" xfId="56" xr:uid="{00000000-0005-0000-0000-000038000000}"/>
    <cellStyle name="Title" xfId="57" builtinId="15" customBuiltin="1"/>
    <cellStyle name="Total" xfId="58" builtinId="25" customBuiltin="1"/>
    <cellStyle name="Warning Text" xfId="59" builtinId="11" customBuiltin="1"/>
  </cellStyles>
  <dxfs count="42">
    <dxf>
      <font>
        <condense val="0"/>
        <extend val="0"/>
        <color indexed="9"/>
      </font>
      <fill>
        <patternFill>
          <bgColor indexed="57"/>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indexed="51"/>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alignment wrapText="1" readingOrder="0"/>
    </dxf>
    <dxf>
      <alignment wrapText="1" readingOrder="0"/>
    </dxf>
    <dxf>
      <alignment wrapText="1" readingOrder="0"/>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bgColor indexed="13"/>
        </patternFill>
      </fill>
    </dxf>
    <dxf>
      <fill>
        <patternFill>
          <bgColor indexed="51"/>
        </patternFill>
      </fill>
    </dxf>
    <dxf>
      <fill>
        <patternFill>
          <bgColor indexed="47"/>
        </patternFill>
      </fill>
    </dxf>
    <dxf>
      <fill>
        <patternFill>
          <bgColor indexed="47"/>
        </patternFill>
      </fill>
    </dxf>
    <dxf>
      <fill>
        <patternFill>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xdr:col>
      <xdr:colOff>133350</xdr:colOff>
      <xdr:row>7</xdr:row>
      <xdr:rowOff>190500</xdr:rowOff>
    </xdr:from>
    <xdr:to>
      <xdr:col>11</xdr:col>
      <xdr:colOff>628650</xdr:colOff>
      <xdr:row>693</xdr:row>
      <xdr:rowOff>95250</xdr:rowOff>
    </xdr:to>
    <xdr:grpSp>
      <xdr:nvGrpSpPr>
        <xdr:cNvPr id="194012" name="Group 104">
          <a:extLst>
            <a:ext uri="{FF2B5EF4-FFF2-40B4-BE49-F238E27FC236}">
              <a16:creationId xmlns:a16="http://schemas.microsoft.com/office/drawing/2014/main" id="{00000000-0008-0000-0000-0000DCF50200}"/>
            </a:ext>
          </a:extLst>
        </xdr:cNvPr>
        <xdr:cNvGrpSpPr>
          <a:grpSpLocks noChangeAspect="1"/>
        </xdr:cNvGrpSpPr>
      </xdr:nvGrpSpPr>
      <xdr:grpSpPr bwMode="auto">
        <a:xfrm>
          <a:off x="1339850" y="2667000"/>
          <a:ext cx="7086600" cy="120008650"/>
          <a:chOff x="135" y="281"/>
          <a:chExt cx="739" cy="12938"/>
        </a:xfrm>
      </xdr:grpSpPr>
      <xdr:sp macro="" textlink="">
        <xdr:nvSpPr>
          <xdr:cNvPr id="194013" name="AutoShape 103">
            <a:extLst>
              <a:ext uri="{FF2B5EF4-FFF2-40B4-BE49-F238E27FC236}">
                <a16:creationId xmlns:a16="http://schemas.microsoft.com/office/drawing/2014/main" id="{00000000-0008-0000-0000-0000DDF50200}"/>
              </a:ext>
            </a:extLst>
          </xdr:cNvPr>
          <xdr:cNvSpPr>
            <a:spLocks noChangeAspect="1" noChangeArrowheads="1" noTextEdit="1"/>
          </xdr:cNvSpPr>
        </xdr:nvSpPr>
        <xdr:spPr bwMode="auto">
          <a:xfrm>
            <a:off x="135" y="281"/>
            <a:ext cx="739" cy="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94014" name="Freeform 105">
            <a:extLst>
              <a:ext uri="{FF2B5EF4-FFF2-40B4-BE49-F238E27FC236}">
                <a16:creationId xmlns:a16="http://schemas.microsoft.com/office/drawing/2014/main" id="{00000000-0008-0000-0000-0000DEF50200}"/>
              </a:ext>
            </a:extLst>
          </xdr:cNvPr>
          <xdr:cNvSpPr>
            <a:spLocks/>
          </xdr:cNvSpPr>
        </xdr:nvSpPr>
        <xdr:spPr bwMode="auto">
          <a:xfrm>
            <a:off x="318" y="889"/>
            <a:ext cx="264" cy="122"/>
          </a:xfrm>
          <a:custGeom>
            <a:avLst/>
            <a:gdLst>
              <a:gd name="T0" fmla="*/ 0 w 4233"/>
              <a:gd name="T1" fmla="*/ 0 h 1966"/>
              <a:gd name="T2" fmla="*/ 0 w 4233"/>
              <a:gd name="T3" fmla="*/ 0 h 1966"/>
              <a:gd name="T4" fmla="*/ 0 w 4233"/>
              <a:gd name="T5" fmla="*/ 0 h 1966"/>
              <a:gd name="T6" fmla="*/ 0 w 4233"/>
              <a:gd name="T7" fmla="*/ 0 h 1966"/>
              <a:gd name="T8" fmla="*/ 0 w 4233"/>
              <a:gd name="T9" fmla="*/ 0 h 1966"/>
              <a:gd name="T10" fmla="*/ 0 w 4233"/>
              <a:gd name="T11" fmla="*/ 0 h 1966"/>
              <a:gd name="T12" fmla="*/ 0 w 4233"/>
              <a:gd name="T13" fmla="*/ 0 h 1966"/>
              <a:gd name="T14" fmla="*/ 0 w 4233"/>
              <a:gd name="T15" fmla="*/ 0 h 1966"/>
              <a:gd name="T16" fmla="*/ 0 w 4233"/>
              <a:gd name="T17" fmla="*/ 0 h 1966"/>
              <a:gd name="T18" fmla="*/ 0 w 4233"/>
              <a:gd name="T19" fmla="*/ 0 h 1966"/>
              <a:gd name="T20" fmla="*/ 0 w 4233"/>
              <a:gd name="T21" fmla="*/ 0 h 196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233" h="1966">
                <a:moveTo>
                  <a:pt x="3931" y="1966"/>
                </a:moveTo>
                <a:cubicBezTo>
                  <a:pt x="4098" y="1966"/>
                  <a:pt x="4233" y="1831"/>
                  <a:pt x="4233" y="1664"/>
                </a:cubicBezTo>
                <a:lnTo>
                  <a:pt x="4233" y="302"/>
                </a:lnTo>
                <a:cubicBezTo>
                  <a:pt x="4233" y="135"/>
                  <a:pt x="4098" y="0"/>
                  <a:pt x="3931" y="0"/>
                </a:cubicBezTo>
                <a:lnTo>
                  <a:pt x="303" y="0"/>
                </a:lnTo>
                <a:cubicBezTo>
                  <a:pt x="136" y="0"/>
                  <a:pt x="0" y="135"/>
                  <a:pt x="0" y="302"/>
                </a:cubicBezTo>
                <a:lnTo>
                  <a:pt x="0" y="1664"/>
                </a:lnTo>
                <a:cubicBezTo>
                  <a:pt x="0" y="1831"/>
                  <a:pt x="136" y="1966"/>
                  <a:pt x="303" y="1966"/>
                </a:cubicBezTo>
                <a:lnTo>
                  <a:pt x="3931" y="1966"/>
                </a:lnTo>
                <a:close/>
              </a:path>
            </a:pathLst>
          </a:custGeom>
          <a:solidFill>
            <a:srgbClr val="FFFF00"/>
          </a:solidFill>
          <a:ln w="0">
            <a:solidFill>
              <a:srgbClr val="000000"/>
            </a:solidFill>
            <a:prstDash val="solid"/>
            <a:round/>
            <a:headEnd/>
            <a:tailEnd/>
          </a:ln>
        </xdr:spPr>
      </xdr:sp>
      <xdr:sp macro="" textlink="">
        <xdr:nvSpPr>
          <xdr:cNvPr id="194015" name="Freeform 106">
            <a:extLst>
              <a:ext uri="{FF2B5EF4-FFF2-40B4-BE49-F238E27FC236}">
                <a16:creationId xmlns:a16="http://schemas.microsoft.com/office/drawing/2014/main" id="{00000000-0008-0000-0000-0000DFF50200}"/>
              </a:ext>
            </a:extLst>
          </xdr:cNvPr>
          <xdr:cNvSpPr>
            <a:spLocks/>
          </xdr:cNvSpPr>
        </xdr:nvSpPr>
        <xdr:spPr bwMode="auto">
          <a:xfrm>
            <a:off x="318" y="889"/>
            <a:ext cx="264" cy="122"/>
          </a:xfrm>
          <a:custGeom>
            <a:avLst/>
            <a:gdLst>
              <a:gd name="T0" fmla="*/ 0 w 4233"/>
              <a:gd name="T1" fmla="*/ 0 h 1966"/>
              <a:gd name="T2" fmla="*/ 0 w 4233"/>
              <a:gd name="T3" fmla="*/ 0 h 1966"/>
              <a:gd name="T4" fmla="*/ 0 w 4233"/>
              <a:gd name="T5" fmla="*/ 0 h 1966"/>
              <a:gd name="T6" fmla="*/ 0 w 4233"/>
              <a:gd name="T7" fmla="*/ 0 h 1966"/>
              <a:gd name="T8" fmla="*/ 0 w 4233"/>
              <a:gd name="T9" fmla="*/ 0 h 1966"/>
              <a:gd name="T10" fmla="*/ 0 w 4233"/>
              <a:gd name="T11" fmla="*/ 0 h 1966"/>
              <a:gd name="T12" fmla="*/ 0 w 4233"/>
              <a:gd name="T13" fmla="*/ 0 h 1966"/>
              <a:gd name="T14" fmla="*/ 0 w 4233"/>
              <a:gd name="T15" fmla="*/ 0 h 1966"/>
              <a:gd name="T16" fmla="*/ 0 w 4233"/>
              <a:gd name="T17" fmla="*/ 0 h 1966"/>
              <a:gd name="T18" fmla="*/ 0 w 4233"/>
              <a:gd name="T19" fmla="*/ 0 h 1966"/>
              <a:gd name="T20" fmla="*/ 0 w 4233"/>
              <a:gd name="T21" fmla="*/ 0 h 196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233" h="1966">
                <a:moveTo>
                  <a:pt x="3931" y="1966"/>
                </a:moveTo>
                <a:cubicBezTo>
                  <a:pt x="4098" y="1966"/>
                  <a:pt x="4233" y="1831"/>
                  <a:pt x="4233" y="1664"/>
                </a:cubicBezTo>
                <a:lnTo>
                  <a:pt x="4233" y="302"/>
                </a:lnTo>
                <a:cubicBezTo>
                  <a:pt x="4233" y="135"/>
                  <a:pt x="4098" y="0"/>
                  <a:pt x="3931" y="0"/>
                </a:cubicBezTo>
                <a:lnTo>
                  <a:pt x="303" y="0"/>
                </a:lnTo>
                <a:cubicBezTo>
                  <a:pt x="136" y="0"/>
                  <a:pt x="0" y="135"/>
                  <a:pt x="0" y="302"/>
                </a:cubicBezTo>
                <a:lnTo>
                  <a:pt x="0" y="1664"/>
                </a:lnTo>
                <a:cubicBezTo>
                  <a:pt x="0" y="1831"/>
                  <a:pt x="136" y="1966"/>
                  <a:pt x="303" y="1966"/>
                </a:cubicBezTo>
                <a:lnTo>
                  <a:pt x="3931" y="1966"/>
                </a:lnTo>
                <a:close/>
              </a:path>
            </a:pathLst>
          </a:custGeom>
          <a:noFill/>
          <a:ln w="0"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016" name="Freeform 107">
            <a:extLst>
              <a:ext uri="{FF2B5EF4-FFF2-40B4-BE49-F238E27FC236}">
                <a16:creationId xmlns:a16="http://schemas.microsoft.com/office/drawing/2014/main" id="{00000000-0008-0000-0000-0000E0F50200}"/>
              </a:ext>
            </a:extLst>
          </xdr:cNvPr>
          <xdr:cNvSpPr>
            <a:spLocks/>
          </xdr:cNvSpPr>
        </xdr:nvSpPr>
        <xdr:spPr bwMode="auto">
          <a:xfrm>
            <a:off x="284" y="850"/>
            <a:ext cx="265" cy="123"/>
          </a:xfrm>
          <a:custGeom>
            <a:avLst/>
            <a:gdLst>
              <a:gd name="T0" fmla="*/ 0 w 4233"/>
              <a:gd name="T1" fmla="*/ 0 h 1967"/>
              <a:gd name="T2" fmla="*/ 0 w 4233"/>
              <a:gd name="T3" fmla="*/ 0 h 1967"/>
              <a:gd name="T4" fmla="*/ 0 w 4233"/>
              <a:gd name="T5" fmla="*/ 0 h 1967"/>
              <a:gd name="T6" fmla="*/ 0 w 4233"/>
              <a:gd name="T7" fmla="*/ 0 h 1967"/>
              <a:gd name="T8" fmla="*/ 0 w 4233"/>
              <a:gd name="T9" fmla="*/ 0 h 1967"/>
              <a:gd name="T10" fmla="*/ 0 w 4233"/>
              <a:gd name="T11" fmla="*/ 0 h 1967"/>
              <a:gd name="T12" fmla="*/ 0 w 4233"/>
              <a:gd name="T13" fmla="*/ 0 h 1967"/>
              <a:gd name="T14" fmla="*/ 0 w 4233"/>
              <a:gd name="T15" fmla="*/ 0 h 1967"/>
              <a:gd name="T16" fmla="*/ 0 w 4233"/>
              <a:gd name="T17" fmla="*/ 0 h 1967"/>
              <a:gd name="T18" fmla="*/ 0 w 4233"/>
              <a:gd name="T19" fmla="*/ 0 h 1967"/>
              <a:gd name="T20" fmla="*/ 0 w 4233"/>
              <a:gd name="T21" fmla="*/ 0 h 1967"/>
              <a:gd name="T22" fmla="*/ 0 w 4233"/>
              <a:gd name="T23" fmla="*/ 0 h 196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4233" h="1967">
                <a:moveTo>
                  <a:pt x="3931" y="1967"/>
                </a:moveTo>
                <a:cubicBezTo>
                  <a:pt x="4098" y="1967"/>
                  <a:pt x="4233" y="1831"/>
                  <a:pt x="4233" y="1664"/>
                </a:cubicBezTo>
                <a:lnTo>
                  <a:pt x="4233" y="303"/>
                </a:lnTo>
                <a:cubicBezTo>
                  <a:pt x="4233" y="136"/>
                  <a:pt x="4098" y="0"/>
                  <a:pt x="3931" y="0"/>
                </a:cubicBezTo>
                <a:lnTo>
                  <a:pt x="303" y="0"/>
                </a:lnTo>
                <a:cubicBezTo>
                  <a:pt x="136" y="0"/>
                  <a:pt x="0" y="136"/>
                  <a:pt x="0" y="303"/>
                </a:cubicBezTo>
                <a:lnTo>
                  <a:pt x="0" y="1664"/>
                </a:lnTo>
                <a:cubicBezTo>
                  <a:pt x="0" y="1831"/>
                  <a:pt x="136" y="1967"/>
                  <a:pt x="303" y="1967"/>
                </a:cubicBezTo>
                <a:lnTo>
                  <a:pt x="3931" y="1967"/>
                </a:lnTo>
                <a:close/>
              </a:path>
            </a:pathLst>
          </a:custGeom>
          <a:solidFill>
            <a:srgbClr val="FFFF00"/>
          </a:solidFill>
          <a:ln w="0">
            <a:solidFill>
              <a:srgbClr val="000000"/>
            </a:solidFill>
            <a:prstDash val="solid"/>
            <a:round/>
            <a:headEnd/>
            <a:tailEnd/>
          </a:ln>
        </xdr:spPr>
      </xdr:sp>
      <xdr:sp macro="" textlink="">
        <xdr:nvSpPr>
          <xdr:cNvPr id="194017" name="Freeform 108">
            <a:extLst>
              <a:ext uri="{FF2B5EF4-FFF2-40B4-BE49-F238E27FC236}">
                <a16:creationId xmlns:a16="http://schemas.microsoft.com/office/drawing/2014/main" id="{00000000-0008-0000-0000-0000E1F50200}"/>
              </a:ext>
            </a:extLst>
          </xdr:cNvPr>
          <xdr:cNvSpPr>
            <a:spLocks/>
          </xdr:cNvSpPr>
        </xdr:nvSpPr>
        <xdr:spPr bwMode="auto">
          <a:xfrm>
            <a:off x="284" y="850"/>
            <a:ext cx="265" cy="123"/>
          </a:xfrm>
          <a:custGeom>
            <a:avLst/>
            <a:gdLst>
              <a:gd name="T0" fmla="*/ 0 w 4233"/>
              <a:gd name="T1" fmla="*/ 0 h 1967"/>
              <a:gd name="T2" fmla="*/ 0 w 4233"/>
              <a:gd name="T3" fmla="*/ 0 h 1967"/>
              <a:gd name="T4" fmla="*/ 0 w 4233"/>
              <a:gd name="T5" fmla="*/ 0 h 1967"/>
              <a:gd name="T6" fmla="*/ 0 w 4233"/>
              <a:gd name="T7" fmla="*/ 0 h 1967"/>
              <a:gd name="T8" fmla="*/ 0 w 4233"/>
              <a:gd name="T9" fmla="*/ 0 h 1967"/>
              <a:gd name="T10" fmla="*/ 0 w 4233"/>
              <a:gd name="T11" fmla="*/ 0 h 1967"/>
              <a:gd name="T12" fmla="*/ 0 w 4233"/>
              <a:gd name="T13" fmla="*/ 0 h 1967"/>
              <a:gd name="T14" fmla="*/ 0 w 4233"/>
              <a:gd name="T15" fmla="*/ 0 h 1967"/>
              <a:gd name="T16" fmla="*/ 0 w 4233"/>
              <a:gd name="T17" fmla="*/ 0 h 1967"/>
              <a:gd name="T18" fmla="*/ 0 w 4233"/>
              <a:gd name="T19" fmla="*/ 0 h 1967"/>
              <a:gd name="T20" fmla="*/ 0 w 4233"/>
              <a:gd name="T21" fmla="*/ 0 h 1967"/>
              <a:gd name="T22" fmla="*/ 0 w 4233"/>
              <a:gd name="T23" fmla="*/ 0 h 196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4233" h="1967">
                <a:moveTo>
                  <a:pt x="3931" y="1967"/>
                </a:moveTo>
                <a:cubicBezTo>
                  <a:pt x="4098" y="1967"/>
                  <a:pt x="4233" y="1831"/>
                  <a:pt x="4233" y="1664"/>
                </a:cubicBezTo>
                <a:lnTo>
                  <a:pt x="4233" y="303"/>
                </a:lnTo>
                <a:cubicBezTo>
                  <a:pt x="4233" y="136"/>
                  <a:pt x="4098" y="0"/>
                  <a:pt x="3931" y="0"/>
                </a:cubicBezTo>
                <a:lnTo>
                  <a:pt x="303" y="0"/>
                </a:lnTo>
                <a:cubicBezTo>
                  <a:pt x="136" y="0"/>
                  <a:pt x="0" y="136"/>
                  <a:pt x="0" y="303"/>
                </a:cubicBezTo>
                <a:lnTo>
                  <a:pt x="0" y="1664"/>
                </a:lnTo>
                <a:cubicBezTo>
                  <a:pt x="0" y="1831"/>
                  <a:pt x="136" y="1967"/>
                  <a:pt x="303" y="1967"/>
                </a:cubicBezTo>
                <a:lnTo>
                  <a:pt x="3931" y="1967"/>
                </a:lnTo>
                <a:close/>
              </a:path>
            </a:pathLst>
          </a:custGeom>
          <a:noFill/>
          <a:ln w="0"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018" name="Freeform 109">
            <a:extLst>
              <a:ext uri="{FF2B5EF4-FFF2-40B4-BE49-F238E27FC236}">
                <a16:creationId xmlns:a16="http://schemas.microsoft.com/office/drawing/2014/main" id="{00000000-0008-0000-0000-0000E2F50200}"/>
              </a:ext>
            </a:extLst>
          </xdr:cNvPr>
          <xdr:cNvSpPr>
            <a:spLocks/>
          </xdr:cNvSpPr>
        </xdr:nvSpPr>
        <xdr:spPr bwMode="auto">
          <a:xfrm>
            <a:off x="197" y="359"/>
            <a:ext cx="265" cy="494"/>
          </a:xfrm>
          <a:custGeom>
            <a:avLst/>
            <a:gdLst>
              <a:gd name="T0" fmla="*/ 0 w 4233"/>
              <a:gd name="T1" fmla="*/ 0 h 7902"/>
              <a:gd name="T2" fmla="*/ 0 w 4233"/>
              <a:gd name="T3" fmla="*/ 0 h 7902"/>
              <a:gd name="T4" fmla="*/ 0 w 4233"/>
              <a:gd name="T5" fmla="*/ 0 h 7902"/>
              <a:gd name="T6" fmla="*/ 0 w 4233"/>
              <a:gd name="T7" fmla="*/ 0 h 7902"/>
              <a:gd name="T8" fmla="*/ 0 w 4233"/>
              <a:gd name="T9" fmla="*/ 0 h 7902"/>
              <a:gd name="T10" fmla="*/ 0 w 4233"/>
              <a:gd name="T11" fmla="*/ 0 h 7902"/>
              <a:gd name="T12" fmla="*/ 0 w 4233"/>
              <a:gd name="T13" fmla="*/ 0 h 7902"/>
              <a:gd name="T14" fmla="*/ 0 w 4233"/>
              <a:gd name="T15" fmla="*/ 0 h 7902"/>
              <a:gd name="T16" fmla="*/ 0 w 4233"/>
              <a:gd name="T17" fmla="*/ 0 h 7902"/>
              <a:gd name="T18" fmla="*/ 0 w 4233"/>
              <a:gd name="T19" fmla="*/ 0 h 7902"/>
              <a:gd name="T20" fmla="*/ 0 w 4233"/>
              <a:gd name="T21" fmla="*/ 0 h 7902"/>
              <a:gd name="T22" fmla="*/ 0 w 4233"/>
              <a:gd name="T23" fmla="*/ 0 h 790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4233" h="7902">
                <a:moveTo>
                  <a:pt x="3931" y="7902"/>
                </a:moveTo>
                <a:cubicBezTo>
                  <a:pt x="4098" y="7902"/>
                  <a:pt x="4233" y="7767"/>
                  <a:pt x="4233" y="7600"/>
                </a:cubicBezTo>
                <a:lnTo>
                  <a:pt x="4233" y="302"/>
                </a:lnTo>
                <a:cubicBezTo>
                  <a:pt x="4233" y="135"/>
                  <a:pt x="4098" y="0"/>
                  <a:pt x="3931" y="0"/>
                </a:cubicBezTo>
                <a:lnTo>
                  <a:pt x="302" y="0"/>
                </a:lnTo>
                <a:cubicBezTo>
                  <a:pt x="135" y="0"/>
                  <a:pt x="0" y="135"/>
                  <a:pt x="0" y="302"/>
                </a:cubicBezTo>
                <a:lnTo>
                  <a:pt x="0" y="7600"/>
                </a:lnTo>
                <a:cubicBezTo>
                  <a:pt x="0" y="7767"/>
                  <a:pt x="135" y="7902"/>
                  <a:pt x="302" y="7902"/>
                </a:cubicBezTo>
                <a:lnTo>
                  <a:pt x="3931" y="7902"/>
                </a:lnTo>
                <a:close/>
              </a:path>
            </a:pathLst>
          </a:custGeom>
          <a:solidFill>
            <a:srgbClr val="00FF00"/>
          </a:solidFill>
          <a:ln w="0">
            <a:solidFill>
              <a:srgbClr val="000000"/>
            </a:solidFill>
            <a:prstDash val="solid"/>
            <a:round/>
            <a:headEnd/>
            <a:tailEnd/>
          </a:ln>
        </xdr:spPr>
      </xdr:sp>
      <xdr:sp macro="" textlink="">
        <xdr:nvSpPr>
          <xdr:cNvPr id="194019" name="Freeform 110">
            <a:extLst>
              <a:ext uri="{FF2B5EF4-FFF2-40B4-BE49-F238E27FC236}">
                <a16:creationId xmlns:a16="http://schemas.microsoft.com/office/drawing/2014/main" id="{00000000-0008-0000-0000-0000E3F50200}"/>
              </a:ext>
            </a:extLst>
          </xdr:cNvPr>
          <xdr:cNvSpPr>
            <a:spLocks/>
          </xdr:cNvSpPr>
        </xdr:nvSpPr>
        <xdr:spPr bwMode="auto">
          <a:xfrm>
            <a:off x="197" y="359"/>
            <a:ext cx="265" cy="494"/>
          </a:xfrm>
          <a:custGeom>
            <a:avLst/>
            <a:gdLst>
              <a:gd name="T0" fmla="*/ 0 w 4233"/>
              <a:gd name="T1" fmla="*/ 0 h 7902"/>
              <a:gd name="T2" fmla="*/ 0 w 4233"/>
              <a:gd name="T3" fmla="*/ 0 h 7902"/>
              <a:gd name="T4" fmla="*/ 0 w 4233"/>
              <a:gd name="T5" fmla="*/ 0 h 7902"/>
              <a:gd name="T6" fmla="*/ 0 w 4233"/>
              <a:gd name="T7" fmla="*/ 0 h 7902"/>
              <a:gd name="T8" fmla="*/ 0 w 4233"/>
              <a:gd name="T9" fmla="*/ 0 h 7902"/>
              <a:gd name="T10" fmla="*/ 0 w 4233"/>
              <a:gd name="T11" fmla="*/ 0 h 7902"/>
              <a:gd name="T12" fmla="*/ 0 w 4233"/>
              <a:gd name="T13" fmla="*/ 0 h 7902"/>
              <a:gd name="T14" fmla="*/ 0 w 4233"/>
              <a:gd name="T15" fmla="*/ 0 h 7902"/>
              <a:gd name="T16" fmla="*/ 0 w 4233"/>
              <a:gd name="T17" fmla="*/ 0 h 7902"/>
              <a:gd name="T18" fmla="*/ 0 w 4233"/>
              <a:gd name="T19" fmla="*/ 0 h 7902"/>
              <a:gd name="T20" fmla="*/ 0 w 4233"/>
              <a:gd name="T21" fmla="*/ 0 h 7902"/>
              <a:gd name="T22" fmla="*/ 0 w 4233"/>
              <a:gd name="T23" fmla="*/ 0 h 790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4233" h="7902">
                <a:moveTo>
                  <a:pt x="3931" y="7902"/>
                </a:moveTo>
                <a:cubicBezTo>
                  <a:pt x="4098" y="7902"/>
                  <a:pt x="4233" y="7767"/>
                  <a:pt x="4233" y="7600"/>
                </a:cubicBezTo>
                <a:lnTo>
                  <a:pt x="4233" y="302"/>
                </a:lnTo>
                <a:cubicBezTo>
                  <a:pt x="4233" y="135"/>
                  <a:pt x="4098" y="0"/>
                  <a:pt x="3931" y="0"/>
                </a:cubicBezTo>
                <a:lnTo>
                  <a:pt x="302" y="0"/>
                </a:lnTo>
                <a:cubicBezTo>
                  <a:pt x="135" y="0"/>
                  <a:pt x="0" y="135"/>
                  <a:pt x="0" y="302"/>
                </a:cubicBezTo>
                <a:lnTo>
                  <a:pt x="0" y="7600"/>
                </a:lnTo>
                <a:cubicBezTo>
                  <a:pt x="0" y="7767"/>
                  <a:pt x="135" y="7902"/>
                  <a:pt x="302" y="7902"/>
                </a:cubicBezTo>
                <a:lnTo>
                  <a:pt x="3931" y="7902"/>
                </a:lnTo>
                <a:close/>
              </a:path>
            </a:pathLst>
          </a:custGeom>
          <a:noFill/>
          <a:ln w="0"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03" name="Rectangle 111">
            <a:extLst>
              <a:ext uri="{FF2B5EF4-FFF2-40B4-BE49-F238E27FC236}">
                <a16:creationId xmlns:a16="http://schemas.microsoft.com/office/drawing/2014/main" id="{00000000-0008-0000-0000-00006F200000}"/>
              </a:ext>
            </a:extLst>
          </xdr:cNvPr>
          <xdr:cNvSpPr>
            <a:spLocks noChangeArrowheads="1"/>
          </xdr:cNvSpPr>
        </xdr:nvSpPr>
        <xdr:spPr bwMode="auto">
          <a:xfrm>
            <a:off x="203" y="363"/>
            <a:ext cx="11" cy="40"/>
          </a:xfrm>
          <a:prstGeom prst="rect">
            <a:avLst/>
          </a:prstGeom>
          <a:noFill/>
          <a:ln>
            <a:noFill/>
          </a:ln>
        </xdr:spPr>
        <xdr:txBody>
          <a:bodyPr wrap="none" lIns="0" tIns="0" rIns="0" bIns="0" anchor="t">
            <a:spAutoFit/>
          </a:bodyPr>
          <a:lstStyle/>
          <a:p>
            <a:pPr algn="l" rtl="0">
              <a:defRPr sz="1000"/>
            </a:pPr>
            <a:r>
              <a:rPr lang="en-IE" sz="2400" b="1" i="0" u="none" strike="noStrike" baseline="0">
                <a:solidFill>
                  <a:srgbClr val="0000FF"/>
                </a:solidFill>
                <a:latin typeface="Arial"/>
                <a:cs typeface="Arial"/>
              </a:rPr>
              <a:t>-</a:t>
            </a:r>
            <a:endParaRPr lang="en-IE"/>
          </a:p>
        </xdr:txBody>
      </xdr:sp>
      <xdr:sp macro="" textlink="">
        <xdr:nvSpPr>
          <xdr:cNvPr id="8304" name="Rectangle 112">
            <a:extLst>
              <a:ext uri="{FF2B5EF4-FFF2-40B4-BE49-F238E27FC236}">
                <a16:creationId xmlns:a16="http://schemas.microsoft.com/office/drawing/2014/main" id="{00000000-0008-0000-0000-000070200000}"/>
              </a:ext>
            </a:extLst>
          </xdr:cNvPr>
          <xdr:cNvSpPr>
            <a:spLocks noChangeArrowheads="1"/>
          </xdr:cNvSpPr>
        </xdr:nvSpPr>
        <xdr:spPr bwMode="auto">
          <a:xfrm>
            <a:off x="227" y="378"/>
            <a:ext cx="94"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Aggregation</a:t>
            </a:r>
            <a:endParaRPr lang="en-IE"/>
          </a:p>
        </xdr:txBody>
      </xdr:sp>
      <xdr:sp macro="" textlink="">
        <xdr:nvSpPr>
          <xdr:cNvPr id="8305" name="Rectangle 113">
            <a:extLst>
              <a:ext uri="{FF2B5EF4-FFF2-40B4-BE49-F238E27FC236}">
                <a16:creationId xmlns:a16="http://schemas.microsoft.com/office/drawing/2014/main" id="{00000000-0008-0000-0000-000071200000}"/>
              </a:ext>
            </a:extLst>
          </xdr:cNvPr>
          <xdr:cNvSpPr>
            <a:spLocks noChangeArrowheads="1"/>
          </xdr:cNvSpPr>
        </xdr:nvSpPr>
        <xdr:spPr bwMode="auto">
          <a:xfrm>
            <a:off x="233" y="402"/>
            <a:ext cx="26"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FF0000"/>
                </a:solidFill>
                <a:latin typeface="Arial"/>
                <a:cs typeface="Arial"/>
              </a:rPr>
              <a:t>MM </a:t>
            </a:r>
            <a:endParaRPr lang="en-IE"/>
          </a:p>
        </xdr:txBody>
      </xdr:sp>
      <xdr:sp macro="" textlink="">
        <xdr:nvSpPr>
          <xdr:cNvPr id="8306" name="Rectangle 114">
            <a:extLst>
              <a:ext uri="{FF2B5EF4-FFF2-40B4-BE49-F238E27FC236}">
                <a16:creationId xmlns:a16="http://schemas.microsoft.com/office/drawing/2014/main" id="{00000000-0008-0000-0000-000072200000}"/>
              </a:ext>
            </a:extLst>
          </xdr:cNvPr>
          <xdr:cNvSpPr>
            <a:spLocks noChangeArrowheads="1"/>
          </xdr:cNvSpPr>
        </xdr:nvSpPr>
        <xdr:spPr bwMode="auto">
          <a:xfrm>
            <a:off x="264" y="402"/>
            <a:ext cx="27"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FF0000"/>
                </a:solidFill>
                <a:latin typeface="Arial"/>
                <a:cs typeface="Arial"/>
              </a:rPr>
              <a:t>591</a:t>
            </a:r>
            <a:endParaRPr lang="en-IE"/>
          </a:p>
        </xdr:txBody>
      </xdr:sp>
      <xdr:sp macro="" textlink="">
        <xdr:nvSpPr>
          <xdr:cNvPr id="8307" name="Rectangle 115">
            <a:extLst>
              <a:ext uri="{FF2B5EF4-FFF2-40B4-BE49-F238E27FC236}">
                <a16:creationId xmlns:a16="http://schemas.microsoft.com/office/drawing/2014/main" id="{00000000-0008-0000-0000-000073200000}"/>
              </a:ext>
            </a:extLst>
          </xdr:cNvPr>
          <xdr:cNvSpPr>
            <a:spLocks noChangeArrowheads="1"/>
          </xdr:cNvSpPr>
        </xdr:nvSpPr>
        <xdr:spPr bwMode="auto">
          <a:xfrm>
            <a:off x="259" y="423"/>
            <a:ext cx="6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Data Item </a:t>
            </a:r>
            <a:endParaRPr lang="en-IE"/>
          </a:p>
        </xdr:txBody>
      </xdr:sp>
      <xdr:sp macro="" textlink="">
        <xdr:nvSpPr>
          <xdr:cNvPr id="8308" name="Rectangle 116">
            <a:extLst>
              <a:ext uri="{FF2B5EF4-FFF2-40B4-BE49-F238E27FC236}">
                <a16:creationId xmlns:a16="http://schemas.microsoft.com/office/drawing/2014/main" id="{00000000-0008-0000-0000-000074200000}"/>
              </a:ext>
            </a:extLst>
          </xdr:cNvPr>
          <xdr:cNvSpPr>
            <a:spLocks noChangeArrowheads="1"/>
          </xdr:cNvSpPr>
        </xdr:nvSpPr>
        <xdr:spPr bwMode="auto">
          <a:xfrm>
            <a:off x="323" y="423"/>
            <a:ext cx="7"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1</a:t>
            </a:r>
            <a:endParaRPr lang="en-IE"/>
          </a:p>
        </xdr:txBody>
      </xdr:sp>
      <xdr:sp macro="" textlink="">
        <xdr:nvSpPr>
          <xdr:cNvPr id="8309" name="Rectangle 117">
            <a:extLst>
              <a:ext uri="{FF2B5EF4-FFF2-40B4-BE49-F238E27FC236}">
                <a16:creationId xmlns:a16="http://schemas.microsoft.com/office/drawing/2014/main" id="{00000000-0008-0000-0000-000075200000}"/>
              </a:ext>
            </a:extLst>
          </xdr:cNvPr>
          <xdr:cNvSpPr>
            <a:spLocks noChangeArrowheads="1"/>
          </xdr:cNvSpPr>
        </xdr:nvSpPr>
        <xdr:spPr bwMode="auto">
          <a:xfrm>
            <a:off x="259" y="440"/>
            <a:ext cx="6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Data Item </a:t>
            </a:r>
            <a:endParaRPr lang="en-IE"/>
          </a:p>
        </xdr:txBody>
      </xdr:sp>
      <xdr:sp macro="" textlink="">
        <xdr:nvSpPr>
          <xdr:cNvPr id="8310" name="Rectangle 118">
            <a:extLst>
              <a:ext uri="{FF2B5EF4-FFF2-40B4-BE49-F238E27FC236}">
                <a16:creationId xmlns:a16="http://schemas.microsoft.com/office/drawing/2014/main" id="{00000000-0008-0000-0000-000076200000}"/>
              </a:ext>
            </a:extLst>
          </xdr:cNvPr>
          <xdr:cNvSpPr>
            <a:spLocks noChangeArrowheads="1"/>
          </xdr:cNvSpPr>
        </xdr:nvSpPr>
        <xdr:spPr bwMode="auto">
          <a:xfrm>
            <a:off x="323" y="440"/>
            <a:ext cx="7"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2</a:t>
            </a:r>
            <a:endParaRPr lang="en-IE"/>
          </a:p>
        </xdr:txBody>
      </xdr:sp>
      <xdr:sp macro="" textlink="">
        <xdr:nvSpPr>
          <xdr:cNvPr id="8311" name="Rectangle 119">
            <a:extLst>
              <a:ext uri="{FF2B5EF4-FFF2-40B4-BE49-F238E27FC236}">
                <a16:creationId xmlns:a16="http://schemas.microsoft.com/office/drawing/2014/main" id="{00000000-0008-0000-0000-000077200000}"/>
              </a:ext>
            </a:extLst>
          </xdr:cNvPr>
          <xdr:cNvSpPr>
            <a:spLocks noChangeArrowheads="1"/>
          </xdr:cNvSpPr>
        </xdr:nvSpPr>
        <xdr:spPr bwMode="auto">
          <a:xfrm>
            <a:off x="259" y="456"/>
            <a:ext cx="19"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Etc</a:t>
            </a:r>
            <a:endParaRPr lang="en-IE"/>
          </a:p>
        </xdr:txBody>
      </xdr:sp>
      <xdr:sp macro="" textlink="">
        <xdr:nvSpPr>
          <xdr:cNvPr id="8312" name="Rectangle 120">
            <a:extLst>
              <a:ext uri="{FF2B5EF4-FFF2-40B4-BE49-F238E27FC236}">
                <a16:creationId xmlns:a16="http://schemas.microsoft.com/office/drawing/2014/main" id="{00000000-0008-0000-0000-000078200000}"/>
              </a:ext>
            </a:extLst>
          </xdr:cNvPr>
          <xdr:cNvSpPr>
            <a:spLocks noChangeArrowheads="1"/>
          </xdr:cNvSpPr>
        </xdr:nvSpPr>
        <xdr:spPr bwMode="auto">
          <a:xfrm>
            <a:off x="280" y="456"/>
            <a:ext cx="4"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a:t>
            </a:r>
            <a:endParaRPr lang="en-IE"/>
          </a:p>
        </xdr:txBody>
      </xdr:sp>
      <xdr:sp macro="" textlink="">
        <xdr:nvSpPr>
          <xdr:cNvPr id="8313" name="Rectangle 121">
            <a:extLst>
              <a:ext uri="{FF2B5EF4-FFF2-40B4-BE49-F238E27FC236}">
                <a16:creationId xmlns:a16="http://schemas.microsoft.com/office/drawing/2014/main" id="{00000000-0008-0000-0000-000079200000}"/>
              </a:ext>
            </a:extLst>
          </xdr:cNvPr>
          <xdr:cNvSpPr>
            <a:spLocks noChangeArrowheads="1"/>
          </xdr:cNvSpPr>
        </xdr:nvSpPr>
        <xdr:spPr bwMode="auto">
          <a:xfrm>
            <a:off x="259" y="472"/>
            <a:ext cx="20"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 . .</a:t>
            </a:r>
            <a:endParaRPr lang="en-IE"/>
          </a:p>
        </xdr:txBody>
      </xdr:sp>
      <xdr:sp macro="" textlink="">
        <xdr:nvSpPr>
          <xdr:cNvPr id="8314" name="Rectangle 122">
            <a:extLst>
              <a:ext uri="{FF2B5EF4-FFF2-40B4-BE49-F238E27FC236}">
                <a16:creationId xmlns:a16="http://schemas.microsoft.com/office/drawing/2014/main" id="{00000000-0008-0000-0000-00007A200000}"/>
              </a:ext>
            </a:extLst>
          </xdr:cNvPr>
          <xdr:cNvSpPr>
            <a:spLocks noChangeArrowheads="1"/>
          </xdr:cNvSpPr>
        </xdr:nvSpPr>
        <xdr:spPr bwMode="auto">
          <a:xfrm>
            <a:off x="233" y="488"/>
            <a:ext cx="26"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FF0000"/>
                </a:solidFill>
                <a:latin typeface="Arial"/>
                <a:cs typeface="Arial"/>
              </a:rPr>
              <a:t>MM </a:t>
            </a:r>
            <a:endParaRPr lang="en-IE"/>
          </a:p>
        </xdr:txBody>
      </xdr:sp>
      <xdr:sp macro="" textlink="">
        <xdr:nvSpPr>
          <xdr:cNvPr id="8315" name="Rectangle 123">
            <a:extLst>
              <a:ext uri="{FF2B5EF4-FFF2-40B4-BE49-F238E27FC236}">
                <a16:creationId xmlns:a16="http://schemas.microsoft.com/office/drawing/2014/main" id="{00000000-0008-0000-0000-00007B200000}"/>
              </a:ext>
            </a:extLst>
          </xdr:cNvPr>
          <xdr:cNvSpPr>
            <a:spLocks noChangeArrowheads="1"/>
          </xdr:cNvSpPr>
        </xdr:nvSpPr>
        <xdr:spPr bwMode="auto">
          <a:xfrm>
            <a:off x="264" y="488"/>
            <a:ext cx="27"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FF0000"/>
                </a:solidFill>
                <a:latin typeface="Arial"/>
                <a:cs typeface="Arial"/>
              </a:rPr>
              <a:t>598</a:t>
            </a:r>
            <a:endParaRPr lang="en-IE"/>
          </a:p>
        </xdr:txBody>
      </xdr:sp>
      <xdr:sp macro="" textlink="">
        <xdr:nvSpPr>
          <xdr:cNvPr id="8316" name="Rectangle 124">
            <a:extLst>
              <a:ext uri="{FF2B5EF4-FFF2-40B4-BE49-F238E27FC236}">
                <a16:creationId xmlns:a16="http://schemas.microsoft.com/office/drawing/2014/main" id="{00000000-0008-0000-0000-00007C200000}"/>
              </a:ext>
            </a:extLst>
          </xdr:cNvPr>
          <xdr:cNvSpPr>
            <a:spLocks noChangeArrowheads="1"/>
          </xdr:cNvSpPr>
        </xdr:nvSpPr>
        <xdr:spPr bwMode="auto">
          <a:xfrm>
            <a:off x="259" y="507"/>
            <a:ext cx="19"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Etc</a:t>
            </a:r>
            <a:endParaRPr lang="en-IE"/>
          </a:p>
        </xdr:txBody>
      </xdr:sp>
      <xdr:sp macro="" textlink="">
        <xdr:nvSpPr>
          <xdr:cNvPr id="8317" name="Rectangle 125">
            <a:extLst>
              <a:ext uri="{FF2B5EF4-FFF2-40B4-BE49-F238E27FC236}">
                <a16:creationId xmlns:a16="http://schemas.microsoft.com/office/drawing/2014/main" id="{00000000-0008-0000-0000-00007D200000}"/>
              </a:ext>
            </a:extLst>
          </xdr:cNvPr>
          <xdr:cNvSpPr>
            <a:spLocks noChangeArrowheads="1"/>
          </xdr:cNvSpPr>
        </xdr:nvSpPr>
        <xdr:spPr bwMode="auto">
          <a:xfrm>
            <a:off x="280" y="507"/>
            <a:ext cx="4"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a:t>
            </a:r>
            <a:endParaRPr lang="en-IE"/>
          </a:p>
        </xdr:txBody>
      </xdr:sp>
      <xdr:sp macro="" textlink="">
        <xdr:nvSpPr>
          <xdr:cNvPr id="8318" name="Rectangle 126">
            <a:extLst>
              <a:ext uri="{FF2B5EF4-FFF2-40B4-BE49-F238E27FC236}">
                <a16:creationId xmlns:a16="http://schemas.microsoft.com/office/drawing/2014/main" id="{00000000-0008-0000-0000-00007E200000}"/>
              </a:ext>
            </a:extLst>
          </xdr:cNvPr>
          <xdr:cNvSpPr>
            <a:spLocks noChangeArrowheads="1"/>
          </xdr:cNvSpPr>
        </xdr:nvSpPr>
        <xdr:spPr bwMode="auto">
          <a:xfrm>
            <a:off x="203" y="523"/>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19" name="Rectangle 127">
            <a:extLst>
              <a:ext uri="{FF2B5EF4-FFF2-40B4-BE49-F238E27FC236}">
                <a16:creationId xmlns:a16="http://schemas.microsoft.com/office/drawing/2014/main" id="{00000000-0008-0000-0000-00007F200000}"/>
              </a:ext>
            </a:extLst>
          </xdr:cNvPr>
          <xdr:cNvSpPr>
            <a:spLocks noChangeArrowheads="1"/>
          </xdr:cNvSpPr>
        </xdr:nvSpPr>
        <xdr:spPr bwMode="auto">
          <a:xfrm>
            <a:off x="227" y="526"/>
            <a:ext cx="48"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Billing</a:t>
            </a:r>
            <a:endParaRPr lang="en-IE"/>
          </a:p>
        </xdr:txBody>
      </xdr:sp>
      <xdr:sp macro="" textlink="">
        <xdr:nvSpPr>
          <xdr:cNvPr id="8320" name="Rectangle 128">
            <a:extLst>
              <a:ext uri="{FF2B5EF4-FFF2-40B4-BE49-F238E27FC236}">
                <a16:creationId xmlns:a16="http://schemas.microsoft.com/office/drawing/2014/main" id="{00000000-0008-0000-0000-000080200000}"/>
              </a:ext>
            </a:extLst>
          </xdr:cNvPr>
          <xdr:cNvSpPr>
            <a:spLocks noChangeArrowheads="1"/>
          </xdr:cNvSpPr>
        </xdr:nvSpPr>
        <xdr:spPr bwMode="auto">
          <a:xfrm>
            <a:off x="203" y="546"/>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21" name="Rectangle 129">
            <a:extLst>
              <a:ext uri="{FF2B5EF4-FFF2-40B4-BE49-F238E27FC236}">
                <a16:creationId xmlns:a16="http://schemas.microsoft.com/office/drawing/2014/main" id="{00000000-0008-0000-0000-000081200000}"/>
              </a:ext>
            </a:extLst>
          </xdr:cNvPr>
          <xdr:cNvSpPr>
            <a:spLocks noChangeArrowheads="1"/>
          </xdr:cNvSpPr>
        </xdr:nvSpPr>
        <xdr:spPr bwMode="auto">
          <a:xfrm>
            <a:off x="227" y="549"/>
            <a:ext cx="131"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Customer Details</a:t>
            </a:r>
            <a:endParaRPr lang="en-IE"/>
          </a:p>
        </xdr:txBody>
      </xdr:sp>
      <xdr:sp macro="" textlink="">
        <xdr:nvSpPr>
          <xdr:cNvPr id="8322" name="Rectangle 130">
            <a:extLst>
              <a:ext uri="{FF2B5EF4-FFF2-40B4-BE49-F238E27FC236}">
                <a16:creationId xmlns:a16="http://schemas.microsoft.com/office/drawing/2014/main" id="{00000000-0008-0000-0000-000082200000}"/>
              </a:ext>
            </a:extLst>
          </xdr:cNvPr>
          <xdr:cNvSpPr>
            <a:spLocks noChangeArrowheads="1"/>
          </xdr:cNvSpPr>
        </xdr:nvSpPr>
        <xdr:spPr bwMode="auto">
          <a:xfrm>
            <a:off x="203" y="569"/>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23" name="Rectangle 131">
            <a:extLst>
              <a:ext uri="{FF2B5EF4-FFF2-40B4-BE49-F238E27FC236}">
                <a16:creationId xmlns:a16="http://schemas.microsoft.com/office/drawing/2014/main" id="{00000000-0008-0000-0000-000083200000}"/>
              </a:ext>
            </a:extLst>
          </xdr:cNvPr>
          <xdr:cNvSpPr>
            <a:spLocks noChangeArrowheads="1"/>
          </xdr:cNvSpPr>
        </xdr:nvSpPr>
        <xdr:spPr bwMode="auto">
          <a:xfrm>
            <a:off x="227" y="572"/>
            <a:ext cx="21"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De</a:t>
            </a:r>
            <a:endParaRPr lang="en-IE"/>
          </a:p>
        </xdr:txBody>
      </xdr:sp>
      <xdr:sp macro="" textlink="">
        <xdr:nvSpPr>
          <xdr:cNvPr id="8324" name="Rectangle 132">
            <a:extLst>
              <a:ext uri="{FF2B5EF4-FFF2-40B4-BE49-F238E27FC236}">
                <a16:creationId xmlns:a16="http://schemas.microsoft.com/office/drawing/2014/main" id="{00000000-0008-0000-0000-000084200000}"/>
              </a:ext>
            </a:extLst>
          </xdr:cNvPr>
          <xdr:cNvSpPr>
            <a:spLocks noChangeArrowheads="1"/>
          </xdr:cNvSpPr>
        </xdr:nvSpPr>
        <xdr:spPr bwMode="auto">
          <a:xfrm>
            <a:off x="247" y="572"/>
            <a:ext cx="5"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a:t>
            </a:r>
            <a:endParaRPr lang="en-IE"/>
          </a:p>
        </xdr:txBody>
      </xdr:sp>
      <xdr:sp macro="" textlink="">
        <xdr:nvSpPr>
          <xdr:cNvPr id="8325" name="Rectangle 133">
            <a:extLst>
              <a:ext uri="{FF2B5EF4-FFF2-40B4-BE49-F238E27FC236}">
                <a16:creationId xmlns:a16="http://schemas.microsoft.com/office/drawing/2014/main" id="{00000000-0008-0000-0000-000085200000}"/>
              </a:ext>
            </a:extLst>
          </xdr:cNvPr>
          <xdr:cNvSpPr>
            <a:spLocks noChangeArrowheads="1"/>
          </xdr:cNvSpPr>
        </xdr:nvSpPr>
        <xdr:spPr bwMode="auto">
          <a:xfrm>
            <a:off x="252" y="572"/>
            <a:ext cx="93"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Registration</a:t>
            </a:r>
            <a:endParaRPr lang="en-IE"/>
          </a:p>
        </xdr:txBody>
      </xdr:sp>
      <xdr:sp macro="" textlink="">
        <xdr:nvSpPr>
          <xdr:cNvPr id="8326" name="Rectangle 134">
            <a:extLst>
              <a:ext uri="{FF2B5EF4-FFF2-40B4-BE49-F238E27FC236}">
                <a16:creationId xmlns:a16="http://schemas.microsoft.com/office/drawing/2014/main" id="{00000000-0008-0000-0000-000086200000}"/>
              </a:ext>
            </a:extLst>
          </xdr:cNvPr>
          <xdr:cNvSpPr>
            <a:spLocks noChangeArrowheads="1"/>
          </xdr:cNvSpPr>
        </xdr:nvSpPr>
        <xdr:spPr bwMode="auto">
          <a:xfrm>
            <a:off x="203" y="592"/>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27" name="Rectangle 135">
            <a:extLst>
              <a:ext uri="{FF2B5EF4-FFF2-40B4-BE49-F238E27FC236}">
                <a16:creationId xmlns:a16="http://schemas.microsoft.com/office/drawing/2014/main" id="{00000000-0008-0000-0000-000087200000}"/>
              </a:ext>
            </a:extLst>
          </xdr:cNvPr>
          <xdr:cNvSpPr>
            <a:spLocks noChangeArrowheads="1"/>
          </xdr:cNvSpPr>
        </xdr:nvSpPr>
        <xdr:spPr bwMode="auto">
          <a:xfrm>
            <a:off x="227" y="595"/>
            <a:ext cx="152"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Fieldwork Requests</a:t>
            </a:r>
            <a:endParaRPr lang="en-IE"/>
          </a:p>
        </xdr:txBody>
      </xdr:sp>
      <xdr:sp macro="" textlink="">
        <xdr:nvSpPr>
          <xdr:cNvPr id="8328" name="Rectangle 136">
            <a:extLst>
              <a:ext uri="{FF2B5EF4-FFF2-40B4-BE49-F238E27FC236}">
                <a16:creationId xmlns:a16="http://schemas.microsoft.com/office/drawing/2014/main" id="{00000000-0008-0000-0000-000088200000}"/>
              </a:ext>
            </a:extLst>
          </xdr:cNvPr>
          <xdr:cNvSpPr>
            <a:spLocks noChangeArrowheads="1"/>
          </xdr:cNvSpPr>
        </xdr:nvSpPr>
        <xdr:spPr bwMode="auto">
          <a:xfrm>
            <a:off x="203" y="615"/>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29" name="Rectangle 137">
            <a:extLst>
              <a:ext uri="{FF2B5EF4-FFF2-40B4-BE49-F238E27FC236}">
                <a16:creationId xmlns:a16="http://schemas.microsoft.com/office/drawing/2014/main" id="{00000000-0008-0000-0000-000089200000}"/>
              </a:ext>
            </a:extLst>
          </xdr:cNvPr>
          <xdr:cNvSpPr>
            <a:spLocks noChangeArrowheads="1"/>
          </xdr:cNvSpPr>
        </xdr:nvSpPr>
        <xdr:spPr bwMode="auto">
          <a:xfrm>
            <a:off x="227" y="618"/>
            <a:ext cx="166"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Fieldwork Responses</a:t>
            </a:r>
            <a:endParaRPr lang="en-IE"/>
          </a:p>
        </xdr:txBody>
      </xdr:sp>
      <xdr:sp macro="" textlink="">
        <xdr:nvSpPr>
          <xdr:cNvPr id="8330" name="Rectangle 138">
            <a:extLst>
              <a:ext uri="{FF2B5EF4-FFF2-40B4-BE49-F238E27FC236}">
                <a16:creationId xmlns:a16="http://schemas.microsoft.com/office/drawing/2014/main" id="{00000000-0008-0000-0000-00008A200000}"/>
              </a:ext>
            </a:extLst>
          </xdr:cNvPr>
          <xdr:cNvSpPr>
            <a:spLocks noChangeArrowheads="1"/>
          </xdr:cNvSpPr>
        </xdr:nvSpPr>
        <xdr:spPr bwMode="auto">
          <a:xfrm>
            <a:off x="203" y="638"/>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31" name="Rectangle 139">
            <a:extLst>
              <a:ext uri="{FF2B5EF4-FFF2-40B4-BE49-F238E27FC236}">
                <a16:creationId xmlns:a16="http://schemas.microsoft.com/office/drawing/2014/main" id="{00000000-0008-0000-0000-00008B200000}"/>
              </a:ext>
            </a:extLst>
          </xdr:cNvPr>
          <xdr:cNvSpPr>
            <a:spLocks noChangeArrowheads="1"/>
          </xdr:cNvSpPr>
        </xdr:nvSpPr>
        <xdr:spPr bwMode="auto">
          <a:xfrm>
            <a:off x="227" y="641"/>
            <a:ext cx="205"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Meter Point Characteristics</a:t>
            </a:r>
            <a:endParaRPr lang="en-IE"/>
          </a:p>
        </xdr:txBody>
      </xdr:sp>
      <xdr:sp macro="" textlink="">
        <xdr:nvSpPr>
          <xdr:cNvPr id="8332" name="Rectangle 140">
            <a:extLst>
              <a:ext uri="{FF2B5EF4-FFF2-40B4-BE49-F238E27FC236}">
                <a16:creationId xmlns:a16="http://schemas.microsoft.com/office/drawing/2014/main" id="{00000000-0008-0000-0000-00008C200000}"/>
              </a:ext>
            </a:extLst>
          </xdr:cNvPr>
          <xdr:cNvSpPr>
            <a:spLocks noChangeArrowheads="1"/>
          </xdr:cNvSpPr>
        </xdr:nvSpPr>
        <xdr:spPr bwMode="auto">
          <a:xfrm>
            <a:off x="203" y="662"/>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33" name="Rectangle 141">
            <a:extLst>
              <a:ext uri="{FF2B5EF4-FFF2-40B4-BE49-F238E27FC236}">
                <a16:creationId xmlns:a16="http://schemas.microsoft.com/office/drawing/2014/main" id="{00000000-0008-0000-0000-00008D200000}"/>
              </a:ext>
            </a:extLst>
          </xdr:cNvPr>
          <xdr:cNvSpPr>
            <a:spLocks noChangeArrowheads="1"/>
          </xdr:cNvSpPr>
        </xdr:nvSpPr>
        <xdr:spPr bwMode="auto">
          <a:xfrm>
            <a:off x="227" y="665"/>
            <a:ext cx="175"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Meter Read Withdrawal</a:t>
            </a:r>
            <a:endParaRPr lang="en-IE"/>
          </a:p>
        </xdr:txBody>
      </xdr:sp>
      <xdr:sp macro="" textlink="">
        <xdr:nvSpPr>
          <xdr:cNvPr id="8334" name="Rectangle 142">
            <a:extLst>
              <a:ext uri="{FF2B5EF4-FFF2-40B4-BE49-F238E27FC236}">
                <a16:creationId xmlns:a16="http://schemas.microsoft.com/office/drawing/2014/main" id="{00000000-0008-0000-0000-00008E200000}"/>
              </a:ext>
            </a:extLst>
          </xdr:cNvPr>
          <xdr:cNvSpPr>
            <a:spLocks noChangeArrowheads="1"/>
          </xdr:cNvSpPr>
        </xdr:nvSpPr>
        <xdr:spPr bwMode="auto">
          <a:xfrm>
            <a:off x="203" y="685"/>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35" name="Rectangle 143">
            <a:extLst>
              <a:ext uri="{FF2B5EF4-FFF2-40B4-BE49-F238E27FC236}">
                <a16:creationId xmlns:a16="http://schemas.microsoft.com/office/drawing/2014/main" id="{00000000-0008-0000-0000-00008F200000}"/>
              </a:ext>
            </a:extLst>
          </xdr:cNvPr>
          <xdr:cNvSpPr>
            <a:spLocks noChangeArrowheads="1"/>
          </xdr:cNvSpPr>
        </xdr:nvSpPr>
        <xdr:spPr bwMode="auto">
          <a:xfrm>
            <a:off x="227" y="688"/>
            <a:ext cx="172"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Meter Reading Related</a:t>
            </a:r>
            <a:endParaRPr lang="en-IE"/>
          </a:p>
        </xdr:txBody>
      </xdr:sp>
      <xdr:sp macro="" textlink="">
        <xdr:nvSpPr>
          <xdr:cNvPr id="8336" name="Rectangle 144">
            <a:extLst>
              <a:ext uri="{FF2B5EF4-FFF2-40B4-BE49-F238E27FC236}">
                <a16:creationId xmlns:a16="http://schemas.microsoft.com/office/drawing/2014/main" id="{00000000-0008-0000-0000-000090200000}"/>
              </a:ext>
            </a:extLst>
          </xdr:cNvPr>
          <xdr:cNvSpPr>
            <a:spLocks noChangeArrowheads="1"/>
          </xdr:cNvSpPr>
        </xdr:nvSpPr>
        <xdr:spPr bwMode="auto">
          <a:xfrm>
            <a:off x="203" y="708"/>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37" name="Rectangle 145">
            <a:extLst>
              <a:ext uri="{FF2B5EF4-FFF2-40B4-BE49-F238E27FC236}">
                <a16:creationId xmlns:a16="http://schemas.microsoft.com/office/drawing/2014/main" id="{00000000-0008-0000-0000-000091200000}"/>
              </a:ext>
            </a:extLst>
          </xdr:cNvPr>
          <xdr:cNvSpPr>
            <a:spLocks noChangeArrowheads="1"/>
          </xdr:cNvSpPr>
        </xdr:nvSpPr>
        <xdr:spPr bwMode="auto">
          <a:xfrm>
            <a:off x="227" y="711"/>
            <a:ext cx="205"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Objection and Cancellation</a:t>
            </a:r>
            <a:endParaRPr lang="en-IE"/>
          </a:p>
        </xdr:txBody>
      </xdr:sp>
      <xdr:sp macro="" textlink="">
        <xdr:nvSpPr>
          <xdr:cNvPr id="8338" name="Rectangle 146">
            <a:extLst>
              <a:ext uri="{FF2B5EF4-FFF2-40B4-BE49-F238E27FC236}">
                <a16:creationId xmlns:a16="http://schemas.microsoft.com/office/drawing/2014/main" id="{00000000-0008-0000-0000-000092200000}"/>
              </a:ext>
            </a:extLst>
          </xdr:cNvPr>
          <xdr:cNvSpPr>
            <a:spLocks noChangeArrowheads="1"/>
          </xdr:cNvSpPr>
        </xdr:nvSpPr>
        <xdr:spPr bwMode="auto">
          <a:xfrm>
            <a:off x="203" y="731"/>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39" name="Rectangle 147">
            <a:extLst>
              <a:ext uri="{FF2B5EF4-FFF2-40B4-BE49-F238E27FC236}">
                <a16:creationId xmlns:a16="http://schemas.microsoft.com/office/drawing/2014/main" id="{00000000-0008-0000-0000-000093200000}"/>
              </a:ext>
            </a:extLst>
          </xdr:cNvPr>
          <xdr:cNvSpPr>
            <a:spLocks noChangeArrowheads="1"/>
          </xdr:cNvSpPr>
        </xdr:nvSpPr>
        <xdr:spPr bwMode="auto">
          <a:xfrm>
            <a:off x="227" y="734"/>
            <a:ext cx="102"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Registrations</a:t>
            </a:r>
            <a:endParaRPr lang="en-IE"/>
          </a:p>
        </xdr:txBody>
      </xdr:sp>
      <xdr:sp macro="" textlink="">
        <xdr:nvSpPr>
          <xdr:cNvPr id="8340" name="Rectangle 148">
            <a:extLst>
              <a:ext uri="{FF2B5EF4-FFF2-40B4-BE49-F238E27FC236}">
                <a16:creationId xmlns:a16="http://schemas.microsoft.com/office/drawing/2014/main" id="{00000000-0008-0000-0000-000094200000}"/>
              </a:ext>
            </a:extLst>
          </xdr:cNvPr>
          <xdr:cNvSpPr>
            <a:spLocks noChangeArrowheads="1"/>
          </xdr:cNvSpPr>
        </xdr:nvSpPr>
        <xdr:spPr bwMode="auto">
          <a:xfrm>
            <a:off x="203" y="754"/>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41" name="Rectangle 149">
            <a:extLst>
              <a:ext uri="{FF2B5EF4-FFF2-40B4-BE49-F238E27FC236}">
                <a16:creationId xmlns:a16="http://schemas.microsoft.com/office/drawing/2014/main" id="{00000000-0008-0000-0000-000095200000}"/>
              </a:ext>
            </a:extLst>
          </xdr:cNvPr>
          <xdr:cNvSpPr>
            <a:spLocks noChangeArrowheads="1"/>
          </xdr:cNvSpPr>
        </xdr:nvSpPr>
        <xdr:spPr bwMode="auto">
          <a:xfrm>
            <a:off x="227" y="757"/>
            <a:ext cx="39"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SONI</a:t>
            </a:r>
            <a:endParaRPr lang="en-IE"/>
          </a:p>
        </xdr:txBody>
      </xdr:sp>
      <xdr:sp macro="" textlink="">
        <xdr:nvSpPr>
          <xdr:cNvPr id="8342" name="Rectangle 150">
            <a:extLst>
              <a:ext uri="{FF2B5EF4-FFF2-40B4-BE49-F238E27FC236}">
                <a16:creationId xmlns:a16="http://schemas.microsoft.com/office/drawing/2014/main" id="{00000000-0008-0000-0000-000096200000}"/>
              </a:ext>
            </a:extLst>
          </xdr:cNvPr>
          <xdr:cNvSpPr>
            <a:spLocks noChangeArrowheads="1"/>
          </xdr:cNvSpPr>
        </xdr:nvSpPr>
        <xdr:spPr bwMode="auto">
          <a:xfrm>
            <a:off x="203" y="777"/>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43" name="Rectangle 151">
            <a:extLst>
              <a:ext uri="{FF2B5EF4-FFF2-40B4-BE49-F238E27FC236}">
                <a16:creationId xmlns:a16="http://schemas.microsoft.com/office/drawing/2014/main" id="{00000000-0008-0000-0000-000097200000}"/>
              </a:ext>
            </a:extLst>
          </xdr:cNvPr>
          <xdr:cNvSpPr>
            <a:spLocks noChangeArrowheads="1"/>
          </xdr:cNvSpPr>
        </xdr:nvSpPr>
        <xdr:spPr bwMode="auto">
          <a:xfrm>
            <a:off x="227" y="780"/>
            <a:ext cx="196"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Supplier Unit Registration</a:t>
            </a:r>
            <a:endParaRPr lang="en-IE"/>
          </a:p>
        </xdr:txBody>
      </xdr:sp>
      <xdr:sp macro="" textlink="">
        <xdr:nvSpPr>
          <xdr:cNvPr id="8344" name="Rectangle 152">
            <a:extLst>
              <a:ext uri="{FF2B5EF4-FFF2-40B4-BE49-F238E27FC236}">
                <a16:creationId xmlns:a16="http://schemas.microsoft.com/office/drawing/2014/main" id="{00000000-0008-0000-0000-000098200000}"/>
              </a:ext>
            </a:extLst>
          </xdr:cNvPr>
          <xdr:cNvSpPr>
            <a:spLocks noChangeArrowheads="1"/>
          </xdr:cNvSpPr>
        </xdr:nvSpPr>
        <xdr:spPr bwMode="auto">
          <a:xfrm>
            <a:off x="203" y="800"/>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45" name="Rectangle 153">
            <a:extLst>
              <a:ext uri="{FF2B5EF4-FFF2-40B4-BE49-F238E27FC236}">
                <a16:creationId xmlns:a16="http://schemas.microsoft.com/office/drawing/2014/main" id="{00000000-0008-0000-0000-000099200000}"/>
              </a:ext>
            </a:extLst>
          </xdr:cNvPr>
          <xdr:cNvSpPr>
            <a:spLocks noChangeArrowheads="1"/>
          </xdr:cNvSpPr>
        </xdr:nvSpPr>
        <xdr:spPr bwMode="auto">
          <a:xfrm>
            <a:off x="227" y="803"/>
            <a:ext cx="74"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Technical</a:t>
            </a:r>
            <a:endParaRPr lang="en-IE"/>
          </a:p>
        </xdr:txBody>
      </xdr:sp>
      <xdr:sp macro="" textlink="">
        <xdr:nvSpPr>
          <xdr:cNvPr id="8346" name="Rectangle 154">
            <a:extLst>
              <a:ext uri="{FF2B5EF4-FFF2-40B4-BE49-F238E27FC236}">
                <a16:creationId xmlns:a16="http://schemas.microsoft.com/office/drawing/2014/main" id="{00000000-0008-0000-0000-00009A200000}"/>
              </a:ext>
            </a:extLst>
          </xdr:cNvPr>
          <xdr:cNvSpPr>
            <a:spLocks noChangeArrowheads="1"/>
          </xdr:cNvSpPr>
        </xdr:nvSpPr>
        <xdr:spPr bwMode="auto">
          <a:xfrm>
            <a:off x="203" y="823"/>
            <a:ext cx="11" cy="24"/>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FF"/>
                </a:solidFill>
                <a:latin typeface="Arial"/>
                <a:cs typeface="Arial"/>
              </a:rPr>
              <a:t>+</a:t>
            </a:r>
            <a:endParaRPr lang="en-IE"/>
          </a:p>
        </xdr:txBody>
      </xdr:sp>
      <xdr:sp macro="" textlink="">
        <xdr:nvSpPr>
          <xdr:cNvPr id="8347" name="Rectangle 155">
            <a:extLst>
              <a:ext uri="{FF2B5EF4-FFF2-40B4-BE49-F238E27FC236}">
                <a16:creationId xmlns:a16="http://schemas.microsoft.com/office/drawing/2014/main" id="{00000000-0008-0000-0000-00009B200000}"/>
              </a:ext>
            </a:extLst>
          </xdr:cNvPr>
          <xdr:cNvSpPr>
            <a:spLocks noChangeArrowheads="1"/>
          </xdr:cNvSpPr>
        </xdr:nvSpPr>
        <xdr:spPr bwMode="auto">
          <a:xfrm>
            <a:off x="227" y="826"/>
            <a:ext cx="155"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Unmetered Supplies</a:t>
            </a:r>
            <a:endParaRPr lang="en-IE"/>
          </a:p>
        </xdr:txBody>
      </xdr:sp>
      <xdr:sp macro="" textlink="">
        <xdr:nvSpPr>
          <xdr:cNvPr id="8348" name="Rectangle 156">
            <a:extLst>
              <a:ext uri="{FF2B5EF4-FFF2-40B4-BE49-F238E27FC236}">
                <a16:creationId xmlns:a16="http://schemas.microsoft.com/office/drawing/2014/main" id="{00000000-0008-0000-0000-00009C200000}"/>
              </a:ext>
            </a:extLst>
          </xdr:cNvPr>
          <xdr:cNvSpPr>
            <a:spLocks noChangeArrowheads="1"/>
          </xdr:cNvSpPr>
        </xdr:nvSpPr>
        <xdr:spPr bwMode="auto">
          <a:xfrm>
            <a:off x="223" y="338"/>
            <a:ext cx="160"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00"/>
                </a:solidFill>
                <a:latin typeface="Arial"/>
                <a:cs typeface="Arial"/>
              </a:rPr>
              <a:t>Market Messages tab</a:t>
            </a:r>
            <a:endParaRPr lang="en-IE"/>
          </a:p>
        </xdr:txBody>
      </xdr:sp>
      <xdr:sp macro="" textlink="">
        <xdr:nvSpPr>
          <xdr:cNvPr id="8349" name="Rectangle 157">
            <a:extLst>
              <a:ext uri="{FF2B5EF4-FFF2-40B4-BE49-F238E27FC236}">
                <a16:creationId xmlns:a16="http://schemas.microsoft.com/office/drawing/2014/main" id="{00000000-0008-0000-0000-00009D200000}"/>
              </a:ext>
            </a:extLst>
          </xdr:cNvPr>
          <xdr:cNvSpPr>
            <a:spLocks noChangeArrowheads="1"/>
          </xdr:cNvSpPr>
        </xdr:nvSpPr>
        <xdr:spPr bwMode="auto">
          <a:xfrm>
            <a:off x="517" y="383"/>
            <a:ext cx="149"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00"/>
                </a:solidFill>
                <a:latin typeface="Arial"/>
                <a:cs typeface="Arial"/>
              </a:rPr>
              <a:t>Data Definitions tab</a:t>
            </a:r>
            <a:endParaRPr lang="en-IE"/>
          </a:p>
        </xdr:txBody>
      </xdr:sp>
      <xdr:sp macro="" textlink="">
        <xdr:nvSpPr>
          <xdr:cNvPr id="194067" name="Freeform 158">
            <a:extLst>
              <a:ext uri="{FF2B5EF4-FFF2-40B4-BE49-F238E27FC236}">
                <a16:creationId xmlns:a16="http://schemas.microsoft.com/office/drawing/2014/main" id="{00000000-0008-0000-0000-000013F60200}"/>
              </a:ext>
            </a:extLst>
          </xdr:cNvPr>
          <xdr:cNvSpPr>
            <a:spLocks/>
          </xdr:cNvSpPr>
        </xdr:nvSpPr>
        <xdr:spPr bwMode="auto">
          <a:xfrm>
            <a:off x="500" y="418"/>
            <a:ext cx="181" cy="301"/>
          </a:xfrm>
          <a:custGeom>
            <a:avLst/>
            <a:gdLst>
              <a:gd name="T0" fmla="*/ 0 w 2902"/>
              <a:gd name="T1" fmla="*/ 0 h 4808"/>
              <a:gd name="T2" fmla="*/ 0 w 2902"/>
              <a:gd name="T3" fmla="*/ 0 h 4808"/>
              <a:gd name="T4" fmla="*/ 0 w 2902"/>
              <a:gd name="T5" fmla="*/ 0 h 4808"/>
              <a:gd name="T6" fmla="*/ 0 w 2902"/>
              <a:gd name="T7" fmla="*/ 0 h 4808"/>
              <a:gd name="T8" fmla="*/ 0 w 2902"/>
              <a:gd name="T9" fmla="*/ 0 h 4808"/>
              <a:gd name="T10" fmla="*/ 0 w 2902"/>
              <a:gd name="T11" fmla="*/ 0 h 4808"/>
              <a:gd name="T12" fmla="*/ 0 w 2902"/>
              <a:gd name="T13" fmla="*/ 0 h 4808"/>
              <a:gd name="T14" fmla="*/ 0 w 2902"/>
              <a:gd name="T15" fmla="*/ 0 h 4808"/>
              <a:gd name="T16" fmla="*/ 0 w 2902"/>
              <a:gd name="T17" fmla="*/ 0 h 4808"/>
              <a:gd name="T18" fmla="*/ 0 w 2902"/>
              <a:gd name="T19" fmla="*/ 0 h 4808"/>
              <a:gd name="T20" fmla="*/ 0 w 2902"/>
              <a:gd name="T21" fmla="*/ 0 h 480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902" h="4808">
                <a:moveTo>
                  <a:pt x="2600" y="4808"/>
                </a:moveTo>
                <a:cubicBezTo>
                  <a:pt x="2767" y="4808"/>
                  <a:pt x="2902" y="4673"/>
                  <a:pt x="2902" y="4506"/>
                </a:cubicBezTo>
                <a:lnTo>
                  <a:pt x="2902" y="303"/>
                </a:lnTo>
                <a:cubicBezTo>
                  <a:pt x="2902" y="136"/>
                  <a:pt x="2767" y="0"/>
                  <a:pt x="2600" y="0"/>
                </a:cubicBezTo>
                <a:lnTo>
                  <a:pt x="302" y="0"/>
                </a:lnTo>
                <a:cubicBezTo>
                  <a:pt x="135" y="0"/>
                  <a:pt x="0" y="136"/>
                  <a:pt x="0" y="303"/>
                </a:cubicBezTo>
                <a:lnTo>
                  <a:pt x="0" y="4506"/>
                </a:lnTo>
                <a:cubicBezTo>
                  <a:pt x="0" y="4673"/>
                  <a:pt x="135" y="4808"/>
                  <a:pt x="302" y="4808"/>
                </a:cubicBezTo>
                <a:lnTo>
                  <a:pt x="2600" y="4808"/>
                </a:lnTo>
                <a:close/>
              </a:path>
            </a:pathLst>
          </a:custGeom>
          <a:solidFill>
            <a:srgbClr val="3366FF"/>
          </a:solidFill>
          <a:ln w="0">
            <a:solidFill>
              <a:srgbClr val="000000"/>
            </a:solidFill>
            <a:prstDash val="solid"/>
            <a:round/>
            <a:headEnd/>
            <a:tailEnd/>
          </a:ln>
        </xdr:spPr>
      </xdr:sp>
      <xdr:sp macro="" textlink="">
        <xdr:nvSpPr>
          <xdr:cNvPr id="194068" name="Freeform 159">
            <a:extLst>
              <a:ext uri="{FF2B5EF4-FFF2-40B4-BE49-F238E27FC236}">
                <a16:creationId xmlns:a16="http://schemas.microsoft.com/office/drawing/2014/main" id="{00000000-0008-0000-0000-000014F60200}"/>
              </a:ext>
            </a:extLst>
          </xdr:cNvPr>
          <xdr:cNvSpPr>
            <a:spLocks/>
          </xdr:cNvSpPr>
        </xdr:nvSpPr>
        <xdr:spPr bwMode="auto">
          <a:xfrm>
            <a:off x="500" y="418"/>
            <a:ext cx="181" cy="301"/>
          </a:xfrm>
          <a:custGeom>
            <a:avLst/>
            <a:gdLst>
              <a:gd name="T0" fmla="*/ 0 w 2902"/>
              <a:gd name="T1" fmla="*/ 0 h 4808"/>
              <a:gd name="T2" fmla="*/ 0 w 2902"/>
              <a:gd name="T3" fmla="*/ 0 h 4808"/>
              <a:gd name="T4" fmla="*/ 0 w 2902"/>
              <a:gd name="T5" fmla="*/ 0 h 4808"/>
              <a:gd name="T6" fmla="*/ 0 w 2902"/>
              <a:gd name="T7" fmla="*/ 0 h 4808"/>
              <a:gd name="T8" fmla="*/ 0 w 2902"/>
              <a:gd name="T9" fmla="*/ 0 h 4808"/>
              <a:gd name="T10" fmla="*/ 0 w 2902"/>
              <a:gd name="T11" fmla="*/ 0 h 4808"/>
              <a:gd name="T12" fmla="*/ 0 w 2902"/>
              <a:gd name="T13" fmla="*/ 0 h 4808"/>
              <a:gd name="T14" fmla="*/ 0 w 2902"/>
              <a:gd name="T15" fmla="*/ 0 h 4808"/>
              <a:gd name="T16" fmla="*/ 0 w 2902"/>
              <a:gd name="T17" fmla="*/ 0 h 4808"/>
              <a:gd name="T18" fmla="*/ 0 w 2902"/>
              <a:gd name="T19" fmla="*/ 0 h 4808"/>
              <a:gd name="T20" fmla="*/ 0 w 2902"/>
              <a:gd name="T21" fmla="*/ 0 h 480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902" h="4808">
                <a:moveTo>
                  <a:pt x="2600" y="4808"/>
                </a:moveTo>
                <a:cubicBezTo>
                  <a:pt x="2767" y="4808"/>
                  <a:pt x="2902" y="4673"/>
                  <a:pt x="2902" y="4506"/>
                </a:cubicBezTo>
                <a:lnTo>
                  <a:pt x="2902" y="303"/>
                </a:lnTo>
                <a:cubicBezTo>
                  <a:pt x="2902" y="136"/>
                  <a:pt x="2767" y="0"/>
                  <a:pt x="2600" y="0"/>
                </a:cubicBezTo>
                <a:lnTo>
                  <a:pt x="302" y="0"/>
                </a:lnTo>
                <a:cubicBezTo>
                  <a:pt x="135" y="0"/>
                  <a:pt x="0" y="136"/>
                  <a:pt x="0" y="303"/>
                </a:cubicBezTo>
                <a:lnTo>
                  <a:pt x="0" y="4506"/>
                </a:lnTo>
                <a:cubicBezTo>
                  <a:pt x="0" y="4673"/>
                  <a:pt x="135" y="4808"/>
                  <a:pt x="302" y="4808"/>
                </a:cubicBezTo>
                <a:lnTo>
                  <a:pt x="2600" y="4808"/>
                </a:lnTo>
                <a:close/>
              </a:path>
            </a:pathLst>
          </a:custGeom>
          <a:noFill/>
          <a:ln w="0"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52" name="Rectangle 160">
            <a:extLst>
              <a:ext uri="{FF2B5EF4-FFF2-40B4-BE49-F238E27FC236}">
                <a16:creationId xmlns:a16="http://schemas.microsoft.com/office/drawing/2014/main" id="{00000000-0008-0000-0000-0000A0200000}"/>
              </a:ext>
            </a:extLst>
          </xdr:cNvPr>
          <xdr:cNvSpPr>
            <a:spLocks noChangeArrowheads="1"/>
          </xdr:cNvSpPr>
        </xdr:nvSpPr>
        <xdr:spPr bwMode="auto">
          <a:xfrm>
            <a:off x="505" y="424"/>
            <a:ext cx="10" cy="1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Wingdings"/>
              </a:rPr>
              <a:t></a:t>
            </a:r>
            <a:endParaRPr lang="en-IE"/>
          </a:p>
        </xdr:txBody>
      </xdr:sp>
      <xdr:sp macro="" textlink="">
        <xdr:nvSpPr>
          <xdr:cNvPr id="8353" name="Rectangle 161">
            <a:extLst>
              <a:ext uri="{FF2B5EF4-FFF2-40B4-BE49-F238E27FC236}">
                <a16:creationId xmlns:a16="http://schemas.microsoft.com/office/drawing/2014/main" id="{00000000-0008-0000-0000-0000A1200000}"/>
              </a:ext>
            </a:extLst>
          </xdr:cNvPr>
          <xdr:cNvSpPr>
            <a:spLocks noChangeArrowheads="1"/>
          </xdr:cNvSpPr>
        </xdr:nvSpPr>
        <xdr:spPr bwMode="auto">
          <a:xfrm>
            <a:off x="529" y="423"/>
            <a:ext cx="6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Data Item </a:t>
            </a:r>
            <a:endParaRPr lang="en-IE"/>
          </a:p>
        </xdr:txBody>
      </xdr:sp>
      <xdr:sp macro="" textlink="">
        <xdr:nvSpPr>
          <xdr:cNvPr id="8354" name="Rectangle 162">
            <a:extLst>
              <a:ext uri="{FF2B5EF4-FFF2-40B4-BE49-F238E27FC236}">
                <a16:creationId xmlns:a16="http://schemas.microsoft.com/office/drawing/2014/main" id="{00000000-0008-0000-0000-0000A2200000}"/>
              </a:ext>
            </a:extLst>
          </xdr:cNvPr>
          <xdr:cNvSpPr>
            <a:spLocks noChangeArrowheads="1"/>
          </xdr:cNvSpPr>
        </xdr:nvSpPr>
        <xdr:spPr bwMode="auto">
          <a:xfrm>
            <a:off x="593" y="423"/>
            <a:ext cx="7"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1</a:t>
            </a:r>
            <a:endParaRPr lang="en-IE"/>
          </a:p>
        </xdr:txBody>
      </xdr:sp>
      <xdr:sp macro="" textlink="">
        <xdr:nvSpPr>
          <xdr:cNvPr id="8355" name="Rectangle 163">
            <a:extLst>
              <a:ext uri="{FF2B5EF4-FFF2-40B4-BE49-F238E27FC236}">
                <a16:creationId xmlns:a16="http://schemas.microsoft.com/office/drawing/2014/main" id="{00000000-0008-0000-0000-0000A3200000}"/>
              </a:ext>
            </a:extLst>
          </xdr:cNvPr>
          <xdr:cNvSpPr>
            <a:spLocks noChangeArrowheads="1"/>
          </xdr:cNvSpPr>
        </xdr:nvSpPr>
        <xdr:spPr bwMode="auto">
          <a:xfrm>
            <a:off x="505" y="440"/>
            <a:ext cx="10" cy="1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Wingdings"/>
              </a:rPr>
              <a:t></a:t>
            </a:r>
            <a:endParaRPr lang="en-IE"/>
          </a:p>
        </xdr:txBody>
      </xdr:sp>
      <xdr:sp macro="" textlink="">
        <xdr:nvSpPr>
          <xdr:cNvPr id="8356" name="Rectangle 164">
            <a:extLst>
              <a:ext uri="{FF2B5EF4-FFF2-40B4-BE49-F238E27FC236}">
                <a16:creationId xmlns:a16="http://schemas.microsoft.com/office/drawing/2014/main" id="{00000000-0008-0000-0000-0000A4200000}"/>
              </a:ext>
            </a:extLst>
          </xdr:cNvPr>
          <xdr:cNvSpPr>
            <a:spLocks noChangeArrowheads="1"/>
          </xdr:cNvSpPr>
        </xdr:nvSpPr>
        <xdr:spPr bwMode="auto">
          <a:xfrm>
            <a:off x="529" y="439"/>
            <a:ext cx="6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Data Item </a:t>
            </a:r>
            <a:endParaRPr lang="en-IE"/>
          </a:p>
        </xdr:txBody>
      </xdr:sp>
      <xdr:sp macro="" textlink="">
        <xdr:nvSpPr>
          <xdr:cNvPr id="8357" name="Rectangle 165">
            <a:extLst>
              <a:ext uri="{FF2B5EF4-FFF2-40B4-BE49-F238E27FC236}">
                <a16:creationId xmlns:a16="http://schemas.microsoft.com/office/drawing/2014/main" id="{00000000-0008-0000-0000-0000A5200000}"/>
              </a:ext>
            </a:extLst>
          </xdr:cNvPr>
          <xdr:cNvSpPr>
            <a:spLocks noChangeArrowheads="1"/>
          </xdr:cNvSpPr>
        </xdr:nvSpPr>
        <xdr:spPr bwMode="auto">
          <a:xfrm>
            <a:off x="593" y="439"/>
            <a:ext cx="7"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2</a:t>
            </a:r>
            <a:endParaRPr lang="en-IE"/>
          </a:p>
        </xdr:txBody>
      </xdr:sp>
      <xdr:sp macro="" textlink="">
        <xdr:nvSpPr>
          <xdr:cNvPr id="8358" name="Rectangle 166">
            <a:extLst>
              <a:ext uri="{FF2B5EF4-FFF2-40B4-BE49-F238E27FC236}">
                <a16:creationId xmlns:a16="http://schemas.microsoft.com/office/drawing/2014/main" id="{00000000-0008-0000-0000-0000A6200000}"/>
              </a:ext>
            </a:extLst>
          </xdr:cNvPr>
          <xdr:cNvSpPr>
            <a:spLocks noChangeArrowheads="1"/>
          </xdr:cNvSpPr>
        </xdr:nvSpPr>
        <xdr:spPr bwMode="auto">
          <a:xfrm>
            <a:off x="618" y="439"/>
            <a:ext cx="43"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FFFFFF"/>
                </a:solidFill>
                <a:latin typeface="Arial"/>
                <a:cs typeface="Arial"/>
              </a:rPr>
              <a:t>Values</a:t>
            </a:r>
            <a:endParaRPr lang="en-IE"/>
          </a:p>
        </xdr:txBody>
      </xdr:sp>
      <xdr:sp macro="" textlink="">
        <xdr:nvSpPr>
          <xdr:cNvPr id="8359" name="Rectangle 167">
            <a:extLst>
              <a:ext uri="{FF2B5EF4-FFF2-40B4-BE49-F238E27FC236}">
                <a16:creationId xmlns:a16="http://schemas.microsoft.com/office/drawing/2014/main" id="{00000000-0008-0000-0000-0000A7200000}"/>
              </a:ext>
            </a:extLst>
          </xdr:cNvPr>
          <xdr:cNvSpPr>
            <a:spLocks noChangeArrowheads="1"/>
          </xdr:cNvSpPr>
        </xdr:nvSpPr>
        <xdr:spPr bwMode="auto">
          <a:xfrm>
            <a:off x="505" y="456"/>
            <a:ext cx="10" cy="1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Wingdings"/>
              </a:rPr>
              <a:t></a:t>
            </a:r>
            <a:endParaRPr lang="en-IE"/>
          </a:p>
        </xdr:txBody>
      </xdr:sp>
      <xdr:sp macro="" textlink="">
        <xdr:nvSpPr>
          <xdr:cNvPr id="8360" name="Rectangle 168">
            <a:extLst>
              <a:ext uri="{FF2B5EF4-FFF2-40B4-BE49-F238E27FC236}">
                <a16:creationId xmlns:a16="http://schemas.microsoft.com/office/drawing/2014/main" id="{00000000-0008-0000-0000-0000A8200000}"/>
              </a:ext>
            </a:extLst>
          </xdr:cNvPr>
          <xdr:cNvSpPr>
            <a:spLocks noChangeArrowheads="1"/>
          </xdr:cNvSpPr>
        </xdr:nvSpPr>
        <xdr:spPr bwMode="auto">
          <a:xfrm>
            <a:off x="529" y="455"/>
            <a:ext cx="19"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Etc</a:t>
            </a:r>
            <a:endParaRPr lang="en-IE"/>
          </a:p>
        </xdr:txBody>
      </xdr:sp>
      <xdr:sp macro="" textlink="">
        <xdr:nvSpPr>
          <xdr:cNvPr id="8361" name="Rectangle 169">
            <a:extLst>
              <a:ext uri="{FF2B5EF4-FFF2-40B4-BE49-F238E27FC236}">
                <a16:creationId xmlns:a16="http://schemas.microsoft.com/office/drawing/2014/main" id="{00000000-0008-0000-0000-0000A9200000}"/>
              </a:ext>
            </a:extLst>
          </xdr:cNvPr>
          <xdr:cNvSpPr>
            <a:spLocks noChangeArrowheads="1"/>
          </xdr:cNvSpPr>
        </xdr:nvSpPr>
        <xdr:spPr bwMode="auto">
          <a:xfrm>
            <a:off x="550" y="455"/>
            <a:ext cx="4"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a:t>
            </a:r>
            <a:endParaRPr lang="en-IE"/>
          </a:p>
        </xdr:txBody>
      </xdr:sp>
      <xdr:sp macro="" textlink="">
        <xdr:nvSpPr>
          <xdr:cNvPr id="194079" name="Line 170">
            <a:extLst>
              <a:ext uri="{FF2B5EF4-FFF2-40B4-BE49-F238E27FC236}">
                <a16:creationId xmlns:a16="http://schemas.microsoft.com/office/drawing/2014/main" id="{00000000-0008-0000-0000-00001FF60200}"/>
              </a:ext>
            </a:extLst>
          </xdr:cNvPr>
          <xdr:cNvSpPr>
            <a:spLocks noChangeShapeType="1"/>
          </xdr:cNvSpPr>
        </xdr:nvSpPr>
        <xdr:spPr bwMode="auto">
          <a:xfrm>
            <a:off x="357" y="431"/>
            <a:ext cx="130" cy="0"/>
          </a:xfrm>
          <a:prstGeom prst="line">
            <a:avLst/>
          </a:prstGeom>
          <a:noFill/>
          <a:ln w="4"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080" name="Freeform 171">
            <a:extLst>
              <a:ext uri="{FF2B5EF4-FFF2-40B4-BE49-F238E27FC236}">
                <a16:creationId xmlns:a16="http://schemas.microsoft.com/office/drawing/2014/main" id="{00000000-0008-0000-0000-000020F60200}"/>
              </a:ext>
            </a:extLst>
          </xdr:cNvPr>
          <xdr:cNvSpPr>
            <a:spLocks/>
          </xdr:cNvSpPr>
        </xdr:nvSpPr>
        <xdr:spPr bwMode="auto">
          <a:xfrm>
            <a:off x="336" y="423"/>
            <a:ext cx="23" cy="15"/>
          </a:xfrm>
          <a:custGeom>
            <a:avLst/>
            <a:gdLst>
              <a:gd name="T0" fmla="*/ 23 w 23"/>
              <a:gd name="T1" fmla="*/ 15 h 15"/>
              <a:gd name="T2" fmla="*/ 0 w 23"/>
              <a:gd name="T3" fmla="*/ 8 h 15"/>
              <a:gd name="T4" fmla="*/ 23 w 23"/>
              <a:gd name="T5" fmla="*/ 0 h 15"/>
              <a:gd name="T6" fmla="*/ 23 w 23"/>
              <a:gd name="T7" fmla="*/ 15 h 1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 h="15">
                <a:moveTo>
                  <a:pt x="23" y="15"/>
                </a:moveTo>
                <a:lnTo>
                  <a:pt x="0" y="8"/>
                </a:lnTo>
                <a:lnTo>
                  <a:pt x="23" y="0"/>
                </a:lnTo>
                <a:lnTo>
                  <a:pt x="23"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4081" name="Freeform 172">
            <a:extLst>
              <a:ext uri="{FF2B5EF4-FFF2-40B4-BE49-F238E27FC236}">
                <a16:creationId xmlns:a16="http://schemas.microsoft.com/office/drawing/2014/main" id="{00000000-0008-0000-0000-000021F60200}"/>
              </a:ext>
            </a:extLst>
          </xdr:cNvPr>
          <xdr:cNvSpPr>
            <a:spLocks/>
          </xdr:cNvSpPr>
        </xdr:nvSpPr>
        <xdr:spPr bwMode="auto">
          <a:xfrm>
            <a:off x="485" y="423"/>
            <a:ext cx="23" cy="15"/>
          </a:xfrm>
          <a:custGeom>
            <a:avLst/>
            <a:gdLst>
              <a:gd name="T0" fmla="*/ 0 w 23"/>
              <a:gd name="T1" fmla="*/ 0 h 15"/>
              <a:gd name="T2" fmla="*/ 23 w 23"/>
              <a:gd name="T3" fmla="*/ 8 h 15"/>
              <a:gd name="T4" fmla="*/ 0 w 23"/>
              <a:gd name="T5" fmla="*/ 15 h 15"/>
              <a:gd name="T6" fmla="*/ 0 w 23"/>
              <a:gd name="T7" fmla="*/ 0 h 1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 h="15">
                <a:moveTo>
                  <a:pt x="0" y="0"/>
                </a:moveTo>
                <a:lnTo>
                  <a:pt x="23" y="8"/>
                </a:lnTo>
                <a:lnTo>
                  <a:pt x="0" y="15"/>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4082" name="Rectangle 173">
            <a:extLst>
              <a:ext uri="{FF2B5EF4-FFF2-40B4-BE49-F238E27FC236}">
                <a16:creationId xmlns:a16="http://schemas.microsoft.com/office/drawing/2014/main" id="{00000000-0008-0000-0000-000022F60200}"/>
              </a:ext>
            </a:extLst>
          </xdr:cNvPr>
          <xdr:cNvSpPr>
            <a:spLocks noChangeArrowheads="1"/>
          </xdr:cNvSpPr>
        </xdr:nvSpPr>
        <xdr:spPr bwMode="auto">
          <a:xfrm>
            <a:off x="386" y="418"/>
            <a:ext cx="71" cy="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66" name="Rectangle 174">
            <a:extLst>
              <a:ext uri="{FF2B5EF4-FFF2-40B4-BE49-F238E27FC236}">
                <a16:creationId xmlns:a16="http://schemas.microsoft.com/office/drawing/2014/main" id="{00000000-0008-0000-0000-0000AE200000}"/>
              </a:ext>
            </a:extLst>
          </xdr:cNvPr>
          <xdr:cNvSpPr>
            <a:spLocks noChangeArrowheads="1"/>
          </xdr:cNvSpPr>
        </xdr:nvSpPr>
        <xdr:spPr bwMode="auto">
          <a:xfrm>
            <a:off x="400" y="416"/>
            <a:ext cx="44"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Match on </a:t>
            </a:r>
            <a:endParaRPr lang="en-IE"/>
          </a:p>
        </xdr:txBody>
      </xdr:sp>
      <xdr:sp macro="" textlink="">
        <xdr:nvSpPr>
          <xdr:cNvPr id="8367" name="Rectangle 175">
            <a:extLst>
              <a:ext uri="{FF2B5EF4-FFF2-40B4-BE49-F238E27FC236}">
                <a16:creationId xmlns:a16="http://schemas.microsoft.com/office/drawing/2014/main" id="{00000000-0008-0000-0000-0000AF200000}"/>
              </a:ext>
            </a:extLst>
          </xdr:cNvPr>
          <xdr:cNvSpPr>
            <a:spLocks noChangeArrowheads="1"/>
          </xdr:cNvSpPr>
        </xdr:nvSpPr>
        <xdr:spPr bwMode="auto">
          <a:xfrm>
            <a:off x="387" y="429"/>
            <a:ext cx="69"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Schema Name</a:t>
            </a:r>
            <a:endParaRPr lang="en-IE"/>
          </a:p>
        </xdr:txBody>
      </xdr:sp>
      <xdr:sp macro="" textlink="">
        <xdr:nvSpPr>
          <xdr:cNvPr id="194085" name="Freeform 176">
            <a:extLst>
              <a:ext uri="{FF2B5EF4-FFF2-40B4-BE49-F238E27FC236}">
                <a16:creationId xmlns:a16="http://schemas.microsoft.com/office/drawing/2014/main" id="{00000000-0008-0000-0000-000025F60200}"/>
              </a:ext>
            </a:extLst>
          </xdr:cNvPr>
          <xdr:cNvSpPr>
            <a:spLocks/>
          </xdr:cNvSpPr>
        </xdr:nvSpPr>
        <xdr:spPr bwMode="auto">
          <a:xfrm>
            <a:off x="651" y="511"/>
            <a:ext cx="179" cy="140"/>
          </a:xfrm>
          <a:custGeom>
            <a:avLst/>
            <a:gdLst>
              <a:gd name="T0" fmla="*/ 0 w 2872"/>
              <a:gd name="T1" fmla="*/ 0 h 2238"/>
              <a:gd name="T2" fmla="*/ 0 w 2872"/>
              <a:gd name="T3" fmla="*/ 0 h 2238"/>
              <a:gd name="T4" fmla="*/ 0 w 2872"/>
              <a:gd name="T5" fmla="*/ 0 h 2238"/>
              <a:gd name="T6" fmla="*/ 0 w 2872"/>
              <a:gd name="T7" fmla="*/ 0 h 2238"/>
              <a:gd name="T8" fmla="*/ 0 w 2872"/>
              <a:gd name="T9" fmla="*/ 0 h 2238"/>
              <a:gd name="T10" fmla="*/ 0 w 2872"/>
              <a:gd name="T11" fmla="*/ 0 h 2238"/>
              <a:gd name="T12" fmla="*/ 0 w 2872"/>
              <a:gd name="T13" fmla="*/ 0 h 2238"/>
              <a:gd name="T14" fmla="*/ 0 w 2872"/>
              <a:gd name="T15" fmla="*/ 0 h 2238"/>
              <a:gd name="T16" fmla="*/ 0 w 2872"/>
              <a:gd name="T17" fmla="*/ 0 h 2238"/>
              <a:gd name="T18" fmla="*/ 0 w 2872"/>
              <a:gd name="T19" fmla="*/ 0 h 2238"/>
              <a:gd name="T20" fmla="*/ 0 w 2872"/>
              <a:gd name="T21" fmla="*/ 0 h 2238"/>
              <a:gd name="T22" fmla="*/ 0 w 2872"/>
              <a:gd name="T23" fmla="*/ 0 h 223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72" h="2238">
                <a:moveTo>
                  <a:pt x="2570" y="2238"/>
                </a:moveTo>
                <a:cubicBezTo>
                  <a:pt x="2737" y="2238"/>
                  <a:pt x="2872" y="2103"/>
                  <a:pt x="2872" y="1936"/>
                </a:cubicBezTo>
                <a:lnTo>
                  <a:pt x="2872" y="303"/>
                </a:lnTo>
                <a:cubicBezTo>
                  <a:pt x="2872" y="136"/>
                  <a:pt x="2737" y="0"/>
                  <a:pt x="2570" y="0"/>
                </a:cubicBezTo>
                <a:lnTo>
                  <a:pt x="302" y="0"/>
                </a:lnTo>
                <a:cubicBezTo>
                  <a:pt x="135" y="0"/>
                  <a:pt x="0" y="136"/>
                  <a:pt x="0" y="303"/>
                </a:cubicBezTo>
                <a:lnTo>
                  <a:pt x="0" y="1936"/>
                </a:lnTo>
                <a:cubicBezTo>
                  <a:pt x="0" y="2103"/>
                  <a:pt x="135" y="2238"/>
                  <a:pt x="302" y="2238"/>
                </a:cubicBezTo>
                <a:lnTo>
                  <a:pt x="2570" y="2238"/>
                </a:lnTo>
                <a:close/>
              </a:path>
            </a:pathLst>
          </a:custGeom>
          <a:solidFill>
            <a:srgbClr val="00CCFF"/>
          </a:solidFill>
          <a:ln w="0">
            <a:solidFill>
              <a:srgbClr val="000000"/>
            </a:solidFill>
            <a:prstDash val="solid"/>
            <a:round/>
            <a:headEnd/>
            <a:tailEnd/>
          </a:ln>
        </xdr:spPr>
      </xdr:sp>
      <xdr:sp macro="" textlink="">
        <xdr:nvSpPr>
          <xdr:cNvPr id="194086" name="Freeform 177">
            <a:extLst>
              <a:ext uri="{FF2B5EF4-FFF2-40B4-BE49-F238E27FC236}">
                <a16:creationId xmlns:a16="http://schemas.microsoft.com/office/drawing/2014/main" id="{00000000-0008-0000-0000-000026F60200}"/>
              </a:ext>
            </a:extLst>
          </xdr:cNvPr>
          <xdr:cNvSpPr>
            <a:spLocks/>
          </xdr:cNvSpPr>
        </xdr:nvSpPr>
        <xdr:spPr bwMode="auto">
          <a:xfrm>
            <a:off x="651" y="511"/>
            <a:ext cx="179" cy="140"/>
          </a:xfrm>
          <a:custGeom>
            <a:avLst/>
            <a:gdLst>
              <a:gd name="T0" fmla="*/ 0 w 2872"/>
              <a:gd name="T1" fmla="*/ 0 h 2238"/>
              <a:gd name="T2" fmla="*/ 0 w 2872"/>
              <a:gd name="T3" fmla="*/ 0 h 2238"/>
              <a:gd name="T4" fmla="*/ 0 w 2872"/>
              <a:gd name="T5" fmla="*/ 0 h 2238"/>
              <a:gd name="T6" fmla="*/ 0 w 2872"/>
              <a:gd name="T7" fmla="*/ 0 h 2238"/>
              <a:gd name="T8" fmla="*/ 0 w 2872"/>
              <a:gd name="T9" fmla="*/ 0 h 2238"/>
              <a:gd name="T10" fmla="*/ 0 w 2872"/>
              <a:gd name="T11" fmla="*/ 0 h 2238"/>
              <a:gd name="T12" fmla="*/ 0 w 2872"/>
              <a:gd name="T13" fmla="*/ 0 h 2238"/>
              <a:gd name="T14" fmla="*/ 0 w 2872"/>
              <a:gd name="T15" fmla="*/ 0 h 2238"/>
              <a:gd name="T16" fmla="*/ 0 w 2872"/>
              <a:gd name="T17" fmla="*/ 0 h 2238"/>
              <a:gd name="T18" fmla="*/ 0 w 2872"/>
              <a:gd name="T19" fmla="*/ 0 h 2238"/>
              <a:gd name="T20" fmla="*/ 0 w 2872"/>
              <a:gd name="T21" fmla="*/ 0 h 2238"/>
              <a:gd name="T22" fmla="*/ 0 w 2872"/>
              <a:gd name="T23" fmla="*/ 0 h 223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72" h="2238">
                <a:moveTo>
                  <a:pt x="2570" y="2238"/>
                </a:moveTo>
                <a:cubicBezTo>
                  <a:pt x="2737" y="2238"/>
                  <a:pt x="2872" y="2103"/>
                  <a:pt x="2872" y="1936"/>
                </a:cubicBezTo>
                <a:lnTo>
                  <a:pt x="2872" y="303"/>
                </a:lnTo>
                <a:cubicBezTo>
                  <a:pt x="2872" y="136"/>
                  <a:pt x="2737" y="0"/>
                  <a:pt x="2570" y="0"/>
                </a:cubicBezTo>
                <a:lnTo>
                  <a:pt x="302" y="0"/>
                </a:lnTo>
                <a:cubicBezTo>
                  <a:pt x="135" y="0"/>
                  <a:pt x="0" y="136"/>
                  <a:pt x="0" y="303"/>
                </a:cubicBezTo>
                <a:lnTo>
                  <a:pt x="0" y="1936"/>
                </a:lnTo>
                <a:cubicBezTo>
                  <a:pt x="0" y="2103"/>
                  <a:pt x="135" y="2238"/>
                  <a:pt x="302" y="2238"/>
                </a:cubicBezTo>
                <a:lnTo>
                  <a:pt x="2570" y="2238"/>
                </a:lnTo>
                <a:close/>
              </a:path>
            </a:pathLst>
          </a:custGeom>
          <a:noFill/>
          <a:ln w="0"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70" name="Rectangle 178">
            <a:extLst>
              <a:ext uri="{FF2B5EF4-FFF2-40B4-BE49-F238E27FC236}">
                <a16:creationId xmlns:a16="http://schemas.microsoft.com/office/drawing/2014/main" id="{00000000-0008-0000-0000-0000B2200000}"/>
              </a:ext>
            </a:extLst>
          </xdr:cNvPr>
          <xdr:cNvSpPr>
            <a:spLocks noChangeArrowheads="1"/>
          </xdr:cNvSpPr>
        </xdr:nvSpPr>
        <xdr:spPr bwMode="auto">
          <a:xfrm>
            <a:off x="656" y="517"/>
            <a:ext cx="10" cy="1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FFFFFF"/>
                </a:solidFill>
                <a:latin typeface="Wingdings"/>
              </a:rPr>
              <a:t></a:t>
            </a:r>
            <a:endParaRPr lang="en-IE"/>
          </a:p>
        </xdr:txBody>
      </xdr:sp>
      <xdr:sp macro="" textlink="">
        <xdr:nvSpPr>
          <xdr:cNvPr id="8371" name="Rectangle 179">
            <a:extLst>
              <a:ext uri="{FF2B5EF4-FFF2-40B4-BE49-F238E27FC236}">
                <a16:creationId xmlns:a16="http://schemas.microsoft.com/office/drawing/2014/main" id="{00000000-0008-0000-0000-0000B3200000}"/>
              </a:ext>
            </a:extLst>
          </xdr:cNvPr>
          <xdr:cNvSpPr>
            <a:spLocks noChangeArrowheads="1"/>
          </xdr:cNvSpPr>
        </xdr:nvSpPr>
        <xdr:spPr bwMode="auto">
          <a:xfrm>
            <a:off x="680" y="516"/>
            <a:ext cx="74"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FFFFFF"/>
                </a:solidFill>
                <a:latin typeface="Arial"/>
                <a:cs typeface="Arial"/>
              </a:rPr>
              <a:t>Code Value </a:t>
            </a:r>
            <a:endParaRPr lang="en-IE"/>
          </a:p>
        </xdr:txBody>
      </xdr:sp>
      <xdr:sp macro="" textlink="">
        <xdr:nvSpPr>
          <xdr:cNvPr id="8372" name="Rectangle 180">
            <a:extLst>
              <a:ext uri="{FF2B5EF4-FFF2-40B4-BE49-F238E27FC236}">
                <a16:creationId xmlns:a16="http://schemas.microsoft.com/office/drawing/2014/main" id="{00000000-0008-0000-0000-0000B4200000}"/>
              </a:ext>
            </a:extLst>
          </xdr:cNvPr>
          <xdr:cNvSpPr>
            <a:spLocks noChangeArrowheads="1"/>
          </xdr:cNvSpPr>
        </xdr:nvSpPr>
        <xdr:spPr bwMode="auto">
          <a:xfrm>
            <a:off x="757" y="516"/>
            <a:ext cx="7"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FFFFFF"/>
                </a:solidFill>
                <a:latin typeface="Arial"/>
                <a:cs typeface="Arial"/>
              </a:rPr>
              <a:t>1</a:t>
            </a:r>
            <a:endParaRPr lang="en-IE"/>
          </a:p>
        </xdr:txBody>
      </xdr:sp>
      <xdr:sp macro="" textlink="">
        <xdr:nvSpPr>
          <xdr:cNvPr id="8373" name="Rectangle 181">
            <a:extLst>
              <a:ext uri="{FF2B5EF4-FFF2-40B4-BE49-F238E27FC236}">
                <a16:creationId xmlns:a16="http://schemas.microsoft.com/office/drawing/2014/main" id="{00000000-0008-0000-0000-0000B5200000}"/>
              </a:ext>
            </a:extLst>
          </xdr:cNvPr>
          <xdr:cNvSpPr>
            <a:spLocks noChangeArrowheads="1"/>
          </xdr:cNvSpPr>
        </xdr:nvSpPr>
        <xdr:spPr bwMode="auto">
          <a:xfrm>
            <a:off x="656" y="533"/>
            <a:ext cx="10" cy="1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FFFFFF"/>
                </a:solidFill>
                <a:latin typeface="Wingdings"/>
              </a:rPr>
              <a:t></a:t>
            </a:r>
            <a:endParaRPr lang="en-IE"/>
          </a:p>
        </xdr:txBody>
      </xdr:sp>
      <xdr:sp macro="" textlink="">
        <xdr:nvSpPr>
          <xdr:cNvPr id="8374" name="Rectangle 182">
            <a:extLst>
              <a:ext uri="{FF2B5EF4-FFF2-40B4-BE49-F238E27FC236}">
                <a16:creationId xmlns:a16="http://schemas.microsoft.com/office/drawing/2014/main" id="{00000000-0008-0000-0000-0000B6200000}"/>
              </a:ext>
            </a:extLst>
          </xdr:cNvPr>
          <xdr:cNvSpPr>
            <a:spLocks noChangeArrowheads="1"/>
          </xdr:cNvSpPr>
        </xdr:nvSpPr>
        <xdr:spPr bwMode="auto">
          <a:xfrm>
            <a:off x="680" y="532"/>
            <a:ext cx="74"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FFFFFF"/>
                </a:solidFill>
                <a:latin typeface="Arial"/>
                <a:cs typeface="Arial"/>
              </a:rPr>
              <a:t>Code Value </a:t>
            </a:r>
            <a:endParaRPr lang="en-IE"/>
          </a:p>
        </xdr:txBody>
      </xdr:sp>
      <xdr:sp macro="" textlink="">
        <xdr:nvSpPr>
          <xdr:cNvPr id="8375" name="Rectangle 183">
            <a:extLst>
              <a:ext uri="{FF2B5EF4-FFF2-40B4-BE49-F238E27FC236}">
                <a16:creationId xmlns:a16="http://schemas.microsoft.com/office/drawing/2014/main" id="{00000000-0008-0000-0000-0000B7200000}"/>
              </a:ext>
            </a:extLst>
          </xdr:cNvPr>
          <xdr:cNvSpPr>
            <a:spLocks noChangeArrowheads="1"/>
          </xdr:cNvSpPr>
        </xdr:nvSpPr>
        <xdr:spPr bwMode="auto">
          <a:xfrm>
            <a:off x="757" y="532"/>
            <a:ext cx="7"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FFFFFF"/>
                </a:solidFill>
                <a:latin typeface="Arial"/>
                <a:cs typeface="Arial"/>
              </a:rPr>
              <a:t>2</a:t>
            </a:r>
            <a:endParaRPr lang="en-IE"/>
          </a:p>
        </xdr:txBody>
      </xdr:sp>
      <xdr:sp macro="" textlink="">
        <xdr:nvSpPr>
          <xdr:cNvPr id="8376" name="Rectangle 184">
            <a:extLst>
              <a:ext uri="{FF2B5EF4-FFF2-40B4-BE49-F238E27FC236}">
                <a16:creationId xmlns:a16="http://schemas.microsoft.com/office/drawing/2014/main" id="{00000000-0008-0000-0000-0000B8200000}"/>
              </a:ext>
            </a:extLst>
          </xdr:cNvPr>
          <xdr:cNvSpPr>
            <a:spLocks noChangeArrowheads="1"/>
          </xdr:cNvSpPr>
        </xdr:nvSpPr>
        <xdr:spPr bwMode="auto">
          <a:xfrm>
            <a:off x="656" y="549"/>
            <a:ext cx="10" cy="1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FFFFFF"/>
                </a:solidFill>
                <a:latin typeface="Wingdings"/>
              </a:rPr>
              <a:t></a:t>
            </a:r>
            <a:endParaRPr lang="en-IE"/>
          </a:p>
        </xdr:txBody>
      </xdr:sp>
      <xdr:sp macro="" textlink="">
        <xdr:nvSpPr>
          <xdr:cNvPr id="8377" name="Rectangle 185">
            <a:extLst>
              <a:ext uri="{FF2B5EF4-FFF2-40B4-BE49-F238E27FC236}">
                <a16:creationId xmlns:a16="http://schemas.microsoft.com/office/drawing/2014/main" id="{00000000-0008-0000-0000-0000B9200000}"/>
              </a:ext>
            </a:extLst>
          </xdr:cNvPr>
          <xdr:cNvSpPr>
            <a:spLocks noChangeArrowheads="1"/>
          </xdr:cNvSpPr>
        </xdr:nvSpPr>
        <xdr:spPr bwMode="auto">
          <a:xfrm>
            <a:off x="680" y="548"/>
            <a:ext cx="19"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FFFFFF"/>
                </a:solidFill>
                <a:latin typeface="Arial"/>
                <a:cs typeface="Arial"/>
              </a:rPr>
              <a:t>Etc</a:t>
            </a:r>
            <a:endParaRPr lang="en-IE"/>
          </a:p>
        </xdr:txBody>
      </xdr:sp>
      <xdr:sp macro="" textlink="">
        <xdr:nvSpPr>
          <xdr:cNvPr id="8378" name="Rectangle 186">
            <a:extLst>
              <a:ext uri="{FF2B5EF4-FFF2-40B4-BE49-F238E27FC236}">
                <a16:creationId xmlns:a16="http://schemas.microsoft.com/office/drawing/2014/main" id="{00000000-0008-0000-0000-0000BA200000}"/>
              </a:ext>
            </a:extLst>
          </xdr:cNvPr>
          <xdr:cNvSpPr>
            <a:spLocks noChangeArrowheads="1"/>
          </xdr:cNvSpPr>
        </xdr:nvSpPr>
        <xdr:spPr bwMode="auto">
          <a:xfrm>
            <a:off x="701" y="548"/>
            <a:ext cx="4"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FFFFFF"/>
                </a:solidFill>
                <a:latin typeface="Arial"/>
                <a:cs typeface="Arial"/>
              </a:rPr>
              <a:t>.</a:t>
            </a:r>
            <a:endParaRPr lang="en-IE"/>
          </a:p>
        </xdr:txBody>
      </xdr:sp>
      <xdr:sp macro="" textlink="">
        <xdr:nvSpPr>
          <xdr:cNvPr id="194096" name="Freeform 187">
            <a:extLst>
              <a:ext uri="{FF2B5EF4-FFF2-40B4-BE49-F238E27FC236}">
                <a16:creationId xmlns:a16="http://schemas.microsoft.com/office/drawing/2014/main" id="{00000000-0008-0000-0000-000030F60200}"/>
              </a:ext>
            </a:extLst>
          </xdr:cNvPr>
          <xdr:cNvSpPr>
            <a:spLocks/>
          </xdr:cNvSpPr>
        </xdr:nvSpPr>
        <xdr:spPr bwMode="auto">
          <a:xfrm>
            <a:off x="602" y="467"/>
            <a:ext cx="37" cy="78"/>
          </a:xfrm>
          <a:custGeom>
            <a:avLst/>
            <a:gdLst>
              <a:gd name="T0" fmla="*/ 20 w 37"/>
              <a:gd name="T1" fmla="*/ 0 h 78"/>
              <a:gd name="T2" fmla="*/ 37 w 37"/>
              <a:gd name="T3" fmla="*/ 78 h 78"/>
              <a:gd name="T4" fmla="*/ 0 60000 65536"/>
              <a:gd name="T5" fmla="*/ 0 60000 65536"/>
            </a:gdLst>
            <a:ahLst/>
            <a:cxnLst>
              <a:cxn ang="T4">
                <a:pos x="T0" y="T1"/>
              </a:cxn>
              <a:cxn ang="T5">
                <a:pos x="T2" y="T3"/>
              </a:cxn>
            </a:cxnLst>
            <a:rect l="0" t="0" r="r" b="b"/>
            <a:pathLst>
              <a:path w="37" h="78">
                <a:moveTo>
                  <a:pt x="20" y="0"/>
                </a:moveTo>
                <a:cubicBezTo>
                  <a:pt x="0" y="25"/>
                  <a:pt x="11" y="58"/>
                  <a:pt x="37" y="78"/>
                </a:cubicBezTo>
              </a:path>
            </a:pathLst>
          </a:custGeom>
          <a:noFill/>
          <a:ln w="2"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097" name="Freeform 188">
            <a:extLst>
              <a:ext uri="{FF2B5EF4-FFF2-40B4-BE49-F238E27FC236}">
                <a16:creationId xmlns:a16="http://schemas.microsoft.com/office/drawing/2014/main" id="{00000000-0008-0000-0000-000031F60200}"/>
              </a:ext>
            </a:extLst>
          </xdr:cNvPr>
          <xdr:cNvSpPr>
            <a:spLocks/>
          </xdr:cNvSpPr>
        </xdr:nvSpPr>
        <xdr:spPr bwMode="auto">
          <a:xfrm>
            <a:off x="618" y="458"/>
            <a:ext cx="14" cy="14"/>
          </a:xfrm>
          <a:custGeom>
            <a:avLst/>
            <a:gdLst>
              <a:gd name="T0" fmla="*/ 0 w 14"/>
              <a:gd name="T1" fmla="*/ 7 h 14"/>
              <a:gd name="T2" fmla="*/ 14 w 14"/>
              <a:gd name="T3" fmla="*/ 0 h 14"/>
              <a:gd name="T4" fmla="*/ 7 w 14"/>
              <a:gd name="T5" fmla="*/ 14 h 14"/>
              <a:gd name="T6" fmla="*/ 0 w 14"/>
              <a:gd name="T7" fmla="*/ 7 h 1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 h="14">
                <a:moveTo>
                  <a:pt x="0" y="7"/>
                </a:moveTo>
                <a:lnTo>
                  <a:pt x="14" y="0"/>
                </a:lnTo>
                <a:lnTo>
                  <a:pt x="7" y="14"/>
                </a:lnTo>
                <a:lnTo>
                  <a:pt x="0" y="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4098" name="Freeform 189">
            <a:extLst>
              <a:ext uri="{FF2B5EF4-FFF2-40B4-BE49-F238E27FC236}">
                <a16:creationId xmlns:a16="http://schemas.microsoft.com/office/drawing/2014/main" id="{00000000-0008-0000-0000-000032F60200}"/>
              </a:ext>
            </a:extLst>
          </xdr:cNvPr>
          <xdr:cNvSpPr>
            <a:spLocks/>
          </xdr:cNvSpPr>
        </xdr:nvSpPr>
        <xdr:spPr bwMode="auto">
          <a:xfrm>
            <a:off x="636" y="540"/>
            <a:ext cx="15" cy="12"/>
          </a:xfrm>
          <a:custGeom>
            <a:avLst/>
            <a:gdLst>
              <a:gd name="T0" fmla="*/ 5 w 15"/>
              <a:gd name="T1" fmla="*/ 0 h 12"/>
              <a:gd name="T2" fmla="*/ 15 w 15"/>
              <a:gd name="T3" fmla="*/ 12 h 12"/>
              <a:gd name="T4" fmla="*/ 0 w 15"/>
              <a:gd name="T5" fmla="*/ 9 h 12"/>
              <a:gd name="T6" fmla="*/ 5 w 15"/>
              <a:gd name="T7" fmla="*/ 0 h 1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5" h="12">
                <a:moveTo>
                  <a:pt x="5" y="0"/>
                </a:moveTo>
                <a:lnTo>
                  <a:pt x="15" y="12"/>
                </a:lnTo>
                <a:lnTo>
                  <a:pt x="0" y="9"/>
                </a:lnTo>
                <a:lnTo>
                  <a:pt x="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382" name="Rectangle 190">
            <a:extLst>
              <a:ext uri="{FF2B5EF4-FFF2-40B4-BE49-F238E27FC236}">
                <a16:creationId xmlns:a16="http://schemas.microsoft.com/office/drawing/2014/main" id="{00000000-0008-0000-0000-0000BE200000}"/>
              </a:ext>
            </a:extLst>
          </xdr:cNvPr>
          <xdr:cNvSpPr>
            <a:spLocks noChangeArrowheads="1"/>
          </xdr:cNvSpPr>
        </xdr:nvSpPr>
        <xdr:spPr bwMode="auto">
          <a:xfrm rot="4680000">
            <a:off x="408" y="594"/>
            <a:ext cx="17" cy="9"/>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H</a:t>
            </a:r>
            <a:endParaRPr lang="en-IE"/>
          </a:p>
        </xdr:txBody>
      </xdr:sp>
      <xdr:sp macro="" textlink="">
        <xdr:nvSpPr>
          <xdr:cNvPr id="8383" name="Rectangle 191">
            <a:extLst>
              <a:ext uri="{FF2B5EF4-FFF2-40B4-BE49-F238E27FC236}">
                <a16:creationId xmlns:a16="http://schemas.microsoft.com/office/drawing/2014/main" id="{00000000-0008-0000-0000-0000BF200000}"/>
              </a:ext>
            </a:extLst>
          </xdr:cNvPr>
          <xdr:cNvSpPr>
            <a:spLocks noChangeArrowheads="1"/>
          </xdr:cNvSpPr>
        </xdr:nvSpPr>
        <xdr:spPr bwMode="auto">
          <a:xfrm rot="4680000">
            <a:off x="351" y="651"/>
            <a:ext cx="17" cy="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y</a:t>
            </a:r>
            <a:endParaRPr lang="en-IE"/>
          </a:p>
        </xdr:txBody>
      </xdr:sp>
      <xdr:sp macro="" textlink="">
        <xdr:nvSpPr>
          <xdr:cNvPr id="8384" name="Rectangle 192">
            <a:extLst>
              <a:ext uri="{FF2B5EF4-FFF2-40B4-BE49-F238E27FC236}">
                <a16:creationId xmlns:a16="http://schemas.microsoft.com/office/drawing/2014/main" id="{00000000-0008-0000-0000-0000C0200000}"/>
              </a:ext>
            </a:extLst>
          </xdr:cNvPr>
          <xdr:cNvSpPr>
            <a:spLocks noChangeArrowheads="1"/>
          </xdr:cNvSpPr>
        </xdr:nvSpPr>
        <xdr:spPr bwMode="auto">
          <a:xfrm rot="4680000">
            <a:off x="353" y="656"/>
            <a:ext cx="17" cy="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p</a:t>
            </a:r>
            <a:endParaRPr lang="en-IE"/>
          </a:p>
        </xdr:txBody>
      </xdr:sp>
      <xdr:sp macro="" textlink="">
        <xdr:nvSpPr>
          <xdr:cNvPr id="8385" name="Rectangle 193">
            <a:extLst>
              <a:ext uri="{FF2B5EF4-FFF2-40B4-BE49-F238E27FC236}">
                <a16:creationId xmlns:a16="http://schemas.microsoft.com/office/drawing/2014/main" id="{00000000-0008-0000-0000-0000C1200000}"/>
              </a:ext>
            </a:extLst>
          </xdr:cNvPr>
          <xdr:cNvSpPr>
            <a:spLocks noChangeArrowheads="1"/>
          </xdr:cNvSpPr>
        </xdr:nvSpPr>
        <xdr:spPr bwMode="auto">
          <a:xfrm rot="4680000">
            <a:off x="354" y="663"/>
            <a:ext cx="17" cy="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e</a:t>
            </a:r>
            <a:endParaRPr lang="en-IE"/>
          </a:p>
        </xdr:txBody>
      </xdr:sp>
      <xdr:sp macro="" textlink="">
        <xdr:nvSpPr>
          <xdr:cNvPr id="8386" name="Rectangle 194">
            <a:extLst>
              <a:ext uri="{FF2B5EF4-FFF2-40B4-BE49-F238E27FC236}">
                <a16:creationId xmlns:a16="http://schemas.microsoft.com/office/drawing/2014/main" id="{00000000-0008-0000-0000-0000C2200000}"/>
              </a:ext>
            </a:extLst>
          </xdr:cNvPr>
          <xdr:cNvSpPr>
            <a:spLocks noChangeArrowheads="1"/>
          </xdr:cNvSpPr>
        </xdr:nvSpPr>
        <xdr:spPr bwMode="auto">
          <a:xfrm rot="4680000">
            <a:off x="233" y="765"/>
            <a:ext cx="17" cy="4"/>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r</a:t>
            </a:r>
            <a:endParaRPr lang="en-IE"/>
          </a:p>
        </xdr:txBody>
      </xdr:sp>
      <xdr:sp macro="" textlink="">
        <xdr:nvSpPr>
          <xdr:cNvPr id="8387" name="Rectangle 195">
            <a:extLst>
              <a:ext uri="{FF2B5EF4-FFF2-40B4-BE49-F238E27FC236}">
                <a16:creationId xmlns:a16="http://schemas.microsoft.com/office/drawing/2014/main" id="{00000000-0008-0000-0000-0000C3200000}"/>
              </a:ext>
            </a:extLst>
          </xdr:cNvPr>
          <xdr:cNvSpPr>
            <a:spLocks noChangeArrowheads="1"/>
          </xdr:cNvSpPr>
        </xdr:nvSpPr>
        <xdr:spPr bwMode="auto">
          <a:xfrm rot="4680000">
            <a:off x="237" y="764"/>
            <a:ext cx="17" cy="3"/>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l</a:t>
            </a:r>
            <a:endParaRPr lang="en-IE"/>
          </a:p>
        </xdr:txBody>
      </xdr:sp>
      <xdr:sp macro="" textlink="">
        <xdr:nvSpPr>
          <xdr:cNvPr id="8388" name="Rectangle 196">
            <a:extLst>
              <a:ext uri="{FF2B5EF4-FFF2-40B4-BE49-F238E27FC236}">
                <a16:creationId xmlns:a16="http://schemas.microsoft.com/office/drawing/2014/main" id="{00000000-0008-0000-0000-0000C4200000}"/>
              </a:ext>
            </a:extLst>
          </xdr:cNvPr>
          <xdr:cNvSpPr>
            <a:spLocks noChangeArrowheads="1"/>
          </xdr:cNvSpPr>
        </xdr:nvSpPr>
        <xdr:spPr bwMode="auto">
          <a:xfrm rot="4680000">
            <a:off x="238" y="764"/>
            <a:ext cx="17" cy="3"/>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i</a:t>
            </a:r>
            <a:endParaRPr lang="en-IE"/>
          </a:p>
        </xdr:txBody>
      </xdr:sp>
      <xdr:sp macro="" textlink="">
        <xdr:nvSpPr>
          <xdr:cNvPr id="8389" name="Rectangle 197">
            <a:extLst>
              <a:ext uri="{FF2B5EF4-FFF2-40B4-BE49-F238E27FC236}">
                <a16:creationId xmlns:a16="http://schemas.microsoft.com/office/drawing/2014/main" id="{00000000-0008-0000-0000-0000C5200000}"/>
              </a:ext>
            </a:extLst>
          </xdr:cNvPr>
          <xdr:cNvSpPr>
            <a:spLocks noChangeArrowheads="1"/>
          </xdr:cNvSpPr>
        </xdr:nvSpPr>
        <xdr:spPr bwMode="auto">
          <a:xfrm rot="4680000">
            <a:off x="357" y="684"/>
            <a:ext cx="17" cy="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n</a:t>
            </a:r>
            <a:endParaRPr lang="en-IE"/>
          </a:p>
        </xdr:txBody>
      </xdr:sp>
      <xdr:sp macro="" textlink="">
        <xdr:nvSpPr>
          <xdr:cNvPr id="8390" name="Rectangle 198">
            <a:extLst>
              <a:ext uri="{FF2B5EF4-FFF2-40B4-BE49-F238E27FC236}">
                <a16:creationId xmlns:a16="http://schemas.microsoft.com/office/drawing/2014/main" id="{00000000-0008-0000-0000-0000C6200000}"/>
              </a:ext>
            </a:extLst>
          </xdr:cNvPr>
          <xdr:cNvSpPr>
            <a:spLocks noChangeArrowheads="1"/>
          </xdr:cNvSpPr>
        </xdr:nvSpPr>
        <xdr:spPr bwMode="auto">
          <a:xfrm rot="4680000">
            <a:off x="359" y="687"/>
            <a:ext cx="17" cy="7"/>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k</a:t>
            </a:r>
            <a:endParaRPr lang="en-IE"/>
          </a:p>
        </xdr:txBody>
      </xdr:sp>
      <xdr:sp macro="" textlink="">
        <xdr:nvSpPr>
          <xdr:cNvPr id="8391" name="Rectangle 199">
            <a:extLst>
              <a:ext uri="{FF2B5EF4-FFF2-40B4-BE49-F238E27FC236}">
                <a16:creationId xmlns:a16="http://schemas.microsoft.com/office/drawing/2014/main" id="{00000000-0008-0000-0000-0000C7200000}"/>
              </a:ext>
            </a:extLst>
          </xdr:cNvPr>
          <xdr:cNvSpPr>
            <a:spLocks noChangeArrowheads="1"/>
          </xdr:cNvSpPr>
        </xdr:nvSpPr>
        <xdr:spPr bwMode="auto">
          <a:xfrm rot="4680000">
            <a:off x="209" y="13210"/>
            <a:ext cx="17" cy="1"/>
          </a:xfrm>
          <a:prstGeom prst="rect">
            <a:avLst/>
          </a:prstGeom>
          <a:noFill/>
          <a:ln>
            <a:noFill/>
          </a:ln>
        </xdr:spPr>
        <xdr:txBody>
          <a:bodyPr wrap="none" lIns="0" tIns="0" rIns="0" bIns="0" anchor="t">
            <a:spAutoFit/>
          </a:bodyPr>
          <a:lstStyle/>
          <a:p>
            <a:pPr algn="l" rtl="0">
              <a:defRPr sz="1000"/>
            </a:pPr>
            <a:r>
              <a:rPr lang="en-IE" sz="1000" b="0" i="0" u="none" strike="noStrike" baseline="0">
                <a:solidFill>
                  <a:srgbClr val="000000"/>
                </a:solidFill>
                <a:latin typeface="Arial"/>
                <a:cs typeface="Arial"/>
              </a:rPr>
              <a:t> </a:t>
            </a:r>
            <a:endParaRPr lang="en-IE"/>
          </a:p>
        </xdr:txBody>
      </xdr:sp>
      <xdr:sp macro="" textlink="">
        <xdr:nvSpPr>
          <xdr:cNvPr id="8392" name="Rectangle 200">
            <a:extLst>
              <a:ext uri="{FF2B5EF4-FFF2-40B4-BE49-F238E27FC236}">
                <a16:creationId xmlns:a16="http://schemas.microsoft.com/office/drawing/2014/main" id="{00000000-0008-0000-0000-0000C8200000}"/>
              </a:ext>
            </a:extLst>
          </xdr:cNvPr>
          <xdr:cNvSpPr>
            <a:spLocks noChangeArrowheads="1"/>
          </xdr:cNvSpPr>
        </xdr:nvSpPr>
        <xdr:spPr bwMode="auto">
          <a:xfrm>
            <a:off x="386" y="281"/>
            <a:ext cx="197" cy="23"/>
          </a:xfrm>
          <a:prstGeom prst="rect">
            <a:avLst/>
          </a:prstGeom>
          <a:noFill/>
          <a:ln>
            <a:noFill/>
          </a:ln>
        </xdr:spPr>
        <xdr:txBody>
          <a:bodyPr wrap="none" lIns="0" tIns="0" rIns="0" bIns="0" anchor="t">
            <a:spAutoFit/>
          </a:bodyPr>
          <a:lstStyle/>
          <a:p>
            <a:pPr algn="l" rtl="0">
              <a:defRPr sz="1000"/>
            </a:pPr>
            <a:r>
              <a:rPr lang="en-IE" sz="1400" b="1" i="0" u="none" strike="noStrike" baseline="0">
                <a:solidFill>
                  <a:srgbClr val="000000"/>
                </a:solidFill>
                <a:latin typeface="Arial"/>
                <a:cs typeface="Arial"/>
              </a:rPr>
              <a:t>Market Schema Guide</a:t>
            </a:r>
            <a:endParaRPr lang="en-IE"/>
          </a:p>
        </xdr:txBody>
      </xdr:sp>
      <xdr:sp macro="" textlink="">
        <xdr:nvSpPr>
          <xdr:cNvPr id="8393" name="Rectangle 201">
            <a:extLst>
              <a:ext uri="{FF2B5EF4-FFF2-40B4-BE49-F238E27FC236}">
                <a16:creationId xmlns:a16="http://schemas.microsoft.com/office/drawing/2014/main" id="{00000000-0008-0000-0000-0000C9200000}"/>
              </a:ext>
            </a:extLst>
          </xdr:cNvPr>
          <xdr:cNvSpPr>
            <a:spLocks noChangeArrowheads="1"/>
          </xdr:cNvSpPr>
        </xdr:nvSpPr>
        <xdr:spPr bwMode="auto">
          <a:xfrm>
            <a:off x="375" y="304"/>
            <a:ext cx="211"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00"/>
                </a:solidFill>
                <a:latin typeface="Arial"/>
                <a:cs typeface="Arial"/>
              </a:rPr>
              <a:t>Overall Workbook Structure </a:t>
            </a:r>
            <a:endParaRPr lang="en-IE"/>
          </a:p>
        </xdr:txBody>
      </xdr:sp>
      <xdr:sp macro="" textlink="">
        <xdr:nvSpPr>
          <xdr:cNvPr id="194111" name="Freeform 202">
            <a:extLst>
              <a:ext uri="{FF2B5EF4-FFF2-40B4-BE49-F238E27FC236}">
                <a16:creationId xmlns:a16="http://schemas.microsoft.com/office/drawing/2014/main" id="{00000000-0008-0000-0000-00003FF60200}"/>
              </a:ext>
            </a:extLst>
          </xdr:cNvPr>
          <xdr:cNvSpPr>
            <a:spLocks/>
          </xdr:cNvSpPr>
        </xdr:nvSpPr>
        <xdr:spPr bwMode="auto">
          <a:xfrm>
            <a:off x="250" y="777"/>
            <a:ext cx="265" cy="153"/>
          </a:xfrm>
          <a:custGeom>
            <a:avLst/>
            <a:gdLst>
              <a:gd name="T0" fmla="*/ 0 w 4233"/>
              <a:gd name="T1" fmla="*/ 0 h 2445"/>
              <a:gd name="T2" fmla="*/ 0 w 4233"/>
              <a:gd name="T3" fmla="*/ 0 h 2445"/>
              <a:gd name="T4" fmla="*/ 0 w 4233"/>
              <a:gd name="T5" fmla="*/ 0 h 2445"/>
              <a:gd name="T6" fmla="*/ 0 w 4233"/>
              <a:gd name="T7" fmla="*/ 0 h 2445"/>
              <a:gd name="T8" fmla="*/ 0 w 4233"/>
              <a:gd name="T9" fmla="*/ 0 h 2445"/>
              <a:gd name="T10" fmla="*/ 0 w 4233"/>
              <a:gd name="T11" fmla="*/ 0 h 2445"/>
              <a:gd name="T12" fmla="*/ 0 w 4233"/>
              <a:gd name="T13" fmla="*/ 0 h 2445"/>
              <a:gd name="T14" fmla="*/ 0 w 4233"/>
              <a:gd name="T15" fmla="*/ 0 h 2445"/>
              <a:gd name="T16" fmla="*/ 0 w 4233"/>
              <a:gd name="T17" fmla="*/ 0 h 244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233" h="2445">
                <a:moveTo>
                  <a:pt x="3930" y="2445"/>
                </a:moveTo>
                <a:cubicBezTo>
                  <a:pt x="4097" y="2445"/>
                  <a:pt x="4233" y="2310"/>
                  <a:pt x="4233" y="2143"/>
                </a:cubicBezTo>
                <a:lnTo>
                  <a:pt x="4233" y="303"/>
                </a:lnTo>
                <a:cubicBezTo>
                  <a:pt x="4233" y="136"/>
                  <a:pt x="4097" y="0"/>
                  <a:pt x="3930" y="0"/>
                </a:cubicBezTo>
                <a:lnTo>
                  <a:pt x="302" y="0"/>
                </a:lnTo>
                <a:cubicBezTo>
                  <a:pt x="135" y="0"/>
                  <a:pt x="0" y="136"/>
                  <a:pt x="0" y="303"/>
                </a:cubicBezTo>
                <a:lnTo>
                  <a:pt x="0" y="2143"/>
                </a:lnTo>
                <a:cubicBezTo>
                  <a:pt x="0" y="2310"/>
                  <a:pt x="135" y="2445"/>
                  <a:pt x="302" y="2445"/>
                </a:cubicBezTo>
                <a:lnTo>
                  <a:pt x="3930" y="2445"/>
                </a:lnTo>
                <a:close/>
              </a:path>
            </a:pathLst>
          </a:custGeom>
          <a:solidFill>
            <a:srgbClr val="FFFF00"/>
          </a:solidFill>
          <a:ln w="0">
            <a:solidFill>
              <a:srgbClr val="000000"/>
            </a:solidFill>
            <a:prstDash val="solid"/>
            <a:round/>
            <a:headEnd/>
            <a:tailEnd/>
          </a:ln>
        </xdr:spPr>
      </xdr:sp>
      <xdr:sp macro="" textlink="">
        <xdr:nvSpPr>
          <xdr:cNvPr id="194112" name="Freeform 203">
            <a:extLst>
              <a:ext uri="{FF2B5EF4-FFF2-40B4-BE49-F238E27FC236}">
                <a16:creationId xmlns:a16="http://schemas.microsoft.com/office/drawing/2014/main" id="{00000000-0008-0000-0000-000040F60200}"/>
              </a:ext>
            </a:extLst>
          </xdr:cNvPr>
          <xdr:cNvSpPr>
            <a:spLocks/>
          </xdr:cNvSpPr>
        </xdr:nvSpPr>
        <xdr:spPr bwMode="auto">
          <a:xfrm>
            <a:off x="250" y="777"/>
            <a:ext cx="265" cy="153"/>
          </a:xfrm>
          <a:custGeom>
            <a:avLst/>
            <a:gdLst>
              <a:gd name="T0" fmla="*/ 0 w 4233"/>
              <a:gd name="T1" fmla="*/ 0 h 2445"/>
              <a:gd name="T2" fmla="*/ 0 w 4233"/>
              <a:gd name="T3" fmla="*/ 0 h 2445"/>
              <a:gd name="T4" fmla="*/ 0 w 4233"/>
              <a:gd name="T5" fmla="*/ 0 h 2445"/>
              <a:gd name="T6" fmla="*/ 0 w 4233"/>
              <a:gd name="T7" fmla="*/ 0 h 2445"/>
              <a:gd name="T8" fmla="*/ 0 w 4233"/>
              <a:gd name="T9" fmla="*/ 0 h 2445"/>
              <a:gd name="T10" fmla="*/ 0 w 4233"/>
              <a:gd name="T11" fmla="*/ 0 h 2445"/>
              <a:gd name="T12" fmla="*/ 0 w 4233"/>
              <a:gd name="T13" fmla="*/ 0 h 2445"/>
              <a:gd name="T14" fmla="*/ 0 w 4233"/>
              <a:gd name="T15" fmla="*/ 0 h 2445"/>
              <a:gd name="T16" fmla="*/ 0 w 4233"/>
              <a:gd name="T17" fmla="*/ 0 h 244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233" h="2445">
                <a:moveTo>
                  <a:pt x="3930" y="2445"/>
                </a:moveTo>
                <a:cubicBezTo>
                  <a:pt x="4097" y="2445"/>
                  <a:pt x="4233" y="2310"/>
                  <a:pt x="4233" y="2143"/>
                </a:cubicBezTo>
                <a:lnTo>
                  <a:pt x="4233" y="303"/>
                </a:lnTo>
                <a:cubicBezTo>
                  <a:pt x="4233" y="136"/>
                  <a:pt x="4097" y="0"/>
                  <a:pt x="3930" y="0"/>
                </a:cubicBezTo>
                <a:lnTo>
                  <a:pt x="302" y="0"/>
                </a:lnTo>
                <a:cubicBezTo>
                  <a:pt x="135" y="0"/>
                  <a:pt x="0" y="136"/>
                  <a:pt x="0" y="303"/>
                </a:cubicBezTo>
                <a:lnTo>
                  <a:pt x="0" y="2143"/>
                </a:lnTo>
                <a:cubicBezTo>
                  <a:pt x="0" y="2310"/>
                  <a:pt x="135" y="2445"/>
                  <a:pt x="302" y="2445"/>
                </a:cubicBezTo>
                <a:lnTo>
                  <a:pt x="3930" y="2445"/>
                </a:lnTo>
                <a:close/>
              </a:path>
            </a:pathLst>
          </a:custGeom>
          <a:noFill/>
          <a:ln w="0"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96" name="Rectangle 204">
            <a:extLst>
              <a:ext uri="{FF2B5EF4-FFF2-40B4-BE49-F238E27FC236}">
                <a16:creationId xmlns:a16="http://schemas.microsoft.com/office/drawing/2014/main" id="{00000000-0008-0000-0000-0000CC200000}"/>
              </a:ext>
            </a:extLst>
          </xdr:cNvPr>
          <xdr:cNvSpPr>
            <a:spLocks noChangeArrowheads="1"/>
          </xdr:cNvSpPr>
        </xdr:nvSpPr>
        <xdr:spPr bwMode="auto">
          <a:xfrm>
            <a:off x="256" y="782"/>
            <a:ext cx="71"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Data Item</a:t>
            </a:r>
            <a:endParaRPr lang="en-IE"/>
          </a:p>
        </xdr:txBody>
      </xdr:sp>
      <xdr:sp macro="" textlink="">
        <xdr:nvSpPr>
          <xdr:cNvPr id="8397" name="Rectangle 205">
            <a:extLst>
              <a:ext uri="{FF2B5EF4-FFF2-40B4-BE49-F238E27FC236}">
                <a16:creationId xmlns:a16="http://schemas.microsoft.com/office/drawing/2014/main" id="{00000000-0008-0000-0000-0000CD200000}"/>
              </a:ext>
            </a:extLst>
          </xdr:cNvPr>
          <xdr:cNvSpPr>
            <a:spLocks noChangeArrowheads="1"/>
          </xdr:cNvSpPr>
        </xdr:nvSpPr>
        <xdr:spPr bwMode="auto">
          <a:xfrm>
            <a:off x="369" y="782"/>
            <a:ext cx="26"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MM</a:t>
            </a:r>
            <a:endParaRPr lang="en-IE"/>
          </a:p>
        </xdr:txBody>
      </xdr:sp>
      <xdr:sp macro="" textlink="">
        <xdr:nvSpPr>
          <xdr:cNvPr id="8398" name="Rectangle 206">
            <a:extLst>
              <a:ext uri="{FF2B5EF4-FFF2-40B4-BE49-F238E27FC236}">
                <a16:creationId xmlns:a16="http://schemas.microsoft.com/office/drawing/2014/main" id="{00000000-0008-0000-0000-0000CE200000}"/>
              </a:ext>
            </a:extLst>
          </xdr:cNvPr>
          <xdr:cNvSpPr>
            <a:spLocks noChangeArrowheads="1"/>
          </xdr:cNvSpPr>
        </xdr:nvSpPr>
        <xdr:spPr bwMode="auto">
          <a:xfrm>
            <a:off x="426" y="782"/>
            <a:ext cx="38"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FF"/>
                </a:solidFill>
                <a:latin typeface="Arial"/>
                <a:cs typeface="Arial"/>
              </a:rPr>
              <a:t>Total</a:t>
            </a:r>
            <a:endParaRPr lang="en-IE"/>
          </a:p>
        </xdr:txBody>
      </xdr:sp>
      <xdr:sp macro="" textlink="">
        <xdr:nvSpPr>
          <xdr:cNvPr id="8399" name="Rectangle 207">
            <a:extLst>
              <a:ext uri="{FF2B5EF4-FFF2-40B4-BE49-F238E27FC236}">
                <a16:creationId xmlns:a16="http://schemas.microsoft.com/office/drawing/2014/main" id="{00000000-0008-0000-0000-0000CF200000}"/>
              </a:ext>
            </a:extLst>
          </xdr:cNvPr>
          <xdr:cNvSpPr>
            <a:spLocks noChangeArrowheads="1"/>
          </xdr:cNvSpPr>
        </xdr:nvSpPr>
        <xdr:spPr bwMode="auto">
          <a:xfrm>
            <a:off x="256" y="801"/>
            <a:ext cx="6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Data Item </a:t>
            </a:r>
            <a:endParaRPr lang="en-IE"/>
          </a:p>
        </xdr:txBody>
      </xdr:sp>
      <xdr:sp macro="" textlink="">
        <xdr:nvSpPr>
          <xdr:cNvPr id="8400" name="Rectangle 208">
            <a:extLst>
              <a:ext uri="{FF2B5EF4-FFF2-40B4-BE49-F238E27FC236}">
                <a16:creationId xmlns:a16="http://schemas.microsoft.com/office/drawing/2014/main" id="{00000000-0008-0000-0000-0000D0200000}"/>
              </a:ext>
            </a:extLst>
          </xdr:cNvPr>
          <xdr:cNvSpPr>
            <a:spLocks noChangeArrowheads="1"/>
          </xdr:cNvSpPr>
        </xdr:nvSpPr>
        <xdr:spPr bwMode="auto">
          <a:xfrm>
            <a:off x="319" y="801"/>
            <a:ext cx="7"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1</a:t>
            </a:r>
            <a:endParaRPr lang="en-IE"/>
          </a:p>
        </xdr:txBody>
      </xdr:sp>
      <xdr:sp macro="" textlink="">
        <xdr:nvSpPr>
          <xdr:cNvPr id="8401" name="Rectangle 209">
            <a:extLst>
              <a:ext uri="{FF2B5EF4-FFF2-40B4-BE49-F238E27FC236}">
                <a16:creationId xmlns:a16="http://schemas.microsoft.com/office/drawing/2014/main" id="{00000000-0008-0000-0000-0000D1200000}"/>
              </a:ext>
            </a:extLst>
          </xdr:cNvPr>
          <xdr:cNvSpPr>
            <a:spLocks noChangeArrowheads="1"/>
          </xdr:cNvSpPr>
        </xdr:nvSpPr>
        <xdr:spPr bwMode="auto">
          <a:xfrm>
            <a:off x="369" y="801"/>
            <a:ext cx="2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010</a:t>
            </a:r>
            <a:endParaRPr lang="en-IE"/>
          </a:p>
        </xdr:txBody>
      </xdr:sp>
      <xdr:sp macro="" textlink="">
        <xdr:nvSpPr>
          <xdr:cNvPr id="8402" name="Rectangle 210">
            <a:extLst>
              <a:ext uri="{FF2B5EF4-FFF2-40B4-BE49-F238E27FC236}">
                <a16:creationId xmlns:a16="http://schemas.microsoft.com/office/drawing/2014/main" id="{00000000-0008-0000-0000-0000D2200000}"/>
              </a:ext>
            </a:extLst>
          </xdr:cNvPr>
          <xdr:cNvSpPr>
            <a:spLocks noChangeArrowheads="1"/>
          </xdr:cNvSpPr>
        </xdr:nvSpPr>
        <xdr:spPr bwMode="auto">
          <a:xfrm>
            <a:off x="426" y="801"/>
            <a:ext cx="3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      1</a:t>
            </a:r>
            <a:endParaRPr lang="en-IE"/>
          </a:p>
        </xdr:txBody>
      </xdr:sp>
      <xdr:sp macro="" textlink="">
        <xdr:nvSpPr>
          <xdr:cNvPr id="8403" name="Rectangle 211">
            <a:extLst>
              <a:ext uri="{FF2B5EF4-FFF2-40B4-BE49-F238E27FC236}">
                <a16:creationId xmlns:a16="http://schemas.microsoft.com/office/drawing/2014/main" id="{00000000-0008-0000-0000-0000D3200000}"/>
              </a:ext>
            </a:extLst>
          </xdr:cNvPr>
          <xdr:cNvSpPr>
            <a:spLocks noChangeArrowheads="1"/>
          </xdr:cNvSpPr>
        </xdr:nvSpPr>
        <xdr:spPr bwMode="auto">
          <a:xfrm>
            <a:off x="369" y="817"/>
            <a:ext cx="2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013</a:t>
            </a:r>
            <a:endParaRPr lang="en-IE"/>
          </a:p>
        </xdr:txBody>
      </xdr:sp>
      <xdr:sp macro="" textlink="">
        <xdr:nvSpPr>
          <xdr:cNvPr id="8404" name="Rectangle 212">
            <a:extLst>
              <a:ext uri="{FF2B5EF4-FFF2-40B4-BE49-F238E27FC236}">
                <a16:creationId xmlns:a16="http://schemas.microsoft.com/office/drawing/2014/main" id="{00000000-0008-0000-0000-0000D4200000}"/>
              </a:ext>
            </a:extLst>
          </xdr:cNvPr>
          <xdr:cNvSpPr>
            <a:spLocks noChangeArrowheads="1"/>
          </xdr:cNvSpPr>
        </xdr:nvSpPr>
        <xdr:spPr bwMode="auto">
          <a:xfrm>
            <a:off x="426" y="817"/>
            <a:ext cx="3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      1</a:t>
            </a:r>
            <a:endParaRPr lang="en-IE"/>
          </a:p>
        </xdr:txBody>
      </xdr:sp>
      <xdr:sp macro="" textlink="">
        <xdr:nvSpPr>
          <xdr:cNvPr id="8405" name="Rectangle 213">
            <a:extLst>
              <a:ext uri="{FF2B5EF4-FFF2-40B4-BE49-F238E27FC236}">
                <a16:creationId xmlns:a16="http://schemas.microsoft.com/office/drawing/2014/main" id="{00000000-0008-0000-0000-0000D5200000}"/>
              </a:ext>
            </a:extLst>
          </xdr:cNvPr>
          <xdr:cNvSpPr>
            <a:spLocks noChangeArrowheads="1"/>
          </xdr:cNvSpPr>
        </xdr:nvSpPr>
        <xdr:spPr bwMode="auto">
          <a:xfrm>
            <a:off x="369" y="833"/>
            <a:ext cx="2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016</a:t>
            </a:r>
            <a:endParaRPr lang="en-IE"/>
          </a:p>
        </xdr:txBody>
      </xdr:sp>
      <xdr:sp macro="" textlink="">
        <xdr:nvSpPr>
          <xdr:cNvPr id="8406" name="Rectangle 214">
            <a:extLst>
              <a:ext uri="{FF2B5EF4-FFF2-40B4-BE49-F238E27FC236}">
                <a16:creationId xmlns:a16="http://schemas.microsoft.com/office/drawing/2014/main" id="{00000000-0008-0000-0000-0000D6200000}"/>
              </a:ext>
            </a:extLst>
          </xdr:cNvPr>
          <xdr:cNvSpPr>
            <a:spLocks noChangeArrowheads="1"/>
          </xdr:cNvSpPr>
        </xdr:nvSpPr>
        <xdr:spPr bwMode="auto">
          <a:xfrm>
            <a:off x="426" y="833"/>
            <a:ext cx="3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      2</a:t>
            </a:r>
            <a:endParaRPr lang="en-IE"/>
          </a:p>
        </xdr:txBody>
      </xdr:sp>
      <xdr:sp macro="" textlink="">
        <xdr:nvSpPr>
          <xdr:cNvPr id="8407" name="Rectangle 215">
            <a:extLst>
              <a:ext uri="{FF2B5EF4-FFF2-40B4-BE49-F238E27FC236}">
                <a16:creationId xmlns:a16="http://schemas.microsoft.com/office/drawing/2014/main" id="{00000000-0008-0000-0000-0000D7200000}"/>
              </a:ext>
            </a:extLst>
          </xdr:cNvPr>
          <xdr:cNvSpPr>
            <a:spLocks noChangeArrowheads="1"/>
          </xdr:cNvSpPr>
        </xdr:nvSpPr>
        <xdr:spPr bwMode="auto">
          <a:xfrm>
            <a:off x="369" y="849"/>
            <a:ext cx="19"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etc</a:t>
            </a:r>
            <a:endParaRPr lang="en-IE"/>
          </a:p>
        </xdr:txBody>
      </xdr:sp>
      <xdr:sp macro="" textlink="">
        <xdr:nvSpPr>
          <xdr:cNvPr id="8408" name="Rectangle 216">
            <a:extLst>
              <a:ext uri="{FF2B5EF4-FFF2-40B4-BE49-F238E27FC236}">
                <a16:creationId xmlns:a16="http://schemas.microsoft.com/office/drawing/2014/main" id="{00000000-0008-0000-0000-0000D8200000}"/>
              </a:ext>
            </a:extLst>
          </xdr:cNvPr>
          <xdr:cNvSpPr>
            <a:spLocks noChangeArrowheads="1"/>
          </xdr:cNvSpPr>
        </xdr:nvSpPr>
        <xdr:spPr bwMode="auto">
          <a:xfrm>
            <a:off x="388" y="849"/>
            <a:ext cx="4"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a:t>
            </a:r>
            <a:endParaRPr lang="en-IE"/>
          </a:p>
        </xdr:txBody>
      </xdr:sp>
      <xdr:sp macro="" textlink="">
        <xdr:nvSpPr>
          <xdr:cNvPr id="8409" name="Rectangle 217">
            <a:extLst>
              <a:ext uri="{FF2B5EF4-FFF2-40B4-BE49-F238E27FC236}">
                <a16:creationId xmlns:a16="http://schemas.microsoft.com/office/drawing/2014/main" id="{00000000-0008-0000-0000-0000D9200000}"/>
              </a:ext>
            </a:extLst>
          </xdr:cNvPr>
          <xdr:cNvSpPr>
            <a:spLocks noChangeArrowheads="1"/>
          </xdr:cNvSpPr>
        </xdr:nvSpPr>
        <xdr:spPr bwMode="auto">
          <a:xfrm>
            <a:off x="256" y="865"/>
            <a:ext cx="61"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Data Item </a:t>
            </a:r>
            <a:endParaRPr lang="en-IE"/>
          </a:p>
        </xdr:txBody>
      </xdr:sp>
      <xdr:sp macro="" textlink="">
        <xdr:nvSpPr>
          <xdr:cNvPr id="8410" name="Rectangle 218">
            <a:extLst>
              <a:ext uri="{FF2B5EF4-FFF2-40B4-BE49-F238E27FC236}">
                <a16:creationId xmlns:a16="http://schemas.microsoft.com/office/drawing/2014/main" id="{00000000-0008-0000-0000-0000DA200000}"/>
              </a:ext>
            </a:extLst>
          </xdr:cNvPr>
          <xdr:cNvSpPr>
            <a:spLocks noChangeArrowheads="1"/>
          </xdr:cNvSpPr>
        </xdr:nvSpPr>
        <xdr:spPr bwMode="auto">
          <a:xfrm>
            <a:off x="319" y="865"/>
            <a:ext cx="7"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2</a:t>
            </a:r>
            <a:endParaRPr lang="en-IE"/>
          </a:p>
        </xdr:txBody>
      </xdr:sp>
      <xdr:sp macro="" textlink="">
        <xdr:nvSpPr>
          <xdr:cNvPr id="8411" name="Rectangle 219">
            <a:extLst>
              <a:ext uri="{FF2B5EF4-FFF2-40B4-BE49-F238E27FC236}">
                <a16:creationId xmlns:a16="http://schemas.microsoft.com/office/drawing/2014/main" id="{00000000-0008-0000-0000-0000DB200000}"/>
              </a:ext>
            </a:extLst>
          </xdr:cNvPr>
          <xdr:cNvSpPr>
            <a:spLocks noChangeArrowheads="1"/>
          </xdr:cNvSpPr>
        </xdr:nvSpPr>
        <xdr:spPr bwMode="auto">
          <a:xfrm>
            <a:off x="312" y="881"/>
            <a:ext cx="19"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Etc</a:t>
            </a:r>
            <a:endParaRPr lang="en-IE"/>
          </a:p>
        </xdr:txBody>
      </xdr:sp>
      <xdr:sp macro="" textlink="">
        <xdr:nvSpPr>
          <xdr:cNvPr id="8412" name="Rectangle 220">
            <a:extLst>
              <a:ext uri="{FF2B5EF4-FFF2-40B4-BE49-F238E27FC236}">
                <a16:creationId xmlns:a16="http://schemas.microsoft.com/office/drawing/2014/main" id="{00000000-0008-0000-0000-0000DC200000}"/>
              </a:ext>
            </a:extLst>
          </xdr:cNvPr>
          <xdr:cNvSpPr>
            <a:spLocks noChangeArrowheads="1"/>
          </xdr:cNvSpPr>
        </xdr:nvSpPr>
        <xdr:spPr bwMode="auto">
          <a:xfrm>
            <a:off x="333" y="881"/>
            <a:ext cx="4"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a:t>
            </a:r>
            <a:endParaRPr lang="en-IE"/>
          </a:p>
        </xdr:txBody>
      </xdr:sp>
      <xdr:sp macro="" textlink="">
        <xdr:nvSpPr>
          <xdr:cNvPr id="8413" name="Rectangle 221">
            <a:extLst>
              <a:ext uri="{FF2B5EF4-FFF2-40B4-BE49-F238E27FC236}">
                <a16:creationId xmlns:a16="http://schemas.microsoft.com/office/drawing/2014/main" id="{00000000-0008-0000-0000-0000DD200000}"/>
              </a:ext>
            </a:extLst>
          </xdr:cNvPr>
          <xdr:cNvSpPr>
            <a:spLocks noChangeArrowheads="1"/>
          </xdr:cNvSpPr>
        </xdr:nvSpPr>
        <xdr:spPr bwMode="auto">
          <a:xfrm>
            <a:off x="312" y="897"/>
            <a:ext cx="20"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 . .</a:t>
            </a:r>
            <a:endParaRPr lang="en-IE"/>
          </a:p>
        </xdr:txBody>
      </xdr:sp>
      <xdr:sp macro="" textlink="">
        <xdr:nvSpPr>
          <xdr:cNvPr id="8414" name="Rectangle 222">
            <a:extLst>
              <a:ext uri="{FF2B5EF4-FFF2-40B4-BE49-F238E27FC236}">
                <a16:creationId xmlns:a16="http://schemas.microsoft.com/office/drawing/2014/main" id="{00000000-0008-0000-0000-0000DE200000}"/>
              </a:ext>
            </a:extLst>
          </xdr:cNvPr>
          <xdr:cNvSpPr>
            <a:spLocks noChangeArrowheads="1"/>
          </xdr:cNvSpPr>
        </xdr:nvSpPr>
        <xdr:spPr bwMode="auto">
          <a:xfrm>
            <a:off x="698" y="469"/>
            <a:ext cx="117"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00"/>
                </a:solidFill>
                <a:latin typeface="Arial"/>
                <a:cs typeface="Arial"/>
              </a:rPr>
              <a:t>Data Codes tab</a:t>
            </a:r>
            <a:endParaRPr lang="en-IE"/>
          </a:p>
        </xdr:txBody>
      </xdr:sp>
      <xdr:sp macro="" textlink="">
        <xdr:nvSpPr>
          <xdr:cNvPr id="8415" name="Rectangle 223">
            <a:extLst>
              <a:ext uri="{FF2B5EF4-FFF2-40B4-BE49-F238E27FC236}">
                <a16:creationId xmlns:a16="http://schemas.microsoft.com/office/drawing/2014/main" id="{00000000-0008-0000-0000-0000DF200000}"/>
              </a:ext>
            </a:extLst>
          </xdr:cNvPr>
          <xdr:cNvSpPr>
            <a:spLocks noChangeArrowheads="1"/>
          </xdr:cNvSpPr>
        </xdr:nvSpPr>
        <xdr:spPr bwMode="auto">
          <a:xfrm>
            <a:off x="150" y="940"/>
            <a:ext cx="109"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00"/>
                </a:solidFill>
                <a:latin typeface="Arial"/>
                <a:cs typeface="Arial"/>
              </a:rPr>
              <a:t>Data Items per </a:t>
            </a:r>
            <a:endParaRPr lang="en-IE"/>
          </a:p>
        </xdr:txBody>
      </xdr:sp>
      <xdr:sp macro="" textlink="">
        <xdr:nvSpPr>
          <xdr:cNvPr id="8416" name="Rectangle 224">
            <a:extLst>
              <a:ext uri="{FF2B5EF4-FFF2-40B4-BE49-F238E27FC236}">
                <a16:creationId xmlns:a16="http://schemas.microsoft.com/office/drawing/2014/main" id="{00000000-0008-0000-0000-0000E0200000}"/>
              </a:ext>
            </a:extLst>
          </xdr:cNvPr>
          <xdr:cNvSpPr>
            <a:spLocks noChangeArrowheads="1"/>
          </xdr:cNvSpPr>
        </xdr:nvSpPr>
        <xdr:spPr bwMode="auto">
          <a:xfrm>
            <a:off x="178" y="960"/>
            <a:ext cx="54"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00"/>
                </a:solidFill>
                <a:latin typeface="Arial"/>
                <a:cs typeface="Arial"/>
              </a:rPr>
              <a:t>MM tab</a:t>
            </a:r>
            <a:endParaRPr lang="en-IE"/>
          </a:p>
        </xdr:txBody>
      </xdr:sp>
      <xdr:sp macro="" textlink="">
        <xdr:nvSpPr>
          <xdr:cNvPr id="194134" name="Freeform 225">
            <a:extLst>
              <a:ext uri="{FF2B5EF4-FFF2-40B4-BE49-F238E27FC236}">
                <a16:creationId xmlns:a16="http://schemas.microsoft.com/office/drawing/2014/main" id="{00000000-0008-0000-0000-000056F60200}"/>
              </a:ext>
            </a:extLst>
          </xdr:cNvPr>
          <xdr:cNvSpPr>
            <a:spLocks/>
          </xdr:cNvSpPr>
        </xdr:nvSpPr>
        <xdr:spPr bwMode="auto">
          <a:xfrm>
            <a:off x="617" y="820"/>
            <a:ext cx="151" cy="114"/>
          </a:xfrm>
          <a:custGeom>
            <a:avLst/>
            <a:gdLst>
              <a:gd name="T0" fmla="*/ 0 w 2419"/>
              <a:gd name="T1" fmla="*/ 0 h 1814"/>
              <a:gd name="T2" fmla="*/ 0 w 2419"/>
              <a:gd name="T3" fmla="*/ 0 h 1814"/>
              <a:gd name="T4" fmla="*/ 0 w 2419"/>
              <a:gd name="T5" fmla="*/ 0 h 1814"/>
              <a:gd name="T6" fmla="*/ 0 w 2419"/>
              <a:gd name="T7" fmla="*/ 0 h 1814"/>
              <a:gd name="T8" fmla="*/ 0 w 2419"/>
              <a:gd name="T9" fmla="*/ 0 h 1814"/>
              <a:gd name="T10" fmla="*/ 0 w 2419"/>
              <a:gd name="T11" fmla="*/ 0 h 1814"/>
              <a:gd name="T12" fmla="*/ 0 w 2419"/>
              <a:gd name="T13" fmla="*/ 0 h 1814"/>
              <a:gd name="T14" fmla="*/ 0 w 2419"/>
              <a:gd name="T15" fmla="*/ 0 h 1814"/>
              <a:gd name="T16" fmla="*/ 0 w 2419"/>
              <a:gd name="T17" fmla="*/ 0 h 1814"/>
              <a:gd name="T18" fmla="*/ 0 w 2419"/>
              <a:gd name="T19" fmla="*/ 0 h 1814"/>
              <a:gd name="T20" fmla="*/ 0 w 2419"/>
              <a:gd name="T21" fmla="*/ 0 h 18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19" h="1814">
                <a:moveTo>
                  <a:pt x="2117" y="1814"/>
                </a:moveTo>
                <a:cubicBezTo>
                  <a:pt x="2284" y="1814"/>
                  <a:pt x="2419" y="1679"/>
                  <a:pt x="2419" y="1512"/>
                </a:cubicBezTo>
                <a:lnTo>
                  <a:pt x="2419" y="303"/>
                </a:lnTo>
                <a:cubicBezTo>
                  <a:pt x="2419" y="136"/>
                  <a:pt x="2284" y="0"/>
                  <a:pt x="2117" y="0"/>
                </a:cubicBezTo>
                <a:lnTo>
                  <a:pt x="303" y="0"/>
                </a:lnTo>
                <a:cubicBezTo>
                  <a:pt x="136" y="0"/>
                  <a:pt x="0" y="136"/>
                  <a:pt x="0" y="303"/>
                </a:cubicBezTo>
                <a:lnTo>
                  <a:pt x="0" y="1512"/>
                </a:lnTo>
                <a:cubicBezTo>
                  <a:pt x="0" y="1679"/>
                  <a:pt x="136" y="1814"/>
                  <a:pt x="303" y="1814"/>
                </a:cubicBezTo>
                <a:lnTo>
                  <a:pt x="2117" y="1814"/>
                </a:lnTo>
                <a:close/>
              </a:path>
            </a:pathLst>
          </a:custGeom>
          <a:solidFill>
            <a:srgbClr val="E8EEF7"/>
          </a:solidFill>
          <a:ln w="0">
            <a:solidFill>
              <a:srgbClr val="000000"/>
            </a:solidFill>
            <a:prstDash val="solid"/>
            <a:round/>
            <a:headEnd/>
            <a:tailEnd/>
          </a:ln>
        </xdr:spPr>
      </xdr:sp>
      <xdr:sp macro="" textlink="">
        <xdr:nvSpPr>
          <xdr:cNvPr id="194135" name="Freeform 226">
            <a:extLst>
              <a:ext uri="{FF2B5EF4-FFF2-40B4-BE49-F238E27FC236}">
                <a16:creationId xmlns:a16="http://schemas.microsoft.com/office/drawing/2014/main" id="{00000000-0008-0000-0000-000057F60200}"/>
              </a:ext>
            </a:extLst>
          </xdr:cNvPr>
          <xdr:cNvSpPr>
            <a:spLocks/>
          </xdr:cNvSpPr>
        </xdr:nvSpPr>
        <xdr:spPr bwMode="auto">
          <a:xfrm>
            <a:off x="617" y="820"/>
            <a:ext cx="151" cy="114"/>
          </a:xfrm>
          <a:custGeom>
            <a:avLst/>
            <a:gdLst>
              <a:gd name="T0" fmla="*/ 0 w 2419"/>
              <a:gd name="T1" fmla="*/ 0 h 1814"/>
              <a:gd name="T2" fmla="*/ 0 w 2419"/>
              <a:gd name="T3" fmla="*/ 0 h 1814"/>
              <a:gd name="T4" fmla="*/ 0 w 2419"/>
              <a:gd name="T5" fmla="*/ 0 h 1814"/>
              <a:gd name="T6" fmla="*/ 0 w 2419"/>
              <a:gd name="T7" fmla="*/ 0 h 1814"/>
              <a:gd name="T8" fmla="*/ 0 w 2419"/>
              <a:gd name="T9" fmla="*/ 0 h 1814"/>
              <a:gd name="T10" fmla="*/ 0 w 2419"/>
              <a:gd name="T11" fmla="*/ 0 h 1814"/>
              <a:gd name="T12" fmla="*/ 0 w 2419"/>
              <a:gd name="T13" fmla="*/ 0 h 1814"/>
              <a:gd name="T14" fmla="*/ 0 w 2419"/>
              <a:gd name="T15" fmla="*/ 0 h 1814"/>
              <a:gd name="T16" fmla="*/ 0 w 2419"/>
              <a:gd name="T17" fmla="*/ 0 h 1814"/>
              <a:gd name="T18" fmla="*/ 0 w 2419"/>
              <a:gd name="T19" fmla="*/ 0 h 1814"/>
              <a:gd name="T20" fmla="*/ 0 w 2419"/>
              <a:gd name="T21" fmla="*/ 0 h 18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19" h="1814">
                <a:moveTo>
                  <a:pt x="2117" y="1814"/>
                </a:moveTo>
                <a:cubicBezTo>
                  <a:pt x="2284" y="1814"/>
                  <a:pt x="2419" y="1679"/>
                  <a:pt x="2419" y="1512"/>
                </a:cubicBezTo>
                <a:lnTo>
                  <a:pt x="2419" y="303"/>
                </a:lnTo>
                <a:cubicBezTo>
                  <a:pt x="2419" y="136"/>
                  <a:pt x="2284" y="0"/>
                  <a:pt x="2117" y="0"/>
                </a:cubicBezTo>
                <a:lnTo>
                  <a:pt x="303" y="0"/>
                </a:lnTo>
                <a:cubicBezTo>
                  <a:pt x="136" y="0"/>
                  <a:pt x="0" y="136"/>
                  <a:pt x="0" y="303"/>
                </a:cubicBezTo>
                <a:lnTo>
                  <a:pt x="0" y="1512"/>
                </a:lnTo>
                <a:cubicBezTo>
                  <a:pt x="0" y="1679"/>
                  <a:pt x="136" y="1814"/>
                  <a:pt x="303" y="1814"/>
                </a:cubicBezTo>
                <a:lnTo>
                  <a:pt x="2117" y="1814"/>
                </a:lnTo>
                <a:close/>
              </a:path>
            </a:pathLst>
          </a:custGeom>
          <a:noFill/>
          <a:ln w="0"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19" name="Rectangle 227">
            <a:extLst>
              <a:ext uri="{FF2B5EF4-FFF2-40B4-BE49-F238E27FC236}">
                <a16:creationId xmlns:a16="http://schemas.microsoft.com/office/drawing/2014/main" id="{00000000-0008-0000-0000-0000E3200000}"/>
              </a:ext>
            </a:extLst>
          </xdr:cNvPr>
          <xdr:cNvSpPr>
            <a:spLocks noChangeArrowheads="1"/>
          </xdr:cNvSpPr>
        </xdr:nvSpPr>
        <xdr:spPr bwMode="auto">
          <a:xfrm>
            <a:off x="646" y="848"/>
            <a:ext cx="102"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00"/>
                </a:solidFill>
                <a:latin typeface="Arial"/>
                <a:cs typeface="Arial"/>
              </a:rPr>
              <a:t>Co-Ordinated </a:t>
            </a:r>
            <a:endParaRPr lang="en-IE"/>
          </a:p>
        </xdr:txBody>
      </xdr:sp>
      <xdr:sp macro="" textlink="">
        <xdr:nvSpPr>
          <xdr:cNvPr id="8420" name="Rectangle 228">
            <a:extLst>
              <a:ext uri="{FF2B5EF4-FFF2-40B4-BE49-F238E27FC236}">
                <a16:creationId xmlns:a16="http://schemas.microsoft.com/office/drawing/2014/main" id="{00000000-0008-0000-0000-0000E4200000}"/>
              </a:ext>
            </a:extLst>
          </xdr:cNvPr>
          <xdr:cNvSpPr>
            <a:spLocks noChangeArrowheads="1"/>
          </xdr:cNvSpPr>
        </xdr:nvSpPr>
        <xdr:spPr bwMode="auto">
          <a:xfrm>
            <a:off x="624" y="867"/>
            <a:ext cx="137"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00"/>
                </a:solidFill>
                <a:latin typeface="Arial"/>
                <a:cs typeface="Arial"/>
              </a:rPr>
              <a:t>Schema definition </a:t>
            </a:r>
            <a:endParaRPr lang="en-IE"/>
          </a:p>
        </xdr:txBody>
      </xdr:sp>
      <xdr:sp macro="" textlink="">
        <xdr:nvSpPr>
          <xdr:cNvPr id="8421" name="Rectangle 229">
            <a:extLst>
              <a:ext uri="{FF2B5EF4-FFF2-40B4-BE49-F238E27FC236}">
                <a16:creationId xmlns:a16="http://schemas.microsoft.com/office/drawing/2014/main" id="{00000000-0008-0000-0000-0000E5200000}"/>
              </a:ext>
            </a:extLst>
          </xdr:cNvPr>
          <xdr:cNvSpPr>
            <a:spLocks noChangeArrowheads="1"/>
          </xdr:cNvSpPr>
        </xdr:nvSpPr>
        <xdr:spPr bwMode="auto">
          <a:xfrm>
            <a:off x="676" y="886"/>
            <a:ext cx="31" cy="21"/>
          </a:xfrm>
          <a:prstGeom prst="rect">
            <a:avLst/>
          </a:prstGeom>
          <a:noFill/>
          <a:ln>
            <a:noFill/>
          </a:ln>
        </xdr:spPr>
        <xdr:txBody>
          <a:bodyPr wrap="none" lIns="0" tIns="0" rIns="0" bIns="0" anchor="t">
            <a:spAutoFit/>
          </a:bodyPr>
          <a:lstStyle/>
          <a:p>
            <a:pPr algn="l" rtl="0">
              <a:defRPr sz="1000"/>
            </a:pPr>
            <a:r>
              <a:rPr lang="en-IE" sz="1200" b="1" i="0" u="none" strike="noStrike" baseline="0">
                <a:solidFill>
                  <a:srgbClr val="000000"/>
                </a:solidFill>
                <a:latin typeface="Arial"/>
                <a:cs typeface="Arial"/>
              </a:rPr>
              <a:t>files </a:t>
            </a:r>
            <a:endParaRPr lang="en-IE"/>
          </a:p>
        </xdr:txBody>
      </xdr:sp>
      <xdr:sp macro="" textlink="">
        <xdr:nvSpPr>
          <xdr:cNvPr id="194139" name="Line 230">
            <a:extLst>
              <a:ext uri="{FF2B5EF4-FFF2-40B4-BE49-F238E27FC236}">
                <a16:creationId xmlns:a16="http://schemas.microsoft.com/office/drawing/2014/main" id="{00000000-0008-0000-0000-00005BF60200}"/>
              </a:ext>
            </a:extLst>
          </xdr:cNvPr>
          <xdr:cNvSpPr>
            <a:spLocks noChangeShapeType="1"/>
          </xdr:cNvSpPr>
        </xdr:nvSpPr>
        <xdr:spPr bwMode="auto">
          <a:xfrm flipV="1">
            <a:off x="693" y="671"/>
            <a:ext cx="42" cy="149"/>
          </a:xfrm>
          <a:prstGeom prst="line">
            <a:avLst/>
          </a:prstGeom>
          <a:noFill/>
          <a:ln w="4"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140" name="Freeform 231">
            <a:extLst>
              <a:ext uri="{FF2B5EF4-FFF2-40B4-BE49-F238E27FC236}">
                <a16:creationId xmlns:a16="http://schemas.microsoft.com/office/drawing/2014/main" id="{00000000-0008-0000-0000-00005CF60200}"/>
              </a:ext>
            </a:extLst>
          </xdr:cNvPr>
          <xdr:cNvSpPr>
            <a:spLocks/>
          </xdr:cNvSpPr>
        </xdr:nvSpPr>
        <xdr:spPr bwMode="auto">
          <a:xfrm>
            <a:off x="727" y="651"/>
            <a:ext cx="15" cy="24"/>
          </a:xfrm>
          <a:custGeom>
            <a:avLst/>
            <a:gdLst>
              <a:gd name="T0" fmla="*/ 0 w 15"/>
              <a:gd name="T1" fmla="*/ 20 h 24"/>
              <a:gd name="T2" fmla="*/ 14 w 15"/>
              <a:gd name="T3" fmla="*/ 0 h 24"/>
              <a:gd name="T4" fmla="*/ 15 w 15"/>
              <a:gd name="T5" fmla="*/ 24 h 24"/>
              <a:gd name="T6" fmla="*/ 0 w 15"/>
              <a:gd name="T7" fmla="*/ 20 h 2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5" h="24">
                <a:moveTo>
                  <a:pt x="0" y="20"/>
                </a:moveTo>
                <a:lnTo>
                  <a:pt x="14" y="0"/>
                </a:lnTo>
                <a:lnTo>
                  <a:pt x="15" y="24"/>
                </a:lnTo>
                <a:lnTo>
                  <a:pt x="0"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4141" name="Freeform 232">
            <a:extLst>
              <a:ext uri="{FF2B5EF4-FFF2-40B4-BE49-F238E27FC236}">
                <a16:creationId xmlns:a16="http://schemas.microsoft.com/office/drawing/2014/main" id="{00000000-0008-0000-0000-00005DF60200}"/>
              </a:ext>
            </a:extLst>
          </xdr:cNvPr>
          <xdr:cNvSpPr>
            <a:spLocks/>
          </xdr:cNvSpPr>
        </xdr:nvSpPr>
        <xdr:spPr bwMode="auto">
          <a:xfrm>
            <a:off x="706" y="720"/>
            <a:ext cx="21" cy="33"/>
          </a:xfrm>
          <a:custGeom>
            <a:avLst/>
            <a:gdLst>
              <a:gd name="T0" fmla="*/ 13 w 21"/>
              <a:gd name="T1" fmla="*/ 33 h 33"/>
              <a:gd name="T2" fmla="*/ 21 w 21"/>
              <a:gd name="T3" fmla="*/ 4 h 33"/>
              <a:gd name="T4" fmla="*/ 8 w 21"/>
              <a:gd name="T5" fmla="*/ 0 h 33"/>
              <a:gd name="T6" fmla="*/ 0 w 21"/>
              <a:gd name="T7" fmla="*/ 29 h 33"/>
              <a:gd name="T8" fmla="*/ 13 w 21"/>
              <a:gd name="T9" fmla="*/ 33 h 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 h="33">
                <a:moveTo>
                  <a:pt x="13" y="33"/>
                </a:moveTo>
                <a:lnTo>
                  <a:pt x="21" y="4"/>
                </a:lnTo>
                <a:lnTo>
                  <a:pt x="8" y="0"/>
                </a:lnTo>
                <a:lnTo>
                  <a:pt x="0" y="29"/>
                </a:lnTo>
                <a:lnTo>
                  <a:pt x="13" y="3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425" name="Rectangle 233">
            <a:extLst>
              <a:ext uri="{FF2B5EF4-FFF2-40B4-BE49-F238E27FC236}">
                <a16:creationId xmlns:a16="http://schemas.microsoft.com/office/drawing/2014/main" id="{00000000-0008-0000-0000-0000E9200000}"/>
              </a:ext>
            </a:extLst>
          </xdr:cNvPr>
          <xdr:cNvSpPr>
            <a:spLocks noChangeArrowheads="1"/>
          </xdr:cNvSpPr>
        </xdr:nvSpPr>
        <xdr:spPr bwMode="auto">
          <a:xfrm rot="17100000">
            <a:off x="380" y="913"/>
            <a:ext cx="15" cy="2"/>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I</a:t>
            </a:r>
            <a:endParaRPr lang="en-IE"/>
          </a:p>
        </xdr:txBody>
      </xdr:sp>
      <xdr:sp macro="" textlink="">
        <xdr:nvSpPr>
          <xdr:cNvPr id="8426" name="Rectangle 234">
            <a:extLst>
              <a:ext uri="{FF2B5EF4-FFF2-40B4-BE49-F238E27FC236}">
                <a16:creationId xmlns:a16="http://schemas.microsoft.com/office/drawing/2014/main" id="{00000000-0008-0000-0000-0000EA200000}"/>
              </a:ext>
            </a:extLst>
          </xdr:cNvPr>
          <xdr:cNvSpPr>
            <a:spLocks noChangeArrowheads="1"/>
          </xdr:cNvSpPr>
        </xdr:nvSpPr>
        <xdr:spPr bwMode="auto">
          <a:xfrm rot="17100000">
            <a:off x="559" y="796"/>
            <a:ext cx="15" cy="8"/>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m</a:t>
            </a:r>
            <a:endParaRPr lang="en-IE"/>
          </a:p>
        </xdr:txBody>
      </xdr:sp>
      <xdr:sp macro="" textlink="">
        <xdr:nvSpPr>
          <xdr:cNvPr id="8427" name="Rectangle 235">
            <a:extLst>
              <a:ext uri="{FF2B5EF4-FFF2-40B4-BE49-F238E27FC236}">
                <a16:creationId xmlns:a16="http://schemas.microsoft.com/office/drawing/2014/main" id="{00000000-0008-0000-0000-0000EB200000}"/>
              </a:ext>
            </a:extLst>
          </xdr:cNvPr>
          <xdr:cNvSpPr>
            <a:spLocks noChangeArrowheads="1"/>
          </xdr:cNvSpPr>
        </xdr:nvSpPr>
        <xdr:spPr bwMode="auto">
          <a:xfrm rot="17100000">
            <a:off x="475" y="819"/>
            <a:ext cx="15" cy="6"/>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p</a:t>
            </a:r>
            <a:endParaRPr lang="en-IE"/>
          </a:p>
        </xdr:txBody>
      </xdr:sp>
      <xdr:sp macro="" textlink="">
        <xdr:nvSpPr>
          <xdr:cNvPr id="8428" name="Rectangle 236">
            <a:extLst>
              <a:ext uri="{FF2B5EF4-FFF2-40B4-BE49-F238E27FC236}">
                <a16:creationId xmlns:a16="http://schemas.microsoft.com/office/drawing/2014/main" id="{00000000-0008-0000-0000-0000EC200000}"/>
              </a:ext>
            </a:extLst>
          </xdr:cNvPr>
          <xdr:cNvSpPr>
            <a:spLocks noChangeArrowheads="1"/>
          </xdr:cNvSpPr>
        </xdr:nvSpPr>
        <xdr:spPr bwMode="auto">
          <a:xfrm rot="17100000">
            <a:off x="476" y="819"/>
            <a:ext cx="15" cy="6"/>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o</a:t>
            </a:r>
            <a:endParaRPr lang="en-IE"/>
          </a:p>
        </xdr:txBody>
      </xdr:sp>
      <xdr:sp macro="" textlink="">
        <xdr:nvSpPr>
          <xdr:cNvPr id="8429" name="Rectangle 237">
            <a:extLst>
              <a:ext uri="{FF2B5EF4-FFF2-40B4-BE49-F238E27FC236}">
                <a16:creationId xmlns:a16="http://schemas.microsoft.com/office/drawing/2014/main" id="{00000000-0008-0000-0000-0000ED200000}"/>
              </a:ext>
            </a:extLst>
          </xdr:cNvPr>
          <xdr:cNvSpPr>
            <a:spLocks noChangeArrowheads="1"/>
          </xdr:cNvSpPr>
        </xdr:nvSpPr>
        <xdr:spPr bwMode="auto">
          <a:xfrm rot="17100000">
            <a:off x="419" y="884"/>
            <a:ext cx="15" cy="4"/>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r</a:t>
            </a:r>
            <a:endParaRPr lang="en-IE"/>
          </a:p>
        </xdr:txBody>
      </xdr:sp>
      <xdr:sp macro="" textlink="">
        <xdr:nvSpPr>
          <xdr:cNvPr id="8430" name="Rectangle 238">
            <a:extLst>
              <a:ext uri="{FF2B5EF4-FFF2-40B4-BE49-F238E27FC236}">
                <a16:creationId xmlns:a16="http://schemas.microsoft.com/office/drawing/2014/main" id="{00000000-0008-0000-0000-0000EE200000}"/>
              </a:ext>
            </a:extLst>
          </xdr:cNvPr>
          <xdr:cNvSpPr>
            <a:spLocks noChangeArrowheads="1"/>
          </xdr:cNvSpPr>
        </xdr:nvSpPr>
        <xdr:spPr bwMode="auto">
          <a:xfrm rot="17100000">
            <a:off x="420" y="883"/>
            <a:ext cx="15" cy="3"/>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t</a:t>
            </a:r>
            <a:endParaRPr lang="en-IE"/>
          </a:p>
        </xdr:txBody>
      </xdr:sp>
      <xdr:sp macro="" textlink="">
        <xdr:nvSpPr>
          <xdr:cNvPr id="194148" name="Line 239">
            <a:extLst>
              <a:ext uri="{FF2B5EF4-FFF2-40B4-BE49-F238E27FC236}">
                <a16:creationId xmlns:a16="http://schemas.microsoft.com/office/drawing/2014/main" id="{00000000-0008-0000-0000-000064F60200}"/>
              </a:ext>
            </a:extLst>
          </xdr:cNvPr>
          <xdr:cNvSpPr>
            <a:spLocks noChangeShapeType="1"/>
          </xdr:cNvSpPr>
        </xdr:nvSpPr>
        <xdr:spPr bwMode="auto">
          <a:xfrm>
            <a:off x="605" y="733"/>
            <a:ext cx="88" cy="87"/>
          </a:xfrm>
          <a:prstGeom prst="line">
            <a:avLst/>
          </a:prstGeom>
          <a:noFill/>
          <a:ln w="4"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149" name="Freeform 240">
            <a:extLst>
              <a:ext uri="{FF2B5EF4-FFF2-40B4-BE49-F238E27FC236}">
                <a16:creationId xmlns:a16="http://schemas.microsoft.com/office/drawing/2014/main" id="{00000000-0008-0000-0000-000065F60200}"/>
              </a:ext>
            </a:extLst>
          </xdr:cNvPr>
          <xdr:cNvSpPr>
            <a:spLocks/>
          </xdr:cNvSpPr>
        </xdr:nvSpPr>
        <xdr:spPr bwMode="auto">
          <a:xfrm>
            <a:off x="590" y="719"/>
            <a:ext cx="22" cy="21"/>
          </a:xfrm>
          <a:custGeom>
            <a:avLst/>
            <a:gdLst>
              <a:gd name="T0" fmla="*/ 11 w 22"/>
              <a:gd name="T1" fmla="*/ 21 h 21"/>
              <a:gd name="T2" fmla="*/ 0 w 22"/>
              <a:gd name="T3" fmla="*/ 0 h 21"/>
              <a:gd name="T4" fmla="*/ 22 w 22"/>
              <a:gd name="T5" fmla="*/ 10 h 21"/>
              <a:gd name="T6" fmla="*/ 11 w 22"/>
              <a:gd name="T7" fmla="*/ 21 h 2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2" h="21">
                <a:moveTo>
                  <a:pt x="11" y="21"/>
                </a:moveTo>
                <a:lnTo>
                  <a:pt x="0" y="0"/>
                </a:lnTo>
                <a:lnTo>
                  <a:pt x="22" y="10"/>
                </a:lnTo>
                <a:lnTo>
                  <a:pt x="11" y="2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4150" name="Freeform 241">
            <a:extLst>
              <a:ext uri="{FF2B5EF4-FFF2-40B4-BE49-F238E27FC236}">
                <a16:creationId xmlns:a16="http://schemas.microsoft.com/office/drawing/2014/main" id="{00000000-0008-0000-0000-000066F60200}"/>
              </a:ext>
            </a:extLst>
          </xdr:cNvPr>
          <xdr:cNvSpPr>
            <a:spLocks/>
          </xdr:cNvSpPr>
        </xdr:nvSpPr>
        <xdr:spPr bwMode="auto">
          <a:xfrm>
            <a:off x="626" y="754"/>
            <a:ext cx="30" cy="31"/>
          </a:xfrm>
          <a:custGeom>
            <a:avLst/>
            <a:gdLst>
              <a:gd name="T0" fmla="*/ 0 w 30"/>
              <a:gd name="T1" fmla="*/ 9 h 31"/>
              <a:gd name="T2" fmla="*/ 21 w 30"/>
              <a:gd name="T3" fmla="*/ 31 h 31"/>
              <a:gd name="T4" fmla="*/ 30 w 30"/>
              <a:gd name="T5" fmla="*/ 21 h 31"/>
              <a:gd name="T6" fmla="*/ 9 w 30"/>
              <a:gd name="T7" fmla="*/ 0 h 31"/>
              <a:gd name="T8" fmla="*/ 0 w 30"/>
              <a:gd name="T9" fmla="*/ 9 h 3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0" h="31">
                <a:moveTo>
                  <a:pt x="0" y="9"/>
                </a:moveTo>
                <a:lnTo>
                  <a:pt x="21" y="31"/>
                </a:lnTo>
                <a:lnTo>
                  <a:pt x="30" y="21"/>
                </a:lnTo>
                <a:lnTo>
                  <a:pt x="9" y="0"/>
                </a:lnTo>
                <a:lnTo>
                  <a:pt x="0" y="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434" name="Rectangle 242">
            <a:extLst>
              <a:ext uri="{FF2B5EF4-FFF2-40B4-BE49-F238E27FC236}">
                <a16:creationId xmlns:a16="http://schemas.microsoft.com/office/drawing/2014/main" id="{00000000-0008-0000-0000-0000F2200000}"/>
              </a:ext>
            </a:extLst>
          </xdr:cNvPr>
          <xdr:cNvSpPr>
            <a:spLocks noChangeArrowheads="1"/>
          </xdr:cNvSpPr>
        </xdr:nvSpPr>
        <xdr:spPr bwMode="auto">
          <a:xfrm rot="2640000">
            <a:off x="628" y="783"/>
            <a:ext cx="2"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I</a:t>
            </a:r>
            <a:endParaRPr lang="en-IE"/>
          </a:p>
        </xdr:txBody>
      </xdr:sp>
      <xdr:sp macro="" textlink="">
        <xdr:nvSpPr>
          <xdr:cNvPr id="8435" name="Rectangle 243">
            <a:extLst>
              <a:ext uri="{FF2B5EF4-FFF2-40B4-BE49-F238E27FC236}">
                <a16:creationId xmlns:a16="http://schemas.microsoft.com/office/drawing/2014/main" id="{00000000-0008-0000-0000-0000F3200000}"/>
              </a:ext>
            </a:extLst>
          </xdr:cNvPr>
          <xdr:cNvSpPr>
            <a:spLocks noChangeArrowheads="1"/>
          </xdr:cNvSpPr>
        </xdr:nvSpPr>
        <xdr:spPr bwMode="auto">
          <a:xfrm rot="2640000">
            <a:off x="630" y="788"/>
            <a:ext cx="8"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m</a:t>
            </a:r>
            <a:endParaRPr lang="en-IE"/>
          </a:p>
        </xdr:txBody>
      </xdr:sp>
      <xdr:sp macro="" textlink="">
        <xdr:nvSpPr>
          <xdr:cNvPr id="8436" name="Rectangle 244">
            <a:extLst>
              <a:ext uri="{FF2B5EF4-FFF2-40B4-BE49-F238E27FC236}">
                <a16:creationId xmlns:a16="http://schemas.microsoft.com/office/drawing/2014/main" id="{00000000-0008-0000-0000-0000F4200000}"/>
              </a:ext>
            </a:extLst>
          </xdr:cNvPr>
          <xdr:cNvSpPr>
            <a:spLocks noChangeArrowheads="1"/>
          </xdr:cNvSpPr>
        </xdr:nvSpPr>
        <xdr:spPr bwMode="auto">
          <a:xfrm rot="2640000">
            <a:off x="637" y="793"/>
            <a:ext cx="6"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p</a:t>
            </a:r>
            <a:endParaRPr lang="en-IE"/>
          </a:p>
        </xdr:txBody>
      </xdr:sp>
      <xdr:sp macro="" textlink="">
        <xdr:nvSpPr>
          <xdr:cNvPr id="8437" name="Rectangle 245">
            <a:extLst>
              <a:ext uri="{FF2B5EF4-FFF2-40B4-BE49-F238E27FC236}">
                <a16:creationId xmlns:a16="http://schemas.microsoft.com/office/drawing/2014/main" id="{00000000-0008-0000-0000-0000F5200000}"/>
              </a:ext>
            </a:extLst>
          </xdr:cNvPr>
          <xdr:cNvSpPr>
            <a:spLocks noChangeArrowheads="1"/>
          </xdr:cNvSpPr>
        </xdr:nvSpPr>
        <xdr:spPr bwMode="auto">
          <a:xfrm rot="2640000">
            <a:off x="641" y="797"/>
            <a:ext cx="6"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o</a:t>
            </a:r>
            <a:endParaRPr lang="en-IE"/>
          </a:p>
        </xdr:txBody>
      </xdr:sp>
      <xdr:sp macro="" textlink="">
        <xdr:nvSpPr>
          <xdr:cNvPr id="8438" name="Rectangle 246">
            <a:extLst>
              <a:ext uri="{FF2B5EF4-FFF2-40B4-BE49-F238E27FC236}">
                <a16:creationId xmlns:a16="http://schemas.microsoft.com/office/drawing/2014/main" id="{00000000-0008-0000-0000-0000F6200000}"/>
              </a:ext>
            </a:extLst>
          </xdr:cNvPr>
          <xdr:cNvSpPr>
            <a:spLocks noChangeArrowheads="1"/>
          </xdr:cNvSpPr>
        </xdr:nvSpPr>
        <xdr:spPr bwMode="auto">
          <a:xfrm rot="2640000">
            <a:off x="645" y="800"/>
            <a:ext cx="4"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r</a:t>
            </a:r>
            <a:endParaRPr lang="en-IE"/>
          </a:p>
        </xdr:txBody>
      </xdr:sp>
      <xdr:sp macro="" textlink="">
        <xdr:nvSpPr>
          <xdr:cNvPr id="8439" name="Rectangle 247">
            <a:extLst>
              <a:ext uri="{FF2B5EF4-FFF2-40B4-BE49-F238E27FC236}">
                <a16:creationId xmlns:a16="http://schemas.microsoft.com/office/drawing/2014/main" id="{00000000-0008-0000-0000-0000F7200000}"/>
              </a:ext>
            </a:extLst>
          </xdr:cNvPr>
          <xdr:cNvSpPr>
            <a:spLocks noChangeArrowheads="1"/>
          </xdr:cNvSpPr>
        </xdr:nvSpPr>
        <xdr:spPr bwMode="auto">
          <a:xfrm rot="2640000">
            <a:off x="648" y="801"/>
            <a:ext cx="3"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t</a:t>
            </a:r>
            <a:endParaRPr lang="en-IE"/>
          </a:p>
        </xdr:txBody>
      </xdr:sp>
      <xdr:sp macro="" textlink="">
        <xdr:nvSpPr>
          <xdr:cNvPr id="194157" name="Line 248">
            <a:extLst>
              <a:ext uri="{FF2B5EF4-FFF2-40B4-BE49-F238E27FC236}">
                <a16:creationId xmlns:a16="http://schemas.microsoft.com/office/drawing/2014/main" id="{00000000-0008-0000-0000-00006DF60200}"/>
              </a:ext>
            </a:extLst>
          </xdr:cNvPr>
          <xdr:cNvSpPr>
            <a:spLocks noChangeShapeType="1"/>
          </xdr:cNvSpPr>
        </xdr:nvSpPr>
        <xdr:spPr bwMode="auto">
          <a:xfrm>
            <a:off x="477" y="748"/>
            <a:ext cx="125" cy="115"/>
          </a:xfrm>
          <a:prstGeom prst="line">
            <a:avLst/>
          </a:prstGeom>
          <a:noFill/>
          <a:ln w="4"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158" name="Freeform 249">
            <a:extLst>
              <a:ext uri="{FF2B5EF4-FFF2-40B4-BE49-F238E27FC236}">
                <a16:creationId xmlns:a16="http://schemas.microsoft.com/office/drawing/2014/main" id="{00000000-0008-0000-0000-00006EF60200}"/>
              </a:ext>
            </a:extLst>
          </xdr:cNvPr>
          <xdr:cNvSpPr>
            <a:spLocks/>
          </xdr:cNvSpPr>
        </xdr:nvSpPr>
        <xdr:spPr bwMode="auto">
          <a:xfrm>
            <a:off x="462" y="734"/>
            <a:ext cx="22" cy="20"/>
          </a:xfrm>
          <a:custGeom>
            <a:avLst/>
            <a:gdLst>
              <a:gd name="T0" fmla="*/ 11 w 22"/>
              <a:gd name="T1" fmla="*/ 20 h 20"/>
              <a:gd name="T2" fmla="*/ 0 w 22"/>
              <a:gd name="T3" fmla="*/ 0 h 20"/>
              <a:gd name="T4" fmla="*/ 22 w 22"/>
              <a:gd name="T5" fmla="*/ 9 h 20"/>
              <a:gd name="T6" fmla="*/ 11 w 22"/>
              <a:gd name="T7" fmla="*/ 20 h 2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2" h="20">
                <a:moveTo>
                  <a:pt x="11" y="20"/>
                </a:moveTo>
                <a:lnTo>
                  <a:pt x="0" y="0"/>
                </a:lnTo>
                <a:lnTo>
                  <a:pt x="22" y="9"/>
                </a:lnTo>
                <a:lnTo>
                  <a:pt x="11"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4159" name="Freeform 250">
            <a:extLst>
              <a:ext uri="{FF2B5EF4-FFF2-40B4-BE49-F238E27FC236}">
                <a16:creationId xmlns:a16="http://schemas.microsoft.com/office/drawing/2014/main" id="{00000000-0008-0000-0000-00006FF60200}"/>
              </a:ext>
            </a:extLst>
          </xdr:cNvPr>
          <xdr:cNvSpPr>
            <a:spLocks/>
          </xdr:cNvSpPr>
        </xdr:nvSpPr>
        <xdr:spPr bwMode="auto">
          <a:xfrm>
            <a:off x="595" y="856"/>
            <a:ext cx="22" cy="21"/>
          </a:xfrm>
          <a:custGeom>
            <a:avLst/>
            <a:gdLst>
              <a:gd name="T0" fmla="*/ 10 w 22"/>
              <a:gd name="T1" fmla="*/ 0 h 21"/>
              <a:gd name="T2" fmla="*/ 22 w 22"/>
              <a:gd name="T3" fmla="*/ 21 h 21"/>
              <a:gd name="T4" fmla="*/ 0 w 22"/>
              <a:gd name="T5" fmla="*/ 11 h 21"/>
              <a:gd name="T6" fmla="*/ 10 w 22"/>
              <a:gd name="T7" fmla="*/ 0 h 2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2" h="21">
                <a:moveTo>
                  <a:pt x="10" y="0"/>
                </a:moveTo>
                <a:lnTo>
                  <a:pt x="22" y="21"/>
                </a:lnTo>
                <a:lnTo>
                  <a:pt x="0" y="11"/>
                </a:lnTo>
                <a:lnTo>
                  <a:pt x="1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4160" name="Freeform 251">
            <a:extLst>
              <a:ext uri="{FF2B5EF4-FFF2-40B4-BE49-F238E27FC236}">
                <a16:creationId xmlns:a16="http://schemas.microsoft.com/office/drawing/2014/main" id="{00000000-0008-0000-0000-000070F60200}"/>
              </a:ext>
            </a:extLst>
          </xdr:cNvPr>
          <xdr:cNvSpPr>
            <a:spLocks/>
          </xdr:cNvSpPr>
        </xdr:nvSpPr>
        <xdr:spPr bwMode="auto">
          <a:xfrm>
            <a:off x="515" y="781"/>
            <a:ext cx="48" cy="48"/>
          </a:xfrm>
          <a:custGeom>
            <a:avLst/>
            <a:gdLst>
              <a:gd name="T0" fmla="*/ 0 w 48"/>
              <a:gd name="T1" fmla="*/ 19 h 48"/>
              <a:gd name="T2" fmla="*/ 31 w 48"/>
              <a:gd name="T3" fmla="*/ 48 h 48"/>
              <a:gd name="T4" fmla="*/ 48 w 48"/>
              <a:gd name="T5" fmla="*/ 29 h 48"/>
              <a:gd name="T6" fmla="*/ 17 w 48"/>
              <a:gd name="T7" fmla="*/ 0 h 48"/>
              <a:gd name="T8" fmla="*/ 0 w 48"/>
              <a:gd name="T9" fmla="*/ 19 h 4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8" h="48">
                <a:moveTo>
                  <a:pt x="0" y="19"/>
                </a:moveTo>
                <a:lnTo>
                  <a:pt x="31" y="48"/>
                </a:lnTo>
                <a:lnTo>
                  <a:pt x="48" y="29"/>
                </a:lnTo>
                <a:lnTo>
                  <a:pt x="17" y="0"/>
                </a:lnTo>
                <a:lnTo>
                  <a:pt x="0"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444" name="Rectangle 252">
            <a:extLst>
              <a:ext uri="{FF2B5EF4-FFF2-40B4-BE49-F238E27FC236}">
                <a16:creationId xmlns:a16="http://schemas.microsoft.com/office/drawing/2014/main" id="{00000000-0008-0000-0000-0000FC200000}"/>
              </a:ext>
            </a:extLst>
          </xdr:cNvPr>
          <xdr:cNvSpPr>
            <a:spLocks noChangeArrowheads="1"/>
          </xdr:cNvSpPr>
        </xdr:nvSpPr>
        <xdr:spPr bwMode="auto">
          <a:xfrm rot="2520000">
            <a:off x="526" y="812"/>
            <a:ext cx="8"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M</a:t>
            </a:r>
            <a:endParaRPr lang="en-IE"/>
          </a:p>
        </xdr:txBody>
      </xdr:sp>
      <xdr:sp macro="" textlink="">
        <xdr:nvSpPr>
          <xdr:cNvPr id="8445" name="Rectangle 253">
            <a:extLst>
              <a:ext uri="{FF2B5EF4-FFF2-40B4-BE49-F238E27FC236}">
                <a16:creationId xmlns:a16="http://schemas.microsoft.com/office/drawing/2014/main" id="{00000000-0008-0000-0000-0000FD200000}"/>
              </a:ext>
            </a:extLst>
          </xdr:cNvPr>
          <xdr:cNvSpPr>
            <a:spLocks noChangeArrowheads="1"/>
          </xdr:cNvSpPr>
        </xdr:nvSpPr>
        <xdr:spPr bwMode="auto">
          <a:xfrm rot="2520000">
            <a:off x="532" y="816"/>
            <a:ext cx="6"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a</a:t>
            </a:r>
            <a:endParaRPr lang="en-IE"/>
          </a:p>
        </xdr:txBody>
      </xdr:sp>
      <xdr:sp macro="" textlink="">
        <xdr:nvSpPr>
          <xdr:cNvPr id="8446" name="Rectangle 254">
            <a:extLst>
              <a:ext uri="{FF2B5EF4-FFF2-40B4-BE49-F238E27FC236}">
                <a16:creationId xmlns:a16="http://schemas.microsoft.com/office/drawing/2014/main" id="{00000000-0008-0000-0000-0000FE200000}"/>
              </a:ext>
            </a:extLst>
          </xdr:cNvPr>
          <xdr:cNvSpPr>
            <a:spLocks noChangeArrowheads="1"/>
          </xdr:cNvSpPr>
        </xdr:nvSpPr>
        <xdr:spPr bwMode="auto">
          <a:xfrm rot="2520000">
            <a:off x="537" y="821"/>
            <a:ext cx="6"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n</a:t>
            </a:r>
            <a:endParaRPr lang="en-IE"/>
          </a:p>
        </xdr:txBody>
      </xdr:sp>
      <xdr:sp macro="" textlink="">
        <xdr:nvSpPr>
          <xdr:cNvPr id="8447" name="Rectangle 255">
            <a:extLst>
              <a:ext uri="{FF2B5EF4-FFF2-40B4-BE49-F238E27FC236}">
                <a16:creationId xmlns:a16="http://schemas.microsoft.com/office/drawing/2014/main" id="{00000000-0008-0000-0000-0000FF200000}"/>
              </a:ext>
            </a:extLst>
          </xdr:cNvPr>
          <xdr:cNvSpPr>
            <a:spLocks noChangeArrowheads="1"/>
          </xdr:cNvSpPr>
        </xdr:nvSpPr>
        <xdr:spPr bwMode="auto">
          <a:xfrm rot="2520000">
            <a:off x="541" y="825"/>
            <a:ext cx="6"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u</a:t>
            </a:r>
            <a:endParaRPr lang="en-IE"/>
          </a:p>
        </xdr:txBody>
      </xdr:sp>
      <xdr:sp macro="" textlink="">
        <xdr:nvSpPr>
          <xdr:cNvPr id="8448" name="Rectangle 256">
            <a:extLst>
              <a:ext uri="{FF2B5EF4-FFF2-40B4-BE49-F238E27FC236}">
                <a16:creationId xmlns:a16="http://schemas.microsoft.com/office/drawing/2014/main" id="{00000000-0008-0000-0000-000000210000}"/>
              </a:ext>
            </a:extLst>
          </xdr:cNvPr>
          <xdr:cNvSpPr>
            <a:spLocks noChangeArrowheads="1"/>
          </xdr:cNvSpPr>
        </xdr:nvSpPr>
        <xdr:spPr bwMode="auto">
          <a:xfrm rot="2520000">
            <a:off x="545" y="829"/>
            <a:ext cx="6"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a</a:t>
            </a:r>
            <a:endParaRPr lang="en-IE"/>
          </a:p>
        </xdr:txBody>
      </xdr:sp>
      <xdr:sp macro="" textlink="">
        <xdr:nvSpPr>
          <xdr:cNvPr id="8449" name="Rectangle 257">
            <a:extLst>
              <a:ext uri="{FF2B5EF4-FFF2-40B4-BE49-F238E27FC236}">
                <a16:creationId xmlns:a16="http://schemas.microsoft.com/office/drawing/2014/main" id="{00000000-0008-0000-0000-000001210000}"/>
              </a:ext>
            </a:extLst>
          </xdr:cNvPr>
          <xdr:cNvSpPr>
            <a:spLocks noChangeArrowheads="1"/>
          </xdr:cNvSpPr>
        </xdr:nvSpPr>
        <xdr:spPr bwMode="auto">
          <a:xfrm rot="2520000">
            <a:off x="550" y="833"/>
            <a:ext cx="2"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l</a:t>
            </a:r>
            <a:endParaRPr lang="en-IE"/>
          </a:p>
        </xdr:txBody>
      </xdr:sp>
      <xdr:sp macro="" textlink="">
        <xdr:nvSpPr>
          <xdr:cNvPr id="8450" name="Rectangle 258">
            <a:extLst>
              <a:ext uri="{FF2B5EF4-FFF2-40B4-BE49-F238E27FC236}">
                <a16:creationId xmlns:a16="http://schemas.microsoft.com/office/drawing/2014/main" id="{00000000-0008-0000-0000-000002210000}"/>
              </a:ext>
            </a:extLst>
          </xdr:cNvPr>
          <xdr:cNvSpPr>
            <a:spLocks noChangeArrowheads="1"/>
          </xdr:cNvSpPr>
        </xdr:nvSpPr>
        <xdr:spPr bwMode="auto">
          <a:xfrm rot="2520000">
            <a:off x="552" y="834"/>
            <a:ext cx="2"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l</a:t>
            </a:r>
            <a:endParaRPr lang="en-IE"/>
          </a:p>
        </xdr:txBody>
      </xdr:sp>
      <xdr:sp macro="" textlink="">
        <xdr:nvSpPr>
          <xdr:cNvPr id="8451" name="Rectangle 259">
            <a:extLst>
              <a:ext uri="{FF2B5EF4-FFF2-40B4-BE49-F238E27FC236}">
                <a16:creationId xmlns:a16="http://schemas.microsoft.com/office/drawing/2014/main" id="{00000000-0008-0000-0000-000003210000}"/>
              </a:ext>
            </a:extLst>
          </xdr:cNvPr>
          <xdr:cNvSpPr>
            <a:spLocks noChangeArrowheads="1"/>
          </xdr:cNvSpPr>
        </xdr:nvSpPr>
        <xdr:spPr bwMode="auto">
          <a:xfrm rot="2520000">
            <a:off x="553" y="836"/>
            <a:ext cx="6"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y</a:t>
            </a:r>
            <a:endParaRPr lang="en-IE"/>
          </a:p>
        </xdr:txBody>
      </xdr:sp>
      <xdr:sp macro="" textlink="">
        <xdr:nvSpPr>
          <xdr:cNvPr id="8452" name="Rectangle 260">
            <a:extLst>
              <a:ext uri="{FF2B5EF4-FFF2-40B4-BE49-F238E27FC236}">
                <a16:creationId xmlns:a16="http://schemas.microsoft.com/office/drawing/2014/main" id="{00000000-0008-0000-0000-000004210000}"/>
              </a:ext>
            </a:extLst>
          </xdr:cNvPr>
          <xdr:cNvSpPr>
            <a:spLocks noChangeArrowheads="1"/>
          </xdr:cNvSpPr>
        </xdr:nvSpPr>
        <xdr:spPr bwMode="auto">
          <a:xfrm rot="2520000">
            <a:off x="553" y="839"/>
            <a:ext cx="1"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 </a:t>
            </a:r>
            <a:endParaRPr lang="en-IE"/>
          </a:p>
        </xdr:txBody>
      </xdr:sp>
      <xdr:sp macro="" textlink="">
        <xdr:nvSpPr>
          <xdr:cNvPr id="8453" name="Rectangle 261">
            <a:extLst>
              <a:ext uri="{FF2B5EF4-FFF2-40B4-BE49-F238E27FC236}">
                <a16:creationId xmlns:a16="http://schemas.microsoft.com/office/drawing/2014/main" id="{00000000-0008-0000-0000-000005210000}"/>
              </a:ext>
            </a:extLst>
          </xdr:cNvPr>
          <xdr:cNvSpPr>
            <a:spLocks noChangeArrowheads="1"/>
          </xdr:cNvSpPr>
        </xdr:nvSpPr>
        <xdr:spPr bwMode="auto">
          <a:xfrm rot="2520000">
            <a:off x="524" y="826"/>
            <a:ext cx="8"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A</a:t>
            </a:r>
            <a:endParaRPr lang="en-IE"/>
          </a:p>
        </xdr:txBody>
      </xdr:sp>
      <xdr:sp macro="" textlink="">
        <xdr:nvSpPr>
          <xdr:cNvPr id="8454" name="Rectangle 262">
            <a:extLst>
              <a:ext uri="{FF2B5EF4-FFF2-40B4-BE49-F238E27FC236}">
                <a16:creationId xmlns:a16="http://schemas.microsoft.com/office/drawing/2014/main" id="{00000000-0008-0000-0000-000006210000}"/>
              </a:ext>
            </a:extLst>
          </xdr:cNvPr>
          <xdr:cNvSpPr>
            <a:spLocks noChangeArrowheads="1"/>
          </xdr:cNvSpPr>
        </xdr:nvSpPr>
        <xdr:spPr bwMode="auto">
          <a:xfrm rot="2520000">
            <a:off x="529" y="831"/>
            <a:ext cx="2"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l</a:t>
            </a:r>
            <a:endParaRPr lang="en-IE"/>
          </a:p>
        </xdr:txBody>
      </xdr:sp>
      <xdr:sp macro="" textlink="">
        <xdr:nvSpPr>
          <xdr:cNvPr id="8455" name="Rectangle 263">
            <a:extLst>
              <a:ext uri="{FF2B5EF4-FFF2-40B4-BE49-F238E27FC236}">
                <a16:creationId xmlns:a16="http://schemas.microsoft.com/office/drawing/2014/main" id="{00000000-0008-0000-0000-000007210000}"/>
              </a:ext>
            </a:extLst>
          </xdr:cNvPr>
          <xdr:cNvSpPr>
            <a:spLocks noChangeArrowheads="1"/>
          </xdr:cNvSpPr>
        </xdr:nvSpPr>
        <xdr:spPr bwMode="auto">
          <a:xfrm rot="2520000">
            <a:off x="531" y="833"/>
            <a:ext cx="2"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i</a:t>
            </a:r>
            <a:endParaRPr lang="en-IE"/>
          </a:p>
        </xdr:txBody>
      </xdr:sp>
      <xdr:sp macro="" textlink="">
        <xdr:nvSpPr>
          <xdr:cNvPr id="8456" name="Rectangle 264">
            <a:extLst>
              <a:ext uri="{FF2B5EF4-FFF2-40B4-BE49-F238E27FC236}">
                <a16:creationId xmlns:a16="http://schemas.microsoft.com/office/drawing/2014/main" id="{00000000-0008-0000-0000-000008210000}"/>
              </a:ext>
            </a:extLst>
          </xdr:cNvPr>
          <xdr:cNvSpPr>
            <a:spLocks noChangeArrowheads="1"/>
          </xdr:cNvSpPr>
        </xdr:nvSpPr>
        <xdr:spPr bwMode="auto">
          <a:xfrm rot="2520000">
            <a:off x="533" y="834"/>
            <a:ext cx="6"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g</a:t>
            </a:r>
            <a:endParaRPr lang="en-IE"/>
          </a:p>
        </xdr:txBody>
      </xdr:sp>
      <xdr:sp macro="" textlink="">
        <xdr:nvSpPr>
          <xdr:cNvPr id="8457" name="Rectangle 265">
            <a:extLst>
              <a:ext uri="{FF2B5EF4-FFF2-40B4-BE49-F238E27FC236}">
                <a16:creationId xmlns:a16="http://schemas.microsoft.com/office/drawing/2014/main" id="{00000000-0008-0000-0000-000009210000}"/>
              </a:ext>
            </a:extLst>
          </xdr:cNvPr>
          <xdr:cNvSpPr>
            <a:spLocks noChangeArrowheads="1"/>
          </xdr:cNvSpPr>
        </xdr:nvSpPr>
        <xdr:spPr bwMode="auto">
          <a:xfrm rot="2520000">
            <a:off x="537" y="838"/>
            <a:ext cx="6"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n</a:t>
            </a:r>
            <a:endParaRPr lang="en-IE"/>
          </a:p>
        </xdr:txBody>
      </xdr:sp>
      <xdr:sp macro="" textlink="">
        <xdr:nvSpPr>
          <xdr:cNvPr id="194175" name="Freeform 266">
            <a:extLst>
              <a:ext uri="{FF2B5EF4-FFF2-40B4-BE49-F238E27FC236}">
                <a16:creationId xmlns:a16="http://schemas.microsoft.com/office/drawing/2014/main" id="{00000000-0008-0000-0000-00007FF60200}"/>
              </a:ext>
            </a:extLst>
          </xdr:cNvPr>
          <xdr:cNvSpPr>
            <a:spLocks/>
          </xdr:cNvSpPr>
        </xdr:nvSpPr>
        <xdr:spPr bwMode="auto">
          <a:xfrm>
            <a:off x="188" y="606"/>
            <a:ext cx="42" cy="248"/>
          </a:xfrm>
          <a:custGeom>
            <a:avLst/>
            <a:gdLst>
              <a:gd name="T0" fmla="*/ 9 w 42"/>
              <a:gd name="T1" fmla="*/ 0 h 248"/>
              <a:gd name="T2" fmla="*/ 0 w 42"/>
              <a:gd name="T3" fmla="*/ 0 h 248"/>
              <a:gd name="T4" fmla="*/ 0 w 42"/>
              <a:gd name="T5" fmla="*/ 248 h 248"/>
              <a:gd name="T6" fmla="*/ 42 w 42"/>
              <a:gd name="T7" fmla="*/ 248 h 248"/>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248">
                <a:moveTo>
                  <a:pt x="9" y="0"/>
                </a:moveTo>
                <a:lnTo>
                  <a:pt x="0" y="0"/>
                </a:lnTo>
                <a:lnTo>
                  <a:pt x="0" y="248"/>
                </a:lnTo>
                <a:lnTo>
                  <a:pt x="42" y="248"/>
                </a:lnTo>
              </a:path>
            </a:pathLst>
          </a:custGeom>
          <a:noFill/>
          <a:ln w="4"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176" name="Freeform 267">
            <a:extLst>
              <a:ext uri="{FF2B5EF4-FFF2-40B4-BE49-F238E27FC236}">
                <a16:creationId xmlns:a16="http://schemas.microsoft.com/office/drawing/2014/main" id="{00000000-0008-0000-0000-000080F60200}"/>
              </a:ext>
            </a:extLst>
          </xdr:cNvPr>
          <xdr:cNvSpPr>
            <a:spLocks/>
          </xdr:cNvSpPr>
        </xdr:nvSpPr>
        <xdr:spPr bwMode="auto">
          <a:xfrm>
            <a:off x="228" y="846"/>
            <a:ext cx="22" cy="15"/>
          </a:xfrm>
          <a:custGeom>
            <a:avLst/>
            <a:gdLst>
              <a:gd name="T0" fmla="*/ 0 w 22"/>
              <a:gd name="T1" fmla="*/ 0 h 15"/>
              <a:gd name="T2" fmla="*/ 22 w 22"/>
              <a:gd name="T3" fmla="*/ 8 h 15"/>
              <a:gd name="T4" fmla="*/ 0 w 22"/>
              <a:gd name="T5" fmla="*/ 15 h 15"/>
              <a:gd name="T6" fmla="*/ 0 w 22"/>
              <a:gd name="T7" fmla="*/ 0 h 1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2" h="15">
                <a:moveTo>
                  <a:pt x="0" y="0"/>
                </a:moveTo>
                <a:lnTo>
                  <a:pt x="22" y="8"/>
                </a:lnTo>
                <a:lnTo>
                  <a:pt x="0" y="15"/>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4177" name="Rectangle 268">
            <a:extLst>
              <a:ext uri="{FF2B5EF4-FFF2-40B4-BE49-F238E27FC236}">
                <a16:creationId xmlns:a16="http://schemas.microsoft.com/office/drawing/2014/main" id="{00000000-0008-0000-0000-000081F60200}"/>
              </a:ext>
            </a:extLst>
          </xdr:cNvPr>
          <xdr:cNvSpPr>
            <a:spLocks noChangeArrowheads="1"/>
          </xdr:cNvSpPr>
        </xdr:nvSpPr>
        <xdr:spPr bwMode="auto">
          <a:xfrm>
            <a:off x="165" y="853"/>
            <a:ext cx="74" cy="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61" name="Rectangle 269">
            <a:extLst>
              <a:ext uri="{FF2B5EF4-FFF2-40B4-BE49-F238E27FC236}">
                <a16:creationId xmlns:a16="http://schemas.microsoft.com/office/drawing/2014/main" id="{00000000-0008-0000-0000-00000D210000}"/>
              </a:ext>
            </a:extLst>
          </xdr:cNvPr>
          <xdr:cNvSpPr>
            <a:spLocks noChangeArrowheads="1"/>
          </xdr:cNvSpPr>
        </xdr:nvSpPr>
        <xdr:spPr bwMode="auto">
          <a:xfrm>
            <a:off x="165" y="852"/>
            <a:ext cx="75"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Derive by Excel</a:t>
            </a:r>
            <a:endParaRPr lang="en-IE"/>
          </a:p>
        </xdr:txBody>
      </xdr:sp>
      <xdr:sp macro="" textlink="">
        <xdr:nvSpPr>
          <xdr:cNvPr id="8462" name="Rectangle 270">
            <a:extLst>
              <a:ext uri="{FF2B5EF4-FFF2-40B4-BE49-F238E27FC236}">
                <a16:creationId xmlns:a16="http://schemas.microsoft.com/office/drawing/2014/main" id="{00000000-0008-0000-0000-00000E210000}"/>
              </a:ext>
            </a:extLst>
          </xdr:cNvPr>
          <xdr:cNvSpPr>
            <a:spLocks noChangeArrowheads="1"/>
          </xdr:cNvSpPr>
        </xdr:nvSpPr>
        <xdr:spPr bwMode="auto">
          <a:xfrm>
            <a:off x="174" y="864"/>
            <a:ext cx="55"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 Pivot Table </a:t>
            </a:r>
            <a:endParaRPr lang="en-IE"/>
          </a:p>
        </xdr:txBody>
      </xdr:sp>
      <xdr:sp macro="" textlink="">
        <xdr:nvSpPr>
          <xdr:cNvPr id="194180" name="Freeform 271">
            <a:extLst>
              <a:ext uri="{FF2B5EF4-FFF2-40B4-BE49-F238E27FC236}">
                <a16:creationId xmlns:a16="http://schemas.microsoft.com/office/drawing/2014/main" id="{00000000-0008-0000-0000-000084F60200}"/>
              </a:ext>
            </a:extLst>
          </xdr:cNvPr>
          <xdr:cNvSpPr>
            <a:spLocks noEditPoints="1"/>
          </xdr:cNvSpPr>
        </xdr:nvSpPr>
        <xdr:spPr bwMode="auto">
          <a:xfrm>
            <a:off x="586" y="797"/>
            <a:ext cx="258" cy="3"/>
          </a:xfrm>
          <a:custGeom>
            <a:avLst/>
            <a:gdLst>
              <a:gd name="T0" fmla="*/ 0 w 4122"/>
              <a:gd name="T1" fmla="*/ 0 h 47"/>
              <a:gd name="T2" fmla="*/ 0 w 4122"/>
              <a:gd name="T3" fmla="*/ 0 h 47"/>
              <a:gd name="T4" fmla="*/ 0 w 4122"/>
              <a:gd name="T5" fmla="*/ 0 h 47"/>
              <a:gd name="T6" fmla="*/ 0 w 4122"/>
              <a:gd name="T7" fmla="*/ 0 h 47"/>
              <a:gd name="T8" fmla="*/ 0 w 4122"/>
              <a:gd name="T9" fmla="*/ 0 h 47"/>
              <a:gd name="T10" fmla="*/ 0 w 4122"/>
              <a:gd name="T11" fmla="*/ 0 h 47"/>
              <a:gd name="T12" fmla="*/ 0 w 4122"/>
              <a:gd name="T13" fmla="*/ 0 h 47"/>
              <a:gd name="T14" fmla="*/ 0 w 4122"/>
              <a:gd name="T15" fmla="*/ 0 h 47"/>
              <a:gd name="T16" fmla="*/ 0 w 4122"/>
              <a:gd name="T17" fmla="*/ 0 h 47"/>
              <a:gd name="T18" fmla="*/ 0 w 4122"/>
              <a:gd name="T19" fmla="*/ 0 h 47"/>
              <a:gd name="T20" fmla="*/ 0 w 4122"/>
              <a:gd name="T21" fmla="*/ 0 h 47"/>
              <a:gd name="T22" fmla="*/ 0 w 4122"/>
              <a:gd name="T23" fmla="*/ 0 h 47"/>
              <a:gd name="T24" fmla="*/ 0 w 4122"/>
              <a:gd name="T25" fmla="*/ 0 h 47"/>
              <a:gd name="T26" fmla="*/ 0 w 4122"/>
              <a:gd name="T27" fmla="*/ 0 h 47"/>
              <a:gd name="T28" fmla="*/ 0 w 4122"/>
              <a:gd name="T29" fmla="*/ 0 h 47"/>
              <a:gd name="T30" fmla="*/ 0 w 4122"/>
              <a:gd name="T31" fmla="*/ 0 h 47"/>
              <a:gd name="T32" fmla="*/ 0 w 4122"/>
              <a:gd name="T33" fmla="*/ 0 h 47"/>
              <a:gd name="T34" fmla="*/ 0 w 4122"/>
              <a:gd name="T35" fmla="*/ 0 h 47"/>
              <a:gd name="T36" fmla="*/ 0 w 4122"/>
              <a:gd name="T37" fmla="*/ 0 h 47"/>
              <a:gd name="T38" fmla="*/ 0 w 4122"/>
              <a:gd name="T39" fmla="*/ 0 h 47"/>
              <a:gd name="T40" fmla="*/ 0 w 4122"/>
              <a:gd name="T41" fmla="*/ 0 h 47"/>
              <a:gd name="T42" fmla="*/ 0 w 4122"/>
              <a:gd name="T43" fmla="*/ 0 h 47"/>
              <a:gd name="T44" fmla="*/ 0 w 4122"/>
              <a:gd name="T45" fmla="*/ 0 h 47"/>
              <a:gd name="T46" fmla="*/ 0 w 4122"/>
              <a:gd name="T47" fmla="*/ 0 h 47"/>
              <a:gd name="T48" fmla="*/ 0 w 4122"/>
              <a:gd name="T49" fmla="*/ 0 h 47"/>
              <a:gd name="T50" fmla="*/ 0 w 4122"/>
              <a:gd name="T51" fmla="*/ 0 h 47"/>
              <a:gd name="T52" fmla="*/ 0 w 4122"/>
              <a:gd name="T53" fmla="*/ 0 h 47"/>
              <a:gd name="T54" fmla="*/ 0 w 4122"/>
              <a:gd name="T55" fmla="*/ 0 h 47"/>
              <a:gd name="T56" fmla="*/ 0 w 4122"/>
              <a:gd name="T57" fmla="*/ 0 h 47"/>
              <a:gd name="T58" fmla="*/ 0 w 4122"/>
              <a:gd name="T59" fmla="*/ 0 h 47"/>
              <a:gd name="T60" fmla="*/ 0 w 4122"/>
              <a:gd name="T61" fmla="*/ 0 h 47"/>
              <a:gd name="T62" fmla="*/ 0 w 4122"/>
              <a:gd name="T63" fmla="*/ 0 h 47"/>
              <a:gd name="T64" fmla="*/ 0 w 4122"/>
              <a:gd name="T65" fmla="*/ 0 h 47"/>
              <a:gd name="T66" fmla="*/ 0 w 4122"/>
              <a:gd name="T67" fmla="*/ 0 h 47"/>
              <a:gd name="T68" fmla="*/ 0 w 4122"/>
              <a:gd name="T69" fmla="*/ 0 h 47"/>
              <a:gd name="T70" fmla="*/ 0 w 4122"/>
              <a:gd name="T71" fmla="*/ 0 h 47"/>
              <a:gd name="T72" fmla="*/ 0 w 4122"/>
              <a:gd name="T73" fmla="*/ 0 h 47"/>
              <a:gd name="T74" fmla="*/ 0 w 4122"/>
              <a:gd name="T75" fmla="*/ 0 h 47"/>
              <a:gd name="T76" fmla="*/ 0 w 4122"/>
              <a:gd name="T77" fmla="*/ 0 h 47"/>
              <a:gd name="T78" fmla="*/ 0 w 4122"/>
              <a:gd name="T79" fmla="*/ 0 h 47"/>
              <a:gd name="T80" fmla="*/ 0 w 4122"/>
              <a:gd name="T81" fmla="*/ 0 h 47"/>
              <a:gd name="T82" fmla="*/ 0 w 4122"/>
              <a:gd name="T83" fmla="*/ 0 h 47"/>
              <a:gd name="T84" fmla="*/ 0 w 4122"/>
              <a:gd name="T85" fmla="*/ 0 h 47"/>
              <a:gd name="T86" fmla="*/ 0 w 4122"/>
              <a:gd name="T87" fmla="*/ 0 h 47"/>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4122" h="47">
                <a:moveTo>
                  <a:pt x="13" y="0"/>
                </a:moveTo>
                <a:lnTo>
                  <a:pt x="192" y="1"/>
                </a:lnTo>
                <a:cubicBezTo>
                  <a:pt x="199" y="1"/>
                  <a:pt x="205" y="6"/>
                  <a:pt x="205" y="13"/>
                </a:cubicBezTo>
                <a:cubicBezTo>
                  <a:pt x="205" y="20"/>
                  <a:pt x="199" y="26"/>
                  <a:pt x="192" y="26"/>
                </a:cubicBezTo>
                <a:lnTo>
                  <a:pt x="13" y="25"/>
                </a:lnTo>
                <a:cubicBezTo>
                  <a:pt x="6" y="25"/>
                  <a:pt x="0" y="19"/>
                  <a:pt x="0" y="12"/>
                </a:cubicBezTo>
                <a:cubicBezTo>
                  <a:pt x="0" y="5"/>
                  <a:pt x="6" y="0"/>
                  <a:pt x="13" y="0"/>
                </a:cubicBezTo>
                <a:close/>
                <a:moveTo>
                  <a:pt x="320" y="1"/>
                </a:moveTo>
                <a:lnTo>
                  <a:pt x="320" y="1"/>
                </a:lnTo>
                <a:cubicBezTo>
                  <a:pt x="327" y="1"/>
                  <a:pt x="333" y="7"/>
                  <a:pt x="333" y="14"/>
                </a:cubicBezTo>
                <a:cubicBezTo>
                  <a:pt x="333" y="21"/>
                  <a:pt x="327" y="27"/>
                  <a:pt x="320" y="27"/>
                </a:cubicBezTo>
                <a:cubicBezTo>
                  <a:pt x="313" y="27"/>
                  <a:pt x="307" y="21"/>
                  <a:pt x="307" y="14"/>
                </a:cubicBezTo>
                <a:cubicBezTo>
                  <a:pt x="307" y="7"/>
                  <a:pt x="313" y="1"/>
                  <a:pt x="320" y="1"/>
                </a:cubicBezTo>
                <a:close/>
                <a:moveTo>
                  <a:pt x="448" y="2"/>
                </a:moveTo>
                <a:lnTo>
                  <a:pt x="627" y="3"/>
                </a:lnTo>
                <a:cubicBezTo>
                  <a:pt x="634" y="3"/>
                  <a:pt x="640" y="9"/>
                  <a:pt x="640" y="16"/>
                </a:cubicBezTo>
                <a:cubicBezTo>
                  <a:pt x="640" y="23"/>
                  <a:pt x="634" y="28"/>
                  <a:pt x="627" y="28"/>
                </a:cubicBezTo>
                <a:lnTo>
                  <a:pt x="448" y="27"/>
                </a:lnTo>
                <a:cubicBezTo>
                  <a:pt x="441" y="27"/>
                  <a:pt x="435" y="22"/>
                  <a:pt x="435" y="15"/>
                </a:cubicBezTo>
                <a:cubicBezTo>
                  <a:pt x="435" y="8"/>
                  <a:pt x="441" y="2"/>
                  <a:pt x="448" y="2"/>
                </a:cubicBezTo>
                <a:close/>
                <a:moveTo>
                  <a:pt x="755" y="3"/>
                </a:moveTo>
                <a:lnTo>
                  <a:pt x="755" y="3"/>
                </a:lnTo>
                <a:cubicBezTo>
                  <a:pt x="762" y="3"/>
                  <a:pt x="768" y="9"/>
                  <a:pt x="768" y="16"/>
                </a:cubicBezTo>
                <a:cubicBezTo>
                  <a:pt x="768" y="23"/>
                  <a:pt x="762" y="29"/>
                  <a:pt x="755" y="29"/>
                </a:cubicBezTo>
                <a:cubicBezTo>
                  <a:pt x="748" y="29"/>
                  <a:pt x="742" y="23"/>
                  <a:pt x="742" y="16"/>
                </a:cubicBezTo>
                <a:cubicBezTo>
                  <a:pt x="742" y="9"/>
                  <a:pt x="748" y="3"/>
                  <a:pt x="755" y="3"/>
                </a:cubicBezTo>
                <a:close/>
                <a:moveTo>
                  <a:pt x="883" y="4"/>
                </a:moveTo>
                <a:lnTo>
                  <a:pt x="1062" y="5"/>
                </a:lnTo>
                <a:cubicBezTo>
                  <a:pt x="1069" y="5"/>
                  <a:pt x="1075" y="11"/>
                  <a:pt x="1075" y="18"/>
                </a:cubicBezTo>
                <a:cubicBezTo>
                  <a:pt x="1075" y="25"/>
                  <a:pt x="1069" y="31"/>
                  <a:pt x="1062" y="31"/>
                </a:cubicBezTo>
                <a:lnTo>
                  <a:pt x="883" y="30"/>
                </a:lnTo>
                <a:cubicBezTo>
                  <a:pt x="876" y="30"/>
                  <a:pt x="870" y="24"/>
                  <a:pt x="870" y="17"/>
                </a:cubicBezTo>
                <a:cubicBezTo>
                  <a:pt x="870" y="10"/>
                  <a:pt x="876" y="4"/>
                  <a:pt x="883" y="4"/>
                </a:cubicBezTo>
                <a:close/>
                <a:moveTo>
                  <a:pt x="1190" y="6"/>
                </a:moveTo>
                <a:lnTo>
                  <a:pt x="1190" y="6"/>
                </a:lnTo>
                <a:cubicBezTo>
                  <a:pt x="1197" y="6"/>
                  <a:pt x="1203" y="11"/>
                  <a:pt x="1203" y="19"/>
                </a:cubicBezTo>
                <a:cubicBezTo>
                  <a:pt x="1203" y="26"/>
                  <a:pt x="1197" y="31"/>
                  <a:pt x="1190" y="31"/>
                </a:cubicBezTo>
                <a:cubicBezTo>
                  <a:pt x="1183" y="31"/>
                  <a:pt x="1177" y="26"/>
                  <a:pt x="1177" y="19"/>
                </a:cubicBezTo>
                <a:cubicBezTo>
                  <a:pt x="1177" y="11"/>
                  <a:pt x="1183" y="6"/>
                  <a:pt x="1190" y="6"/>
                </a:cubicBezTo>
                <a:close/>
                <a:moveTo>
                  <a:pt x="1318" y="6"/>
                </a:moveTo>
                <a:lnTo>
                  <a:pt x="1498" y="7"/>
                </a:lnTo>
                <a:cubicBezTo>
                  <a:pt x="1505" y="7"/>
                  <a:pt x="1510" y="13"/>
                  <a:pt x="1510" y="20"/>
                </a:cubicBezTo>
                <a:cubicBezTo>
                  <a:pt x="1510" y="27"/>
                  <a:pt x="1504" y="33"/>
                  <a:pt x="1497" y="33"/>
                </a:cubicBezTo>
                <a:lnTo>
                  <a:pt x="1318" y="32"/>
                </a:lnTo>
                <a:cubicBezTo>
                  <a:pt x="1311" y="32"/>
                  <a:pt x="1305" y="26"/>
                  <a:pt x="1305" y="19"/>
                </a:cubicBezTo>
                <a:cubicBezTo>
                  <a:pt x="1306" y="12"/>
                  <a:pt x="1311" y="6"/>
                  <a:pt x="1318" y="6"/>
                </a:cubicBezTo>
                <a:close/>
                <a:moveTo>
                  <a:pt x="1625" y="8"/>
                </a:moveTo>
                <a:lnTo>
                  <a:pt x="1626" y="8"/>
                </a:lnTo>
                <a:cubicBezTo>
                  <a:pt x="1633" y="8"/>
                  <a:pt x="1638" y="14"/>
                  <a:pt x="1638" y="21"/>
                </a:cubicBezTo>
                <a:cubicBezTo>
                  <a:pt x="1638" y="28"/>
                  <a:pt x="1633" y="34"/>
                  <a:pt x="1626" y="34"/>
                </a:cubicBezTo>
                <a:lnTo>
                  <a:pt x="1625" y="34"/>
                </a:lnTo>
                <a:cubicBezTo>
                  <a:pt x="1618" y="34"/>
                  <a:pt x="1613" y="28"/>
                  <a:pt x="1613" y="21"/>
                </a:cubicBezTo>
                <a:cubicBezTo>
                  <a:pt x="1613" y="14"/>
                  <a:pt x="1618" y="8"/>
                  <a:pt x="1625" y="8"/>
                </a:cubicBezTo>
                <a:close/>
                <a:moveTo>
                  <a:pt x="1754" y="9"/>
                </a:moveTo>
                <a:lnTo>
                  <a:pt x="1933" y="10"/>
                </a:lnTo>
                <a:cubicBezTo>
                  <a:pt x="1940" y="10"/>
                  <a:pt x="1946" y="15"/>
                  <a:pt x="1946" y="23"/>
                </a:cubicBezTo>
                <a:cubicBezTo>
                  <a:pt x="1945" y="30"/>
                  <a:pt x="1940" y="35"/>
                  <a:pt x="1933" y="35"/>
                </a:cubicBezTo>
                <a:lnTo>
                  <a:pt x="1753" y="34"/>
                </a:lnTo>
                <a:cubicBezTo>
                  <a:pt x="1746" y="34"/>
                  <a:pt x="1741" y="29"/>
                  <a:pt x="1741" y="21"/>
                </a:cubicBezTo>
                <a:cubicBezTo>
                  <a:pt x="1741" y="14"/>
                  <a:pt x="1747" y="9"/>
                  <a:pt x="1754" y="9"/>
                </a:cubicBezTo>
                <a:close/>
                <a:moveTo>
                  <a:pt x="2061" y="10"/>
                </a:moveTo>
                <a:lnTo>
                  <a:pt x="2061" y="10"/>
                </a:lnTo>
                <a:cubicBezTo>
                  <a:pt x="2068" y="10"/>
                  <a:pt x="2074" y="16"/>
                  <a:pt x="2074" y="23"/>
                </a:cubicBezTo>
                <a:cubicBezTo>
                  <a:pt x="2074" y="30"/>
                  <a:pt x="2068" y="36"/>
                  <a:pt x="2061" y="36"/>
                </a:cubicBezTo>
                <a:cubicBezTo>
                  <a:pt x="2054" y="36"/>
                  <a:pt x="2048" y="30"/>
                  <a:pt x="2048" y="23"/>
                </a:cubicBezTo>
                <a:cubicBezTo>
                  <a:pt x="2048" y="16"/>
                  <a:pt x="2054" y="10"/>
                  <a:pt x="2061" y="10"/>
                </a:cubicBezTo>
                <a:close/>
                <a:moveTo>
                  <a:pt x="2189" y="11"/>
                </a:moveTo>
                <a:lnTo>
                  <a:pt x="2368" y="12"/>
                </a:lnTo>
                <a:cubicBezTo>
                  <a:pt x="2375" y="12"/>
                  <a:pt x="2381" y="18"/>
                  <a:pt x="2381" y="25"/>
                </a:cubicBezTo>
                <a:cubicBezTo>
                  <a:pt x="2381" y="32"/>
                  <a:pt x="2375" y="38"/>
                  <a:pt x="2368" y="38"/>
                </a:cubicBezTo>
                <a:lnTo>
                  <a:pt x="2189" y="37"/>
                </a:lnTo>
                <a:cubicBezTo>
                  <a:pt x="2182" y="37"/>
                  <a:pt x="2176" y="31"/>
                  <a:pt x="2176" y="24"/>
                </a:cubicBezTo>
                <a:cubicBezTo>
                  <a:pt x="2176" y="17"/>
                  <a:pt x="2182" y="11"/>
                  <a:pt x="2189" y="11"/>
                </a:cubicBezTo>
                <a:close/>
                <a:moveTo>
                  <a:pt x="2496" y="13"/>
                </a:moveTo>
                <a:lnTo>
                  <a:pt x="2496" y="13"/>
                </a:lnTo>
                <a:cubicBezTo>
                  <a:pt x="2503" y="13"/>
                  <a:pt x="2509" y="18"/>
                  <a:pt x="2509" y="25"/>
                </a:cubicBezTo>
                <a:cubicBezTo>
                  <a:pt x="2509" y="32"/>
                  <a:pt x="2503" y="38"/>
                  <a:pt x="2496" y="38"/>
                </a:cubicBezTo>
                <a:cubicBezTo>
                  <a:pt x="2489" y="38"/>
                  <a:pt x="2483" y="32"/>
                  <a:pt x="2483" y="25"/>
                </a:cubicBezTo>
                <a:cubicBezTo>
                  <a:pt x="2483" y="18"/>
                  <a:pt x="2489" y="13"/>
                  <a:pt x="2496" y="13"/>
                </a:cubicBezTo>
                <a:close/>
                <a:moveTo>
                  <a:pt x="2624" y="13"/>
                </a:moveTo>
                <a:lnTo>
                  <a:pt x="2803" y="14"/>
                </a:lnTo>
                <a:cubicBezTo>
                  <a:pt x="2810" y="14"/>
                  <a:pt x="2816" y="20"/>
                  <a:pt x="2816" y="27"/>
                </a:cubicBezTo>
                <a:cubicBezTo>
                  <a:pt x="2816" y="34"/>
                  <a:pt x="2810" y="40"/>
                  <a:pt x="2803" y="40"/>
                </a:cubicBezTo>
                <a:lnTo>
                  <a:pt x="2624" y="39"/>
                </a:lnTo>
                <a:cubicBezTo>
                  <a:pt x="2617" y="39"/>
                  <a:pt x="2611" y="33"/>
                  <a:pt x="2611" y="26"/>
                </a:cubicBezTo>
                <a:cubicBezTo>
                  <a:pt x="2611" y="19"/>
                  <a:pt x="2617" y="13"/>
                  <a:pt x="2624" y="13"/>
                </a:cubicBezTo>
                <a:close/>
                <a:moveTo>
                  <a:pt x="2931" y="15"/>
                </a:moveTo>
                <a:lnTo>
                  <a:pt x="2931" y="15"/>
                </a:lnTo>
                <a:cubicBezTo>
                  <a:pt x="2938" y="15"/>
                  <a:pt x="2944" y="21"/>
                  <a:pt x="2944" y="28"/>
                </a:cubicBezTo>
                <a:cubicBezTo>
                  <a:pt x="2944" y="35"/>
                  <a:pt x="2938" y="40"/>
                  <a:pt x="2931" y="40"/>
                </a:cubicBezTo>
                <a:cubicBezTo>
                  <a:pt x="2924" y="40"/>
                  <a:pt x="2918" y="35"/>
                  <a:pt x="2918" y="28"/>
                </a:cubicBezTo>
                <a:cubicBezTo>
                  <a:pt x="2918" y="21"/>
                  <a:pt x="2924" y="15"/>
                  <a:pt x="2931" y="15"/>
                </a:cubicBezTo>
                <a:close/>
                <a:moveTo>
                  <a:pt x="3059" y="16"/>
                </a:moveTo>
                <a:lnTo>
                  <a:pt x="3238" y="16"/>
                </a:lnTo>
                <a:cubicBezTo>
                  <a:pt x="3246" y="17"/>
                  <a:pt x="3251" y="22"/>
                  <a:pt x="3251" y="29"/>
                </a:cubicBezTo>
                <a:cubicBezTo>
                  <a:pt x="3251" y="36"/>
                  <a:pt x="3245" y="42"/>
                  <a:pt x="3238" y="42"/>
                </a:cubicBezTo>
                <a:lnTo>
                  <a:pt x="3059" y="41"/>
                </a:lnTo>
                <a:cubicBezTo>
                  <a:pt x="3052" y="41"/>
                  <a:pt x="3046" y="35"/>
                  <a:pt x="3046" y="28"/>
                </a:cubicBezTo>
                <a:cubicBezTo>
                  <a:pt x="3046" y="21"/>
                  <a:pt x="3052" y="15"/>
                  <a:pt x="3059" y="16"/>
                </a:cubicBezTo>
                <a:close/>
                <a:moveTo>
                  <a:pt x="3366" y="17"/>
                </a:moveTo>
                <a:lnTo>
                  <a:pt x="3366" y="17"/>
                </a:lnTo>
                <a:cubicBezTo>
                  <a:pt x="3373" y="17"/>
                  <a:pt x="3379" y="23"/>
                  <a:pt x="3379" y="30"/>
                </a:cubicBezTo>
                <a:cubicBezTo>
                  <a:pt x="3379" y="37"/>
                  <a:pt x="3373" y="43"/>
                  <a:pt x="3366" y="43"/>
                </a:cubicBezTo>
                <a:cubicBezTo>
                  <a:pt x="3359" y="43"/>
                  <a:pt x="3354" y="37"/>
                  <a:pt x="3354" y="30"/>
                </a:cubicBezTo>
                <a:cubicBezTo>
                  <a:pt x="3354" y="23"/>
                  <a:pt x="3359" y="17"/>
                  <a:pt x="3366" y="17"/>
                </a:cubicBezTo>
                <a:close/>
                <a:moveTo>
                  <a:pt x="3494" y="18"/>
                </a:moveTo>
                <a:lnTo>
                  <a:pt x="3674" y="19"/>
                </a:lnTo>
                <a:cubicBezTo>
                  <a:pt x="3681" y="19"/>
                  <a:pt x="3686" y="25"/>
                  <a:pt x="3686" y="32"/>
                </a:cubicBezTo>
                <a:cubicBezTo>
                  <a:pt x="3686" y="39"/>
                  <a:pt x="3681" y="44"/>
                  <a:pt x="3674" y="44"/>
                </a:cubicBezTo>
                <a:lnTo>
                  <a:pt x="3494" y="43"/>
                </a:lnTo>
                <a:cubicBezTo>
                  <a:pt x="3487" y="43"/>
                  <a:pt x="3482" y="38"/>
                  <a:pt x="3482" y="31"/>
                </a:cubicBezTo>
                <a:cubicBezTo>
                  <a:pt x="3482" y="23"/>
                  <a:pt x="3487" y="18"/>
                  <a:pt x="3494" y="18"/>
                </a:cubicBezTo>
                <a:close/>
                <a:moveTo>
                  <a:pt x="3802" y="19"/>
                </a:moveTo>
                <a:lnTo>
                  <a:pt x="3802" y="19"/>
                </a:lnTo>
                <a:cubicBezTo>
                  <a:pt x="3809" y="19"/>
                  <a:pt x="3814" y="25"/>
                  <a:pt x="3814" y="32"/>
                </a:cubicBezTo>
                <a:cubicBezTo>
                  <a:pt x="3814" y="39"/>
                  <a:pt x="3809" y="45"/>
                  <a:pt x="3802" y="45"/>
                </a:cubicBezTo>
                <a:cubicBezTo>
                  <a:pt x="3795" y="45"/>
                  <a:pt x="3789" y="39"/>
                  <a:pt x="3789" y="32"/>
                </a:cubicBezTo>
                <a:cubicBezTo>
                  <a:pt x="3789" y="25"/>
                  <a:pt x="3795" y="19"/>
                  <a:pt x="3802" y="19"/>
                </a:cubicBezTo>
                <a:close/>
                <a:moveTo>
                  <a:pt x="3930" y="20"/>
                </a:moveTo>
                <a:lnTo>
                  <a:pt x="4109" y="21"/>
                </a:lnTo>
                <a:cubicBezTo>
                  <a:pt x="4116" y="21"/>
                  <a:pt x="4122" y="27"/>
                  <a:pt x="4122" y="34"/>
                </a:cubicBezTo>
                <a:cubicBezTo>
                  <a:pt x="4122" y="41"/>
                  <a:pt x="4116" y="47"/>
                  <a:pt x="4109" y="47"/>
                </a:cubicBezTo>
                <a:lnTo>
                  <a:pt x="3930" y="46"/>
                </a:lnTo>
                <a:cubicBezTo>
                  <a:pt x="3922" y="46"/>
                  <a:pt x="3917" y="40"/>
                  <a:pt x="3917" y="33"/>
                </a:cubicBezTo>
                <a:cubicBezTo>
                  <a:pt x="3917" y="26"/>
                  <a:pt x="3923" y="20"/>
                  <a:pt x="3930" y="20"/>
                </a:cubicBezTo>
                <a:close/>
              </a:path>
            </a:pathLst>
          </a:custGeom>
          <a:solidFill>
            <a:srgbClr val="FF0000"/>
          </a:solidFill>
          <a:ln w="1" cap="flat">
            <a:solidFill>
              <a:srgbClr val="FF0000"/>
            </a:solidFill>
            <a:prstDash val="solid"/>
            <a:bevel/>
            <a:headEnd/>
            <a:tailEnd/>
          </a:ln>
        </xdr:spPr>
      </xdr:sp>
      <xdr:sp macro="" textlink="">
        <xdr:nvSpPr>
          <xdr:cNvPr id="194181" name="Freeform 272">
            <a:extLst>
              <a:ext uri="{FF2B5EF4-FFF2-40B4-BE49-F238E27FC236}">
                <a16:creationId xmlns:a16="http://schemas.microsoft.com/office/drawing/2014/main" id="{00000000-0008-0000-0000-000085F60200}"/>
              </a:ext>
            </a:extLst>
          </xdr:cNvPr>
          <xdr:cNvSpPr>
            <a:spLocks noEditPoints="1"/>
          </xdr:cNvSpPr>
        </xdr:nvSpPr>
        <xdr:spPr bwMode="auto">
          <a:xfrm>
            <a:off x="586" y="797"/>
            <a:ext cx="1" cy="221"/>
          </a:xfrm>
          <a:custGeom>
            <a:avLst/>
            <a:gdLst>
              <a:gd name="T0" fmla="*/ 0 w 25"/>
              <a:gd name="T1" fmla="*/ 0 h 3533"/>
              <a:gd name="T2" fmla="*/ 0 w 25"/>
              <a:gd name="T3" fmla="*/ 0 h 3533"/>
              <a:gd name="T4" fmla="*/ 0 w 25"/>
              <a:gd name="T5" fmla="*/ 0 h 3533"/>
              <a:gd name="T6" fmla="*/ 0 w 25"/>
              <a:gd name="T7" fmla="*/ 0 h 3533"/>
              <a:gd name="T8" fmla="*/ 0 w 25"/>
              <a:gd name="T9" fmla="*/ 0 h 3533"/>
              <a:gd name="T10" fmla="*/ 0 w 25"/>
              <a:gd name="T11" fmla="*/ 0 h 3533"/>
              <a:gd name="T12" fmla="*/ 0 w 25"/>
              <a:gd name="T13" fmla="*/ 0 h 3533"/>
              <a:gd name="T14" fmla="*/ 0 w 25"/>
              <a:gd name="T15" fmla="*/ 0 h 3533"/>
              <a:gd name="T16" fmla="*/ 0 w 25"/>
              <a:gd name="T17" fmla="*/ 0 h 3533"/>
              <a:gd name="T18" fmla="*/ 0 w 25"/>
              <a:gd name="T19" fmla="*/ 0 h 3533"/>
              <a:gd name="T20" fmla="*/ 0 w 25"/>
              <a:gd name="T21" fmla="*/ 0 h 3533"/>
              <a:gd name="T22" fmla="*/ 0 w 25"/>
              <a:gd name="T23" fmla="*/ 0 h 3533"/>
              <a:gd name="T24" fmla="*/ 0 w 25"/>
              <a:gd name="T25" fmla="*/ 0 h 3533"/>
              <a:gd name="T26" fmla="*/ 0 w 25"/>
              <a:gd name="T27" fmla="*/ 0 h 3533"/>
              <a:gd name="T28" fmla="*/ 0 w 25"/>
              <a:gd name="T29" fmla="*/ 0 h 3533"/>
              <a:gd name="T30" fmla="*/ 0 w 25"/>
              <a:gd name="T31" fmla="*/ 0 h 3533"/>
              <a:gd name="T32" fmla="*/ 0 w 25"/>
              <a:gd name="T33" fmla="*/ 0 h 3533"/>
              <a:gd name="T34" fmla="*/ 0 w 25"/>
              <a:gd name="T35" fmla="*/ 0 h 3533"/>
              <a:gd name="T36" fmla="*/ 0 w 25"/>
              <a:gd name="T37" fmla="*/ 0 h 3533"/>
              <a:gd name="T38" fmla="*/ 0 w 25"/>
              <a:gd name="T39" fmla="*/ 0 h 3533"/>
              <a:gd name="T40" fmla="*/ 0 w 25"/>
              <a:gd name="T41" fmla="*/ 0 h 3533"/>
              <a:gd name="T42" fmla="*/ 0 w 25"/>
              <a:gd name="T43" fmla="*/ 0 h 3533"/>
              <a:gd name="T44" fmla="*/ 0 w 25"/>
              <a:gd name="T45" fmla="*/ 0 h 3533"/>
              <a:gd name="T46" fmla="*/ 0 w 25"/>
              <a:gd name="T47" fmla="*/ 0 h 3533"/>
              <a:gd name="T48" fmla="*/ 0 w 25"/>
              <a:gd name="T49" fmla="*/ 0 h 3533"/>
              <a:gd name="T50" fmla="*/ 0 w 25"/>
              <a:gd name="T51" fmla="*/ 0 h 3533"/>
              <a:gd name="T52" fmla="*/ 0 w 25"/>
              <a:gd name="T53" fmla="*/ 0 h 3533"/>
              <a:gd name="T54" fmla="*/ 0 w 25"/>
              <a:gd name="T55" fmla="*/ 0 h 3533"/>
              <a:gd name="T56" fmla="*/ 0 w 25"/>
              <a:gd name="T57" fmla="*/ 0 h 3533"/>
              <a:gd name="T58" fmla="*/ 0 w 25"/>
              <a:gd name="T59" fmla="*/ 0 h 3533"/>
              <a:gd name="T60" fmla="*/ 0 w 25"/>
              <a:gd name="T61" fmla="*/ 0 h 3533"/>
              <a:gd name="T62" fmla="*/ 0 w 25"/>
              <a:gd name="T63" fmla="*/ 0 h 3533"/>
              <a:gd name="T64" fmla="*/ 0 w 25"/>
              <a:gd name="T65" fmla="*/ 0 h 3533"/>
              <a:gd name="T66" fmla="*/ 0 w 25"/>
              <a:gd name="T67" fmla="*/ 0 h 3533"/>
              <a:gd name="T68" fmla="*/ 0 w 25"/>
              <a:gd name="T69" fmla="*/ 0 h 3533"/>
              <a:gd name="T70" fmla="*/ 0 w 25"/>
              <a:gd name="T71" fmla="*/ 0 h 3533"/>
              <a:gd name="T72" fmla="*/ 0 w 25"/>
              <a:gd name="T73" fmla="*/ 0 h 3533"/>
              <a:gd name="T74" fmla="*/ 0 w 25"/>
              <a:gd name="T75" fmla="*/ 0 h 3533"/>
              <a:gd name="T76" fmla="*/ 0 w 25"/>
              <a:gd name="T77" fmla="*/ 0 h 3533"/>
              <a:gd name="T78" fmla="*/ 0 w 25"/>
              <a:gd name="T79" fmla="*/ 0 h 3533"/>
              <a:gd name="T80" fmla="*/ 0 w 25"/>
              <a:gd name="T81" fmla="*/ 0 h 3533"/>
              <a:gd name="T82" fmla="*/ 0 w 25"/>
              <a:gd name="T83" fmla="*/ 0 h 3533"/>
              <a:gd name="T84" fmla="*/ 0 w 25"/>
              <a:gd name="T85" fmla="*/ 0 h 3533"/>
              <a:gd name="T86" fmla="*/ 0 w 25"/>
              <a:gd name="T87" fmla="*/ 0 h 3533"/>
              <a:gd name="T88" fmla="*/ 0 w 25"/>
              <a:gd name="T89" fmla="*/ 0 h 3533"/>
              <a:gd name="T90" fmla="*/ 0 w 25"/>
              <a:gd name="T91" fmla="*/ 0 h 3533"/>
              <a:gd name="T92" fmla="*/ 0 w 25"/>
              <a:gd name="T93" fmla="*/ 0 h 3533"/>
              <a:gd name="T94" fmla="*/ 0 w 25"/>
              <a:gd name="T95" fmla="*/ 0 h 3533"/>
              <a:gd name="T96" fmla="*/ 0 w 25"/>
              <a:gd name="T97" fmla="*/ 0 h 3533"/>
              <a:gd name="T98" fmla="*/ 0 w 25"/>
              <a:gd name="T99" fmla="*/ 0 h 3533"/>
              <a:gd name="T100" fmla="*/ 0 w 25"/>
              <a:gd name="T101" fmla="*/ 0 h 3533"/>
              <a:gd name="T102" fmla="*/ 0 w 25"/>
              <a:gd name="T103" fmla="*/ 0 h 3533"/>
              <a:gd name="T104" fmla="*/ 0 w 25"/>
              <a:gd name="T105" fmla="*/ 0 h 3533"/>
              <a:gd name="T106" fmla="*/ 0 w 25"/>
              <a:gd name="T107" fmla="*/ 0 h 3533"/>
              <a:gd name="T108" fmla="*/ 0 w 25"/>
              <a:gd name="T109" fmla="*/ 0 h 3533"/>
              <a:gd name="T110" fmla="*/ 0 w 25"/>
              <a:gd name="T111" fmla="*/ 0 h 3533"/>
              <a:gd name="T112" fmla="*/ 0 w 25"/>
              <a:gd name="T113" fmla="*/ 0 h 3533"/>
              <a:gd name="T114" fmla="*/ 0 w 25"/>
              <a:gd name="T115" fmla="*/ 0 h 3533"/>
              <a:gd name="T116" fmla="*/ 0 w 25"/>
              <a:gd name="T117" fmla="*/ 0 h 353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25" h="3533">
                <a:moveTo>
                  <a:pt x="25" y="12"/>
                </a:moveTo>
                <a:lnTo>
                  <a:pt x="25" y="192"/>
                </a:lnTo>
                <a:cubicBezTo>
                  <a:pt x="25" y="199"/>
                  <a:pt x="20" y="204"/>
                  <a:pt x="13" y="204"/>
                </a:cubicBezTo>
                <a:cubicBezTo>
                  <a:pt x="6" y="204"/>
                  <a:pt x="0" y="199"/>
                  <a:pt x="0" y="192"/>
                </a:cubicBezTo>
                <a:lnTo>
                  <a:pt x="0" y="12"/>
                </a:lnTo>
                <a:cubicBezTo>
                  <a:pt x="0" y="5"/>
                  <a:pt x="6" y="0"/>
                  <a:pt x="13" y="0"/>
                </a:cubicBezTo>
                <a:cubicBezTo>
                  <a:pt x="20" y="0"/>
                  <a:pt x="25" y="5"/>
                  <a:pt x="25" y="12"/>
                </a:cubicBezTo>
                <a:close/>
                <a:moveTo>
                  <a:pt x="25" y="320"/>
                </a:moveTo>
                <a:lnTo>
                  <a:pt x="25" y="320"/>
                </a:lnTo>
                <a:cubicBezTo>
                  <a:pt x="25" y="327"/>
                  <a:pt x="20" y="332"/>
                  <a:pt x="13" y="332"/>
                </a:cubicBezTo>
                <a:cubicBezTo>
                  <a:pt x="6" y="332"/>
                  <a:pt x="0" y="327"/>
                  <a:pt x="0" y="320"/>
                </a:cubicBezTo>
                <a:cubicBezTo>
                  <a:pt x="0" y="313"/>
                  <a:pt x="6" y="307"/>
                  <a:pt x="13" y="307"/>
                </a:cubicBezTo>
                <a:cubicBezTo>
                  <a:pt x="20" y="307"/>
                  <a:pt x="25" y="313"/>
                  <a:pt x="25" y="320"/>
                </a:cubicBezTo>
                <a:close/>
                <a:moveTo>
                  <a:pt x="25" y="448"/>
                </a:moveTo>
                <a:lnTo>
                  <a:pt x="25" y="627"/>
                </a:lnTo>
                <a:cubicBezTo>
                  <a:pt x="25" y="634"/>
                  <a:pt x="20" y="640"/>
                  <a:pt x="13" y="640"/>
                </a:cubicBezTo>
                <a:cubicBezTo>
                  <a:pt x="6" y="640"/>
                  <a:pt x="0" y="634"/>
                  <a:pt x="0" y="627"/>
                </a:cubicBezTo>
                <a:lnTo>
                  <a:pt x="0" y="448"/>
                </a:lnTo>
                <a:cubicBezTo>
                  <a:pt x="0" y="441"/>
                  <a:pt x="6" y="435"/>
                  <a:pt x="13" y="435"/>
                </a:cubicBezTo>
                <a:cubicBezTo>
                  <a:pt x="20" y="435"/>
                  <a:pt x="25" y="441"/>
                  <a:pt x="25" y="448"/>
                </a:cubicBezTo>
                <a:close/>
                <a:moveTo>
                  <a:pt x="25" y="755"/>
                </a:moveTo>
                <a:lnTo>
                  <a:pt x="25" y="755"/>
                </a:lnTo>
                <a:cubicBezTo>
                  <a:pt x="25" y="762"/>
                  <a:pt x="20" y="768"/>
                  <a:pt x="13" y="768"/>
                </a:cubicBezTo>
                <a:cubicBezTo>
                  <a:pt x="6" y="768"/>
                  <a:pt x="0" y="762"/>
                  <a:pt x="0" y="755"/>
                </a:cubicBezTo>
                <a:cubicBezTo>
                  <a:pt x="0" y="748"/>
                  <a:pt x="6" y="742"/>
                  <a:pt x="13" y="742"/>
                </a:cubicBezTo>
                <a:cubicBezTo>
                  <a:pt x="20" y="742"/>
                  <a:pt x="25" y="748"/>
                  <a:pt x="25" y="755"/>
                </a:cubicBezTo>
                <a:close/>
                <a:moveTo>
                  <a:pt x="25" y="883"/>
                </a:moveTo>
                <a:lnTo>
                  <a:pt x="25" y="1062"/>
                </a:lnTo>
                <a:cubicBezTo>
                  <a:pt x="25" y="1069"/>
                  <a:pt x="20" y="1075"/>
                  <a:pt x="13" y="1075"/>
                </a:cubicBezTo>
                <a:cubicBezTo>
                  <a:pt x="6" y="1075"/>
                  <a:pt x="0" y="1069"/>
                  <a:pt x="0" y="1062"/>
                </a:cubicBezTo>
                <a:lnTo>
                  <a:pt x="0" y="883"/>
                </a:lnTo>
                <a:cubicBezTo>
                  <a:pt x="0" y="876"/>
                  <a:pt x="6" y="870"/>
                  <a:pt x="13" y="870"/>
                </a:cubicBezTo>
                <a:cubicBezTo>
                  <a:pt x="20" y="870"/>
                  <a:pt x="25" y="876"/>
                  <a:pt x="25" y="883"/>
                </a:cubicBezTo>
                <a:close/>
                <a:moveTo>
                  <a:pt x="25" y="1190"/>
                </a:moveTo>
                <a:lnTo>
                  <a:pt x="25" y="1190"/>
                </a:lnTo>
                <a:cubicBezTo>
                  <a:pt x="25" y="1197"/>
                  <a:pt x="20" y="1203"/>
                  <a:pt x="13" y="1203"/>
                </a:cubicBezTo>
                <a:cubicBezTo>
                  <a:pt x="6" y="1203"/>
                  <a:pt x="0" y="1197"/>
                  <a:pt x="0" y="1190"/>
                </a:cubicBezTo>
                <a:cubicBezTo>
                  <a:pt x="0" y="1183"/>
                  <a:pt x="6" y="1177"/>
                  <a:pt x="13" y="1177"/>
                </a:cubicBezTo>
                <a:cubicBezTo>
                  <a:pt x="20" y="1177"/>
                  <a:pt x="25" y="1183"/>
                  <a:pt x="25" y="1190"/>
                </a:cubicBezTo>
                <a:close/>
                <a:moveTo>
                  <a:pt x="25" y="1318"/>
                </a:moveTo>
                <a:lnTo>
                  <a:pt x="25" y="1497"/>
                </a:lnTo>
                <a:cubicBezTo>
                  <a:pt x="25" y="1504"/>
                  <a:pt x="20" y="1510"/>
                  <a:pt x="13" y="1510"/>
                </a:cubicBezTo>
                <a:cubicBezTo>
                  <a:pt x="6" y="1510"/>
                  <a:pt x="0" y="1504"/>
                  <a:pt x="0" y="1497"/>
                </a:cubicBezTo>
                <a:lnTo>
                  <a:pt x="0" y="1318"/>
                </a:lnTo>
                <a:cubicBezTo>
                  <a:pt x="0" y="1311"/>
                  <a:pt x="6" y="1305"/>
                  <a:pt x="13" y="1305"/>
                </a:cubicBezTo>
                <a:cubicBezTo>
                  <a:pt x="20" y="1305"/>
                  <a:pt x="25" y="1311"/>
                  <a:pt x="25" y="1318"/>
                </a:cubicBezTo>
                <a:close/>
                <a:moveTo>
                  <a:pt x="25" y="1625"/>
                </a:moveTo>
                <a:lnTo>
                  <a:pt x="25" y="1625"/>
                </a:lnTo>
                <a:cubicBezTo>
                  <a:pt x="25" y="1632"/>
                  <a:pt x="20" y="1638"/>
                  <a:pt x="13" y="1638"/>
                </a:cubicBezTo>
                <a:cubicBezTo>
                  <a:pt x="6" y="1638"/>
                  <a:pt x="0" y="1632"/>
                  <a:pt x="0" y="1625"/>
                </a:cubicBezTo>
                <a:cubicBezTo>
                  <a:pt x="0" y="1618"/>
                  <a:pt x="6" y="1612"/>
                  <a:pt x="13" y="1612"/>
                </a:cubicBezTo>
                <a:cubicBezTo>
                  <a:pt x="20" y="1612"/>
                  <a:pt x="25" y="1618"/>
                  <a:pt x="25" y="1625"/>
                </a:cubicBezTo>
                <a:close/>
                <a:moveTo>
                  <a:pt x="25" y="1753"/>
                </a:moveTo>
                <a:lnTo>
                  <a:pt x="25" y="1933"/>
                </a:lnTo>
                <a:cubicBezTo>
                  <a:pt x="25" y="1940"/>
                  <a:pt x="20" y="1945"/>
                  <a:pt x="13" y="1945"/>
                </a:cubicBezTo>
                <a:cubicBezTo>
                  <a:pt x="6" y="1945"/>
                  <a:pt x="0" y="1940"/>
                  <a:pt x="0" y="1933"/>
                </a:cubicBezTo>
                <a:lnTo>
                  <a:pt x="0" y="1753"/>
                </a:lnTo>
                <a:cubicBezTo>
                  <a:pt x="0" y="1746"/>
                  <a:pt x="6" y="1741"/>
                  <a:pt x="13" y="1741"/>
                </a:cubicBezTo>
                <a:cubicBezTo>
                  <a:pt x="20" y="1741"/>
                  <a:pt x="25" y="1746"/>
                  <a:pt x="25" y="1753"/>
                </a:cubicBezTo>
                <a:close/>
                <a:moveTo>
                  <a:pt x="25" y="2061"/>
                </a:moveTo>
                <a:lnTo>
                  <a:pt x="25" y="2061"/>
                </a:lnTo>
                <a:cubicBezTo>
                  <a:pt x="25" y="2068"/>
                  <a:pt x="20" y="2073"/>
                  <a:pt x="13" y="2073"/>
                </a:cubicBezTo>
                <a:cubicBezTo>
                  <a:pt x="6" y="2073"/>
                  <a:pt x="0" y="2068"/>
                  <a:pt x="0" y="2061"/>
                </a:cubicBezTo>
                <a:cubicBezTo>
                  <a:pt x="0" y="2053"/>
                  <a:pt x="6" y="2048"/>
                  <a:pt x="13" y="2048"/>
                </a:cubicBezTo>
                <a:cubicBezTo>
                  <a:pt x="20" y="2048"/>
                  <a:pt x="25" y="2053"/>
                  <a:pt x="25" y="2061"/>
                </a:cubicBezTo>
                <a:close/>
                <a:moveTo>
                  <a:pt x="25" y="2189"/>
                </a:moveTo>
                <a:lnTo>
                  <a:pt x="25" y="2368"/>
                </a:lnTo>
                <a:cubicBezTo>
                  <a:pt x="25" y="2375"/>
                  <a:pt x="20" y="2381"/>
                  <a:pt x="13" y="2381"/>
                </a:cubicBezTo>
                <a:cubicBezTo>
                  <a:pt x="6" y="2381"/>
                  <a:pt x="0" y="2375"/>
                  <a:pt x="0" y="2368"/>
                </a:cubicBezTo>
                <a:lnTo>
                  <a:pt x="0" y="2189"/>
                </a:lnTo>
                <a:cubicBezTo>
                  <a:pt x="0" y="2181"/>
                  <a:pt x="6" y="2176"/>
                  <a:pt x="13" y="2176"/>
                </a:cubicBezTo>
                <a:cubicBezTo>
                  <a:pt x="20" y="2176"/>
                  <a:pt x="25" y="2181"/>
                  <a:pt x="25" y="2189"/>
                </a:cubicBezTo>
                <a:close/>
                <a:moveTo>
                  <a:pt x="25" y="2496"/>
                </a:moveTo>
                <a:lnTo>
                  <a:pt x="25" y="2496"/>
                </a:lnTo>
                <a:cubicBezTo>
                  <a:pt x="25" y="2503"/>
                  <a:pt x="20" y="2509"/>
                  <a:pt x="13" y="2509"/>
                </a:cubicBezTo>
                <a:cubicBezTo>
                  <a:pt x="6" y="2509"/>
                  <a:pt x="0" y="2503"/>
                  <a:pt x="0" y="2496"/>
                </a:cubicBezTo>
                <a:cubicBezTo>
                  <a:pt x="0" y="2489"/>
                  <a:pt x="6" y="2483"/>
                  <a:pt x="13" y="2483"/>
                </a:cubicBezTo>
                <a:cubicBezTo>
                  <a:pt x="20" y="2483"/>
                  <a:pt x="25" y="2489"/>
                  <a:pt x="25" y="2496"/>
                </a:cubicBezTo>
                <a:close/>
                <a:moveTo>
                  <a:pt x="25" y="2624"/>
                </a:moveTo>
                <a:lnTo>
                  <a:pt x="25" y="2803"/>
                </a:lnTo>
                <a:cubicBezTo>
                  <a:pt x="25" y="2810"/>
                  <a:pt x="20" y="2816"/>
                  <a:pt x="13" y="2816"/>
                </a:cubicBezTo>
                <a:cubicBezTo>
                  <a:pt x="6" y="2816"/>
                  <a:pt x="0" y="2810"/>
                  <a:pt x="0" y="2803"/>
                </a:cubicBezTo>
                <a:lnTo>
                  <a:pt x="0" y="2624"/>
                </a:lnTo>
                <a:cubicBezTo>
                  <a:pt x="0" y="2617"/>
                  <a:pt x="6" y="2611"/>
                  <a:pt x="13" y="2611"/>
                </a:cubicBezTo>
                <a:cubicBezTo>
                  <a:pt x="20" y="2611"/>
                  <a:pt x="25" y="2617"/>
                  <a:pt x="25" y="2624"/>
                </a:cubicBezTo>
                <a:close/>
                <a:moveTo>
                  <a:pt x="25" y="2931"/>
                </a:moveTo>
                <a:lnTo>
                  <a:pt x="25" y="2931"/>
                </a:lnTo>
                <a:cubicBezTo>
                  <a:pt x="25" y="2938"/>
                  <a:pt x="20" y="2944"/>
                  <a:pt x="13" y="2944"/>
                </a:cubicBezTo>
                <a:cubicBezTo>
                  <a:pt x="6" y="2944"/>
                  <a:pt x="0" y="2938"/>
                  <a:pt x="0" y="2931"/>
                </a:cubicBezTo>
                <a:cubicBezTo>
                  <a:pt x="0" y="2924"/>
                  <a:pt x="6" y="2918"/>
                  <a:pt x="13" y="2918"/>
                </a:cubicBezTo>
                <a:cubicBezTo>
                  <a:pt x="20" y="2918"/>
                  <a:pt x="25" y="2924"/>
                  <a:pt x="25" y="2931"/>
                </a:cubicBezTo>
                <a:close/>
                <a:moveTo>
                  <a:pt x="25" y="3059"/>
                </a:moveTo>
                <a:lnTo>
                  <a:pt x="25" y="3238"/>
                </a:lnTo>
                <a:cubicBezTo>
                  <a:pt x="25" y="3245"/>
                  <a:pt x="20" y="3251"/>
                  <a:pt x="13" y="3251"/>
                </a:cubicBezTo>
                <a:cubicBezTo>
                  <a:pt x="6" y="3251"/>
                  <a:pt x="0" y="3245"/>
                  <a:pt x="0" y="3238"/>
                </a:cubicBezTo>
                <a:lnTo>
                  <a:pt x="0" y="3059"/>
                </a:lnTo>
                <a:cubicBezTo>
                  <a:pt x="0" y="3052"/>
                  <a:pt x="6" y="3046"/>
                  <a:pt x="13" y="3046"/>
                </a:cubicBezTo>
                <a:cubicBezTo>
                  <a:pt x="20" y="3046"/>
                  <a:pt x="25" y="3052"/>
                  <a:pt x="25" y="3059"/>
                </a:cubicBezTo>
                <a:close/>
                <a:moveTo>
                  <a:pt x="25" y="3366"/>
                </a:moveTo>
                <a:lnTo>
                  <a:pt x="25" y="3366"/>
                </a:lnTo>
                <a:cubicBezTo>
                  <a:pt x="25" y="3373"/>
                  <a:pt x="20" y="3379"/>
                  <a:pt x="13" y="3379"/>
                </a:cubicBezTo>
                <a:cubicBezTo>
                  <a:pt x="6" y="3379"/>
                  <a:pt x="0" y="3373"/>
                  <a:pt x="0" y="3366"/>
                </a:cubicBezTo>
                <a:cubicBezTo>
                  <a:pt x="0" y="3359"/>
                  <a:pt x="6" y="3353"/>
                  <a:pt x="13" y="3353"/>
                </a:cubicBezTo>
                <a:cubicBezTo>
                  <a:pt x="20" y="3353"/>
                  <a:pt x="25" y="3359"/>
                  <a:pt x="25" y="3366"/>
                </a:cubicBezTo>
                <a:close/>
                <a:moveTo>
                  <a:pt x="25" y="3494"/>
                </a:moveTo>
                <a:lnTo>
                  <a:pt x="25" y="3520"/>
                </a:lnTo>
                <a:cubicBezTo>
                  <a:pt x="25" y="3527"/>
                  <a:pt x="20" y="3533"/>
                  <a:pt x="13" y="3533"/>
                </a:cubicBezTo>
                <a:cubicBezTo>
                  <a:pt x="6" y="3533"/>
                  <a:pt x="0" y="3527"/>
                  <a:pt x="0" y="3520"/>
                </a:cubicBezTo>
                <a:lnTo>
                  <a:pt x="0" y="3494"/>
                </a:lnTo>
                <a:cubicBezTo>
                  <a:pt x="0" y="3487"/>
                  <a:pt x="6" y="3481"/>
                  <a:pt x="13" y="3481"/>
                </a:cubicBezTo>
                <a:cubicBezTo>
                  <a:pt x="20" y="3481"/>
                  <a:pt x="25" y="3487"/>
                  <a:pt x="25" y="3494"/>
                </a:cubicBezTo>
                <a:close/>
              </a:path>
            </a:pathLst>
          </a:custGeom>
          <a:solidFill>
            <a:srgbClr val="FF0000"/>
          </a:solidFill>
          <a:ln w="1" cap="flat">
            <a:solidFill>
              <a:srgbClr val="FF0000"/>
            </a:solidFill>
            <a:prstDash val="solid"/>
            <a:bevel/>
            <a:headEnd/>
            <a:tailEnd/>
          </a:ln>
        </xdr:spPr>
      </xdr:sp>
      <xdr:sp macro="" textlink="">
        <xdr:nvSpPr>
          <xdr:cNvPr id="8465" name="Rectangle 273">
            <a:extLst>
              <a:ext uri="{FF2B5EF4-FFF2-40B4-BE49-F238E27FC236}">
                <a16:creationId xmlns:a16="http://schemas.microsoft.com/office/drawing/2014/main" id="{00000000-0008-0000-0000-000011210000}"/>
              </a:ext>
            </a:extLst>
          </xdr:cNvPr>
          <xdr:cNvSpPr>
            <a:spLocks noChangeArrowheads="1"/>
          </xdr:cNvSpPr>
        </xdr:nvSpPr>
        <xdr:spPr bwMode="auto">
          <a:xfrm>
            <a:off x="624" y="952"/>
            <a:ext cx="87" cy="15"/>
          </a:xfrm>
          <a:prstGeom prst="rect">
            <a:avLst/>
          </a:prstGeom>
          <a:noFill/>
          <a:ln>
            <a:noFill/>
          </a:ln>
        </xdr:spPr>
        <xdr:txBody>
          <a:bodyPr wrap="none" lIns="0" tIns="0" rIns="0" bIns="0" anchor="t">
            <a:spAutoFit/>
          </a:bodyPr>
          <a:lstStyle/>
          <a:p>
            <a:pPr algn="l" rtl="0">
              <a:defRPr sz="1000"/>
            </a:pPr>
            <a:r>
              <a:rPr lang="en-IE" sz="800" b="1" i="0" u="none" strike="noStrike" baseline="0">
                <a:solidFill>
                  <a:srgbClr val="FF0000"/>
                </a:solidFill>
                <a:latin typeface="Arial"/>
                <a:cs typeface="Arial"/>
              </a:rPr>
              <a:t>Source material</a:t>
            </a:r>
            <a:endParaRPr lang="en-IE"/>
          </a:p>
        </xdr:txBody>
      </xdr:sp>
      <xdr:sp macro="" textlink="">
        <xdr:nvSpPr>
          <xdr:cNvPr id="8466" name="Rectangle 274">
            <a:extLst>
              <a:ext uri="{FF2B5EF4-FFF2-40B4-BE49-F238E27FC236}">
                <a16:creationId xmlns:a16="http://schemas.microsoft.com/office/drawing/2014/main" id="{00000000-0008-0000-0000-000012210000}"/>
              </a:ext>
            </a:extLst>
          </xdr:cNvPr>
          <xdr:cNvSpPr>
            <a:spLocks noChangeArrowheads="1"/>
          </xdr:cNvSpPr>
        </xdr:nvSpPr>
        <xdr:spPr bwMode="auto">
          <a:xfrm>
            <a:off x="704" y="952"/>
            <a:ext cx="3" cy="15"/>
          </a:xfrm>
          <a:prstGeom prst="rect">
            <a:avLst/>
          </a:prstGeom>
          <a:noFill/>
          <a:ln>
            <a:noFill/>
          </a:ln>
        </xdr:spPr>
        <xdr:txBody>
          <a:bodyPr wrap="none" lIns="0" tIns="0" rIns="0" bIns="0" anchor="t">
            <a:spAutoFit/>
          </a:bodyPr>
          <a:lstStyle/>
          <a:p>
            <a:pPr algn="l" rtl="0">
              <a:defRPr sz="1000"/>
            </a:pPr>
            <a:r>
              <a:rPr lang="en-IE" sz="800" b="1" i="0" u="none" strike="noStrike" baseline="0">
                <a:solidFill>
                  <a:srgbClr val="FF0000"/>
                </a:solidFill>
                <a:latin typeface="Arial"/>
                <a:cs typeface="Arial"/>
              </a:rPr>
              <a:t>.  </a:t>
            </a:r>
            <a:endParaRPr lang="en-IE"/>
          </a:p>
        </xdr:txBody>
      </xdr:sp>
      <xdr:sp macro="" textlink="">
        <xdr:nvSpPr>
          <xdr:cNvPr id="8467" name="Rectangle 275">
            <a:extLst>
              <a:ext uri="{FF2B5EF4-FFF2-40B4-BE49-F238E27FC236}">
                <a16:creationId xmlns:a16="http://schemas.microsoft.com/office/drawing/2014/main" id="{00000000-0008-0000-0000-000013210000}"/>
              </a:ext>
            </a:extLst>
          </xdr:cNvPr>
          <xdr:cNvSpPr>
            <a:spLocks noChangeArrowheads="1"/>
          </xdr:cNvSpPr>
        </xdr:nvSpPr>
        <xdr:spPr bwMode="auto">
          <a:xfrm>
            <a:off x="713" y="952"/>
            <a:ext cx="81" cy="15"/>
          </a:xfrm>
          <a:prstGeom prst="rect">
            <a:avLst/>
          </a:prstGeom>
          <a:noFill/>
          <a:ln>
            <a:noFill/>
          </a:ln>
        </xdr:spPr>
        <xdr:txBody>
          <a:bodyPr wrap="none" lIns="0" tIns="0" rIns="0" bIns="0" anchor="t">
            <a:spAutoFit/>
          </a:bodyPr>
          <a:lstStyle/>
          <a:p>
            <a:pPr algn="l" rtl="0">
              <a:defRPr sz="1000"/>
            </a:pPr>
            <a:r>
              <a:rPr lang="en-IE" sz="800" b="1" i="0" u="none" strike="noStrike" baseline="0">
                <a:solidFill>
                  <a:srgbClr val="FF0000"/>
                </a:solidFill>
                <a:latin typeface="Arial"/>
                <a:cs typeface="Arial"/>
              </a:rPr>
              <a:t>Not part of HBL</a:t>
            </a:r>
            <a:endParaRPr lang="en-IE"/>
          </a:p>
        </xdr:txBody>
      </xdr:sp>
      <xdr:sp macro="" textlink="">
        <xdr:nvSpPr>
          <xdr:cNvPr id="194185" name="Freeform 276">
            <a:extLst>
              <a:ext uri="{FF2B5EF4-FFF2-40B4-BE49-F238E27FC236}">
                <a16:creationId xmlns:a16="http://schemas.microsoft.com/office/drawing/2014/main" id="{00000000-0008-0000-0000-000089F60200}"/>
              </a:ext>
            </a:extLst>
          </xdr:cNvPr>
          <xdr:cNvSpPr>
            <a:spLocks noEditPoints="1"/>
          </xdr:cNvSpPr>
        </xdr:nvSpPr>
        <xdr:spPr bwMode="auto">
          <a:xfrm>
            <a:off x="140" y="336"/>
            <a:ext cx="2" cy="682"/>
          </a:xfrm>
          <a:custGeom>
            <a:avLst/>
            <a:gdLst>
              <a:gd name="T0" fmla="*/ 0 w 26"/>
              <a:gd name="T1" fmla="*/ 0 h 10911"/>
              <a:gd name="T2" fmla="*/ 0 w 26"/>
              <a:gd name="T3" fmla="*/ 0 h 10911"/>
              <a:gd name="T4" fmla="*/ 0 w 26"/>
              <a:gd name="T5" fmla="*/ 0 h 10911"/>
              <a:gd name="T6" fmla="*/ 0 w 26"/>
              <a:gd name="T7" fmla="*/ 0 h 10911"/>
              <a:gd name="T8" fmla="*/ 0 w 26"/>
              <a:gd name="T9" fmla="*/ 0 h 10911"/>
              <a:gd name="T10" fmla="*/ 0 w 26"/>
              <a:gd name="T11" fmla="*/ 0 h 10911"/>
              <a:gd name="T12" fmla="*/ 0 w 26"/>
              <a:gd name="T13" fmla="*/ 0 h 10911"/>
              <a:gd name="T14" fmla="*/ 0 w 26"/>
              <a:gd name="T15" fmla="*/ 0 h 10911"/>
              <a:gd name="T16" fmla="*/ 0 w 26"/>
              <a:gd name="T17" fmla="*/ 0 h 10911"/>
              <a:gd name="T18" fmla="*/ 0 w 26"/>
              <a:gd name="T19" fmla="*/ 0 h 10911"/>
              <a:gd name="T20" fmla="*/ 0 w 26"/>
              <a:gd name="T21" fmla="*/ 0 h 10911"/>
              <a:gd name="T22" fmla="*/ 0 w 26"/>
              <a:gd name="T23" fmla="*/ 0 h 10911"/>
              <a:gd name="T24" fmla="*/ 0 w 26"/>
              <a:gd name="T25" fmla="*/ 0 h 10911"/>
              <a:gd name="T26" fmla="*/ 0 w 26"/>
              <a:gd name="T27" fmla="*/ 0 h 10911"/>
              <a:gd name="T28" fmla="*/ 0 w 26"/>
              <a:gd name="T29" fmla="*/ 0 h 10911"/>
              <a:gd name="T30" fmla="*/ 0 w 26"/>
              <a:gd name="T31" fmla="*/ 0 h 10911"/>
              <a:gd name="T32" fmla="*/ 0 w 26"/>
              <a:gd name="T33" fmla="*/ 0 h 10911"/>
              <a:gd name="T34" fmla="*/ 0 w 26"/>
              <a:gd name="T35" fmla="*/ 0 h 10911"/>
              <a:gd name="T36" fmla="*/ 0 w 26"/>
              <a:gd name="T37" fmla="*/ 0 h 10911"/>
              <a:gd name="T38" fmla="*/ 0 w 26"/>
              <a:gd name="T39" fmla="*/ 0 h 10911"/>
              <a:gd name="T40" fmla="*/ 0 w 26"/>
              <a:gd name="T41" fmla="*/ 0 h 10911"/>
              <a:gd name="T42" fmla="*/ 0 w 26"/>
              <a:gd name="T43" fmla="*/ 0 h 10911"/>
              <a:gd name="T44" fmla="*/ 0 w 26"/>
              <a:gd name="T45" fmla="*/ 0 h 10911"/>
              <a:gd name="T46" fmla="*/ 0 w 26"/>
              <a:gd name="T47" fmla="*/ 0 h 10911"/>
              <a:gd name="T48" fmla="*/ 0 w 26"/>
              <a:gd name="T49" fmla="*/ 0 h 10911"/>
              <a:gd name="T50" fmla="*/ 0 w 26"/>
              <a:gd name="T51" fmla="*/ 0 h 10911"/>
              <a:gd name="T52" fmla="*/ 0 w 26"/>
              <a:gd name="T53" fmla="*/ 0 h 10911"/>
              <a:gd name="T54" fmla="*/ 0 w 26"/>
              <a:gd name="T55" fmla="*/ 0 h 10911"/>
              <a:gd name="T56" fmla="*/ 0 w 26"/>
              <a:gd name="T57" fmla="*/ 0 h 10911"/>
              <a:gd name="T58" fmla="*/ 0 w 26"/>
              <a:gd name="T59" fmla="*/ 0 h 10911"/>
              <a:gd name="T60" fmla="*/ 0 w 26"/>
              <a:gd name="T61" fmla="*/ 0 h 10911"/>
              <a:gd name="T62" fmla="*/ 0 w 26"/>
              <a:gd name="T63" fmla="*/ 0 h 10911"/>
              <a:gd name="T64" fmla="*/ 0 w 26"/>
              <a:gd name="T65" fmla="*/ 0 h 10911"/>
              <a:gd name="T66" fmla="*/ 0 w 26"/>
              <a:gd name="T67" fmla="*/ 0 h 10911"/>
              <a:gd name="T68" fmla="*/ 0 w 26"/>
              <a:gd name="T69" fmla="*/ 0 h 10911"/>
              <a:gd name="T70" fmla="*/ 0 w 26"/>
              <a:gd name="T71" fmla="*/ 0 h 10911"/>
              <a:gd name="T72" fmla="*/ 0 w 26"/>
              <a:gd name="T73" fmla="*/ 0 h 10911"/>
              <a:gd name="T74" fmla="*/ 0 w 26"/>
              <a:gd name="T75" fmla="*/ 0 h 10911"/>
              <a:gd name="T76" fmla="*/ 0 w 26"/>
              <a:gd name="T77" fmla="*/ 0 h 10911"/>
              <a:gd name="T78" fmla="*/ 0 w 26"/>
              <a:gd name="T79" fmla="*/ 0 h 10911"/>
              <a:gd name="T80" fmla="*/ 0 w 26"/>
              <a:gd name="T81" fmla="*/ 0 h 10911"/>
              <a:gd name="T82" fmla="*/ 0 w 26"/>
              <a:gd name="T83" fmla="*/ 0 h 10911"/>
              <a:gd name="T84" fmla="*/ 0 w 26"/>
              <a:gd name="T85" fmla="*/ 0 h 10911"/>
              <a:gd name="T86" fmla="*/ 0 w 26"/>
              <a:gd name="T87" fmla="*/ 0 h 10911"/>
              <a:gd name="T88" fmla="*/ 0 w 26"/>
              <a:gd name="T89" fmla="*/ 0 h 10911"/>
              <a:gd name="T90" fmla="*/ 0 w 26"/>
              <a:gd name="T91" fmla="*/ 0 h 10911"/>
              <a:gd name="T92" fmla="*/ 0 w 26"/>
              <a:gd name="T93" fmla="*/ 0 h 10911"/>
              <a:gd name="T94" fmla="*/ 0 w 26"/>
              <a:gd name="T95" fmla="*/ 0 h 10911"/>
              <a:gd name="T96" fmla="*/ 0 w 26"/>
              <a:gd name="T97" fmla="*/ 0 h 10911"/>
              <a:gd name="T98" fmla="*/ 0 w 26"/>
              <a:gd name="T99" fmla="*/ 0 h 10911"/>
              <a:gd name="T100" fmla="*/ 0 w 26"/>
              <a:gd name="T101" fmla="*/ 0 h 10911"/>
              <a:gd name="T102" fmla="*/ 0 w 26"/>
              <a:gd name="T103" fmla="*/ 0 h 10911"/>
              <a:gd name="T104" fmla="*/ 0 w 26"/>
              <a:gd name="T105" fmla="*/ 0 h 10911"/>
              <a:gd name="T106" fmla="*/ 0 w 26"/>
              <a:gd name="T107" fmla="*/ 0 h 10911"/>
              <a:gd name="T108" fmla="*/ 0 w 26"/>
              <a:gd name="T109" fmla="*/ 0 h 10911"/>
              <a:gd name="T110" fmla="*/ 0 w 26"/>
              <a:gd name="T111" fmla="*/ 0 h 10911"/>
              <a:gd name="T112" fmla="*/ 0 w 26"/>
              <a:gd name="T113" fmla="*/ 0 h 10911"/>
              <a:gd name="T114" fmla="*/ 0 w 26"/>
              <a:gd name="T115" fmla="*/ 0 h 10911"/>
              <a:gd name="T116" fmla="*/ 0 w 26"/>
              <a:gd name="T117" fmla="*/ 0 h 10911"/>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26" h="10911">
                <a:moveTo>
                  <a:pt x="26" y="13"/>
                </a:moveTo>
                <a:lnTo>
                  <a:pt x="26" y="192"/>
                </a:lnTo>
                <a:cubicBezTo>
                  <a:pt x="26" y="199"/>
                  <a:pt x="20" y="205"/>
                  <a:pt x="13" y="205"/>
                </a:cubicBezTo>
                <a:cubicBezTo>
                  <a:pt x="6" y="205"/>
                  <a:pt x="0" y="199"/>
                  <a:pt x="0" y="192"/>
                </a:cubicBezTo>
                <a:lnTo>
                  <a:pt x="0" y="13"/>
                </a:lnTo>
                <a:cubicBezTo>
                  <a:pt x="0" y="6"/>
                  <a:pt x="6" y="0"/>
                  <a:pt x="13" y="0"/>
                </a:cubicBezTo>
                <a:cubicBezTo>
                  <a:pt x="20" y="0"/>
                  <a:pt x="26" y="6"/>
                  <a:pt x="26" y="13"/>
                </a:cubicBezTo>
                <a:close/>
                <a:moveTo>
                  <a:pt x="26" y="320"/>
                </a:moveTo>
                <a:lnTo>
                  <a:pt x="26" y="320"/>
                </a:lnTo>
                <a:cubicBezTo>
                  <a:pt x="26" y="327"/>
                  <a:pt x="20" y="333"/>
                  <a:pt x="13" y="333"/>
                </a:cubicBezTo>
                <a:cubicBezTo>
                  <a:pt x="6" y="333"/>
                  <a:pt x="0" y="327"/>
                  <a:pt x="0" y="320"/>
                </a:cubicBezTo>
                <a:cubicBezTo>
                  <a:pt x="0" y="313"/>
                  <a:pt x="6" y="307"/>
                  <a:pt x="13" y="307"/>
                </a:cubicBezTo>
                <a:cubicBezTo>
                  <a:pt x="20" y="307"/>
                  <a:pt x="26" y="313"/>
                  <a:pt x="26" y="320"/>
                </a:cubicBezTo>
                <a:close/>
                <a:moveTo>
                  <a:pt x="26" y="448"/>
                </a:moveTo>
                <a:lnTo>
                  <a:pt x="26" y="627"/>
                </a:lnTo>
                <a:cubicBezTo>
                  <a:pt x="26" y="634"/>
                  <a:pt x="20" y="640"/>
                  <a:pt x="13" y="640"/>
                </a:cubicBezTo>
                <a:cubicBezTo>
                  <a:pt x="6" y="640"/>
                  <a:pt x="0" y="634"/>
                  <a:pt x="0" y="627"/>
                </a:cubicBezTo>
                <a:lnTo>
                  <a:pt x="0" y="448"/>
                </a:lnTo>
                <a:cubicBezTo>
                  <a:pt x="0" y="441"/>
                  <a:pt x="6" y="435"/>
                  <a:pt x="13" y="435"/>
                </a:cubicBezTo>
                <a:cubicBezTo>
                  <a:pt x="20" y="435"/>
                  <a:pt x="26" y="441"/>
                  <a:pt x="26" y="448"/>
                </a:cubicBezTo>
                <a:close/>
                <a:moveTo>
                  <a:pt x="26" y="755"/>
                </a:moveTo>
                <a:lnTo>
                  <a:pt x="26" y="755"/>
                </a:lnTo>
                <a:cubicBezTo>
                  <a:pt x="26" y="762"/>
                  <a:pt x="20" y="768"/>
                  <a:pt x="13" y="768"/>
                </a:cubicBezTo>
                <a:cubicBezTo>
                  <a:pt x="6" y="768"/>
                  <a:pt x="0" y="762"/>
                  <a:pt x="0" y="755"/>
                </a:cubicBezTo>
                <a:cubicBezTo>
                  <a:pt x="0" y="748"/>
                  <a:pt x="6" y="742"/>
                  <a:pt x="13" y="742"/>
                </a:cubicBezTo>
                <a:cubicBezTo>
                  <a:pt x="20" y="742"/>
                  <a:pt x="26" y="748"/>
                  <a:pt x="26" y="755"/>
                </a:cubicBezTo>
                <a:close/>
                <a:moveTo>
                  <a:pt x="26" y="883"/>
                </a:moveTo>
                <a:lnTo>
                  <a:pt x="26" y="1062"/>
                </a:lnTo>
                <a:cubicBezTo>
                  <a:pt x="26" y="1069"/>
                  <a:pt x="20" y="1075"/>
                  <a:pt x="13" y="1075"/>
                </a:cubicBezTo>
                <a:cubicBezTo>
                  <a:pt x="6" y="1075"/>
                  <a:pt x="0" y="1069"/>
                  <a:pt x="0" y="1062"/>
                </a:cubicBezTo>
                <a:lnTo>
                  <a:pt x="0" y="883"/>
                </a:lnTo>
                <a:cubicBezTo>
                  <a:pt x="0" y="876"/>
                  <a:pt x="6" y="870"/>
                  <a:pt x="13" y="870"/>
                </a:cubicBezTo>
                <a:cubicBezTo>
                  <a:pt x="20" y="870"/>
                  <a:pt x="26" y="876"/>
                  <a:pt x="26" y="883"/>
                </a:cubicBezTo>
                <a:close/>
                <a:moveTo>
                  <a:pt x="26" y="1190"/>
                </a:moveTo>
                <a:lnTo>
                  <a:pt x="26" y="1190"/>
                </a:lnTo>
                <a:cubicBezTo>
                  <a:pt x="26" y="1198"/>
                  <a:pt x="20" y="1203"/>
                  <a:pt x="13" y="1203"/>
                </a:cubicBezTo>
                <a:cubicBezTo>
                  <a:pt x="6" y="1203"/>
                  <a:pt x="0" y="1198"/>
                  <a:pt x="0" y="1190"/>
                </a:cubicBezTo>
                <a:cubicBezTo>
                  <a:pt x="0" y="1183"/>
                  <a:pt x="6" y="1178"/>
                  <a:pt x="13" y="1178"/>
                </a:cubicBezTo>
                <a:cubicBezTo>
                  <a:pt x="20" y="1178"/>
                  <a:pt x="26" y="1183"/>
                  <a:pt x="26" y="1190"/>
                </a:cubicBezTo>
                <a:close/>
                <a:moveTo>
                  <a:pt x="26" y="1318"/>
                </a:moveTo>
                <a:lnTo>
                  <a:pt x="26" y="1498"/>
                </a:lnTo>
                <a:cubicBezTo>
                  <a:pt x="26" y="1505"/>
                  <a:pt x="20" y="1510"/>
                  <a:pt x="13" y="1510"/>
                </a:cubicBezTo>
                <a:cubicBezTo>
                  <a:pt x="6" y="1510"/>
                  <a:pt x="0" y="1505"/>
                  <a:pt x="0" y="1498"/>
                </a:cubicBezTo>
                <a:lnTo>
                  <a:pt x="0" y="1318"/>
                </a:lnTo>
                <a:cubicBezTo>
                  <a:pt x="0" y="1311"/>
                  <a:pt x="6" y="1306"/>
                  <a:pt x="13" y="1306"/>
                </a:cubicBezTo>
                <a:cubicBezTo>
                  <a:pt x="20" y="1306"/>
                  <a:pt x="26" y="1311"/>
                  <a:pt x="26" y="1318"/>
                </a:cubicBezTo>
                <a:close/>
                <a:moveTo>
                  <a:pt x="26" y="1626"/>
                </a:moveTo>
                <a:lnTo>
                  <a:pt x="26" y="1626"/>
                </a:lnTo>
                <a:cubicBezTo>
                  <a:pt x="26" y="1633"/>
                  <a:pt x="20" y="1638"/>
                  <a:pt x="13" y="1638"/>
                </a:cubicBezTo>
                <a:cubicBezTo>
                  <a:pt x="6" y="1638"/>
                  <a:pt x="0" y="1633"/>
                  <a:pt x="0" y="1626"/>
                </a:cubicBezTo>
                <a:cubicBezTo>
                  <a:pt x="0" y="1619"/>
                  <a:pt x="6" y="1613"/>
                  <a:pt x="13" y="1613"/>
                </a:cubicBezTo>
                <a:cubicBezTo>
                  <a:pt x="20" y="1613"/>
                  <a:pt x="26" y="1619"/>
                  <a:pt x="26" y="1626"/>
                </a:cubicBezTo>
                <a:close/>
                <a:moveTo>
                  <a:pt x="26" y="1754"/>
                </a:moveTo>
                <a:lnTo>
                  <a:pt x="26" y="1933"/>
                </a:lnTo>
                <a:cubicBezTo>
                  <a:pt x="26" y="1940"/>
                  <a:pt x="20" y="1946"/>
                  <a:pt x="13" y="1946"/>
                </a:cubicBezTo>
                <a:cubicBezTo>
                  <a:pt x="6" y="1946"/>
                  <a:pt x="0" y="1940"/>
                  <a:pt x="0" y="1933"/>
                </a:cubicBezTo>
                <a:lnTo>
                  <a:pt x="0" y="1754"/>
                </a:lnTo>
                <a:cubicBezTo>
                  <a:pt x="0" y="1747"/>
                  <a:pt x="6" y="1741"/>
                  <a:pt x="13" y="1741"/>
                </a:cubicBezTo>
                <a:cubicBezTo>
                  <a:pt x="20" y="1741"/>
                  <a:pt x="26" y="1747"/>
                  <a:pt x="26" y="1754"/>
                </a:cubicBezTo>
                <a:close/>
                <a:moveTo>
                  <a:pt x="26" y="2061"/>
                </a:moveTo>
                <a:lnTo>
                  <a:pt x="26" y="2061"/>
                </a:lnTo>
                <a:cubicBezTo>
                  <a:pt x="26" y="2068"/>
                  <a:pt x="20" y="2074"/>
                  <a:pt x="13" y="2074"/>
                </a:cubicBezTo>
                <a:cubicBezTo>
                  <a:pt x="6" y="2074"/>
                  <a:pt x="0" y="2068"/>
                  <a:pt x="0" y="2061"/>
                </a:cubicBezTo>
                <a:cubicBezTo>
                  <a:pt x="0" y="2054"/>
                  <a:pt x="6" y="2048"/>
                  <a:pt x="13" y="2048"/>
                </a:cubicBezTo>
                <a:cubicBezTo>
                  <a:pt x="20" y="2048"/>
                  <a:pt x="26" y="2054"/>
                  <a:pt x="26" y="2061"/>
                </a:cubicBezTo>
                <a:close/>
                <a:moveTo>
                  <a:pt x="26" y="2189"/>
                </a:moveTo>
                <a:lnTo>
                  <a:pt x="26" y="2368"/>
                </a:lnTo>
                <a:cubicBezTo>
                  <a:pt x="26" y="2375"/>
                  <a:pt x="20" y="2381"/>
                  <a:pt x="13" y="2381"/>
                </a:cubicBezTo>
                <a:cubicBezTo>
                  <a:pt x="6" y="2381"/>
                  <a:pt x="0" y="2375"/>
                  <a:pt x="0" y="2368"/>
                </a:cubicBezTo>
                <a:lnTo>
                  <a:pt x="0" y="2189"/>
                </a:lnTo>
                <a:cubicBezTo>
                  <a:pt x="0" y="2182"/>
                  <a:pt x="6" y="2176"/>
                  <a:pt x="13" y="2176"/>
                </a:cubicBezTo>
                <a:cubicBezTo>
                  <a:pt x="20" y="2176"/>
                  <a:pt x="26" y="2182"/>
                  <a:pt x="26" y="2189"/>
                </a:cubicBezTo>
                <a:close/>
                <a:moveTo>
                  <a:pt x="26" y="2496"/>
                </a:moveTo>
                <a:lnTo>
                  <a:pt x="26" y="2496"/>
                </a:lnTo>
                <a:cubicBezTo>
                  <a:pt x="26" y="2503"/>
                  <a:pt x="20" y="2509"/>
                  <a:pt x="13" y="2509"/>
                </a:cubicBezTo>
                <a:cubicBezTo>
                  <a:pt x="6" y="2509"/>
                  <a:pt x="0" y="2503"/>
                  <a:pt x="0" y="2496"/>
                </a:cubicBezTo>
                <a:cubicBezTo>
                  <a:pt x="0" y="2489"/>
                  <a:pt x="6" y="2483"/>
                  <a:pt x="13" y="2483"/>
                </a:cubicBezTo>
                <a:cubicBezTo>
                  <a:pt x="20" y="2483"/>
                  <a:pt x="26" y="2489"/>
                  <a:pt x="26" y="2496"/>
                </a:cubicBezTo>
                <a:close/>
                <a:moveTo>
                  <a:pt x="26" y="2624"/>
                </a:moveTo>
                <a:lnTo>
                  <a:pt x="26" y="2803"/>
                </a:lnTo>
                <a:cubicBezTo>
                  <a:pt x="26" y="2810"/>
                  <a:pt x="20" y="2816"/>
                  <a:pt x="13" y="2816"/>
                </a:cubicBezTo>
                <a:cubicBezTo>
                  <a:pt x="6" y="2816"/>
                  <a:pt x="0" y="2810"/>
                  <a:pt x="0" y="2803"/>
                </a:cubicBezTo>
                <a:lnTo>
                  <a:pt x="0" y="2624"/>
                </a:lnTo>
                <a:cubicBezTo>
                  <a:pt x="0" y="2617"/>
                  <a:pt x="6" y="2611"/>
                  <a:pt x="13" y="2611"/>
                </a:cubicBezTo>
                <a:cubicBezTo>
                  <a:pt x="20" y="2611"/>
                  <a:pt x="26" y="2617"/>
                  <a:pt x="26" y="2624"/>
                </a:cubicBezTo>
                <a:close/>
                <a:moveTo>
                  <a:pt x="26" y="2931"/>
                </a:moveTo>
                <a:lnTo>
                  <a:pt x="26" y="2931"/>
                </a:lnTo>
                <a:cubicBezTo>
                  <a:pt x="26" y="2938"/>
                  <a:pt x="20" y="2944"/>
                  <a:pt x="13" y="2944"/>
                </a:cubicBezTo>
                <a:cubicBezTo>
                  <a:pt x="6" y="2944"/>
                  <a:pt x="0" y="2938"/>
                  <a:pt x="0" y="2931"/>
                </a:cubicBezTo>
                <a:cubicBezTo>
                  <a:pt x="0" y="2924"/>
                  <a:pt x="6" y="2919"/>
                  <a:pt x="13" y="2919"/>
                </a:cubicBezTo>
                <a:cubicBezTo>
                  <a:pt x="20" y="2919"/>
                  <a:pt x="26" y="2924"/>
                  <a:pt x="26" y="2931"/>
                </a:cubicBezTo>
                <a:close/>
                <a:moveTo>
                  <a:pt x="26" y="3059"/>
                </a:moveTo>
                <a:lnTo>
                  <a:pt x="26" y="3239"/>
                </a:lnTo>
                <a:cubicBezTo>
                  <a:pt x="26" y="3246"/>
                  <a:pt x="20" y="3251"/>
                  <a:pt x="13" y="3251"/>
                </a:cubicBezTo>
                <a:cubicBezTo>
                  <a:pt x="6" y="3251"/>
                  <a:pt x="0" y="3246"/>
                  <a:pt x="0" y="3239"/>
                </a:cubicBezTo>
                <a:lnTo>
                  <a:pt x="0" y="3059"/>
                </a:lnTo>
                <a:cubicBezTo>
                  <a:pt x="0" y="3052"/>
                  <a:pt x="6" y="3047"/>
                  <a:pt x="13" y="3047"/>
                </a:cubicBezTo>
                <a:cubicBezTo>
                  <a:pt x="20" y="3047"/>
                  <a:pt x="26" y="3052"/>
                  <a:pt x="26" y="3059"/>
                </a:cubicBezTo>
                <a:close/>
                <a:moveTo>
                  <a:pt x="26" y="3367"/>
                </a:moveTo>
                <a:lnTo>
                  <a:pt x="26" y="3367"/>
                </a:lnTo>
                <a:cubicBezTo>
                  <a:pt x="26" y="3374"/>
                  <a:pt x="20" y="3379"/>
                  <a:pt x="13" y="3379"/>
                </a:cubicBezTo>
                <a:cubicBezTo>
                  <a:pt x="6" y="3379"/>
                  <a:pt x="0" y="3374"/>
                  <a:pt x="0" y="3367"/>
                </a:cubicBezTo>
                <a:cubicBezTo>
                  <a:pt x="0" y="3359"/>
                  <a:pt x="6" y="3354"/>
                  <a:pt x="13" y="3354"/>
                </a:cubicBezTo>
                <a:cubicBezTo>
                  <a:pt x="20" y="3354"/>
                  <a:pt x="26" y="3359"/>
                  <a:pt x="26" y="3367"/>
                </a:cubicBezTo>
                <a:close/>
                <a:moveTo>
                  <a:pt x="26" y="3495"/>
                </a:moveTo>
                <a:lnTo>
                  <a:pt x="26" y="3674"/>
                </a:lnTo>
                <a:cubicBezTo>
                  <a:pt x="26" y="3681"/>
                  <a:pt x="20" y="3687"/>
                  <a:pt x="13" y="3687"/>
                </a:cubicBezTo>
                <a:cubicBezTo>
                  <a:pt x="6" y="3687"/>
                  <a:pt x="0" y="3681"/>
                  <a:pt x="0" y="3674"/>
                </a:cubicBezTo>
                <a:lnTo>
                  <a:pt x="0" y="3495"/>
                </a:lnTo>
                <a:cubicBezTo>
                  <a:pt x="0" y="3487"/>
                  <a:pt x="6" y="3482"/>
                  <a:pt x="13" y="3482"/>
                </a:cubicBezTo>
                <a:cubicBezTo>
                  <a:pt x="20" y="3482"/>
                  <a:pt x="26" y="3487"/>
                  <a:pt x="26" y="3495"/>
                </a:cubicBezTo>
                <a:close/>
                <a:moveTo>
                  <a:pt x="26" y="3802"/>
                </a:moveTo>
                <a:lnTo>
                  <a:pt x="26" y="3802"/>
                </a:lnTo>
                <a:cubicBezTo>
                  <a:pt x="26" y="3809"/>
                  <a:pt x="20" y="3815"/>
                  <a:pt x="13" y="3815"/>
                </a:cubicBezTo>
                <a:cubicBezTo>
                  <a:pt x="6" y="3815"/>
                  <a:pt x="0" y="3809"/>
                  <a:pt x="0" y="3802"/>
                </a:cubicBezTo>
                <a:cubicBezTo>
                  <a:pt x="0" y="3795"/>
                  <a:pt x="6" y="3789"/>
                  <a:pt x="13" y="3789"/>
                </a:cubicBezTo>
                <a:cubicBezTo>
                  <a:pt x="20" y="3789"/>
                  <a:pt x="26" y="3795"/>
                  <a:pt x="26" y="3802"/>
                </a:cubicBezTo>
                <a:close/>
                <a:moveTo>
                  <a:pt x="26" y="3930"/>
                </a:moveTo>
                <a:lnTo>
                  <a:pt x="26" y="4109"/>
                </a:lnTo>
                <a:cubicBezTo>
                  <a:pt x="26" y="4116"/>
                  <a:pt x="20" y="4122"/>
                  <a:pt x="13" y="4122"/>
                </a:cubicBezTo>
                <a:cubicBezTo>
                  <a:pt x="6" y="4122"/>
                  <a:pt x="0" y="4116"/>
                  <a:pt x="0" y="4109"/>
                </a:cubicBezTo>
                <a:lnTo>
                  <a:pt x="0" y="3930"/>
                </a:lnTo>
                <a:cubicBezTo>
                  <a:pt x="0" y="3923"/>
                  <a:pt x="6" y="3917"/>
                  <a:pt x="13" y="3917"/>
                </a:cubicBezTo>
                <a:cubicBezTo>
                  <a:pt x="20" y="3917"/>
                  <a:pt x="26" y="3923"/>
                  <a:pt x="26" y="3930"/>
                </a:cubicBezTo>
                <a:close/>
                <a:moveTo>
                  <a:pt x="26" y="4237"/>
                </a:moveTo>
                <a:lnTo>
                  <a:pt x="26" y="4237"/>
                </a:lnTo>
                <a:cubicBezTo>
                  <a:pt x="26" y="4244"/>
                  <a:pt x="20" y="4250"/>
                  <a:pt x="13" y="4250"/>
                </a:cubicBezTo>
                <a:cubicBezTo>
                  <a:pt x="6" y="4250"/>
                  <a:pt x="0" y="4244"/>
                  <a:pt x="0" y="4237"/>
                </a:cubicBezTo>
                <a:cubicBezTo>
                  <a:pt x="0" y="4230"/>
                  <a:pt x="6" y="4224"/>
                  <a:pt x="13" y="4224"/>
                </a:cubicBezTo>
                <a:cubicBezTo>
                  <a:pt x="20" y="4224"/>
                  <a:pt x="26" y="4230"/>
                  <a:pt x="26" y="4237"/>
                </a:cubicBezTo>
                <a:close/>
                <a:moveTo>
                  <a:pt x="26" y="4365"/>
                </a:moveTo>
                <a:lnTo>
                  <a:pt x="26" y="4544"/>
                </a:lnTo>
                <a:cubicBezTo>
                  <a:pt x="26" y="4551"/>
                  <a:pt x="20" y="4557"/>
                  <a:pt x="13" y="4557"/>
                </a:cubicBezTo>
                <a:cubicBezTo>
                  <a:pt x="6" y="4557"/>
                  <a:pt x="0" y="4551"/>
                  <a:pt x="0" y="4544"/>
                </a:cubicBezTo>
                <a:lnTo>
                  <a:pt x="0" y="4365"/>
                </a:lnTo>
                <a:cubicBezTo>
                  <a:pt x="0" y="4358"/>
                  <a:pt x="6" y="4352"/>
                  <a:pt x="13" y="4352"/>
                </a:cubicBezTo>
                <a:cubicBezTo>
                  <a:pt x="20" y="4352"/>
                  <a:pt x="26" y="4358"/>
                  <a:pt x="26" y="4365"/>
                </a:cubicBezTo>
                <a:close/>
                <a:moveTo>
                  <a:pt x="26" y="4672"/>
                </a:moveTo>
                <a:lnTo>
                  <a:pt x="26" y="4672"/>
                </a:lnTo>
                <a:cubicBezTo>
                  <a:pt x="26" y="4679"/>
                  <a:pt x="20" y="4685"/>
                  <a:pt x="13" y="4685"/>
                </a:cubicBezTo>
                <a:cubicBezTo>
                  <a:pt x="6" y="4685"/>
                  <a:pt x="0" y="4679"/>
                  <a:pt x="0" y="4672"/>
                </a:cubicBezTo>
                <a:cubicBezTo>
                  <a:pt x="0" y="4665"/>
                  <a:pt x="6" y="4659"/>
                  <a:pt x="13" y="4659"/>
                </a:cubicBezTo>
                <a:cubicBezTo>
                  <a:pt x="20" y="4659"/>
                  <a:pt x="26" y="4665"/>
                  <a:pt x="26" y="4672"/>
                </a:cubicBezTo>
                <a:close/>
                <a:moveTo>
                  <a:pt x="26" y="4800"/>
                </a:moveTo>
                <a:lnTo>
                  <a:pt x="26" y="4979"/>
                </a:lnTo>
                <a:cubicBezTo>
                  <a:pt x="26" y="4987"/>
                  <a:pt x="20" y="4992"/>
                  <a:pt x="13" y="4992"/>
                </a:cubicBezTo>
                <a:cubicBezTo>
                  <a:pt x="6" y="4992"/>
                  <a:pt x="0" y="4987"/>
                  <a:pt x="0" y="4979"/>
                </a:cubicBezTo>
                <a:lnTo>
                  <a:pt x="0" y="4800"/>
                </a:lnTo>
                <a:cubicBezTo>
                  <a:pt x="0" y="4793"/>
                  <a:pt x="6" y="4787"/>
                  <a:pt x="13" y="4787"/>
                </a:cubicBezTo>
                <a:cubicBezTo>
                  <a:pt x="20" y="4787"/>
                  <a:pt x="26" y="4793"/>
                  <a:pt x="26" y="4800"/>
                </a:cubicBezTo>
                <a:close/>
                <a:moveTo>
                  <a:pt x="26" y="5107"/>
                </a:moveTo>
                <a:lnTo>
                  <a:pt x="26" y="5107"/>
                </a:lnTo>
                <a:cubicBezTo>
                  <a:pt x="26" y="5115"/>
                  <a:pt x="20" y="5120"/>
                  <a:pt x="13" y="5120"/>
                </a:cubicBezTo>
                <a:cubicBezTo>
                  <a:pt x="6" y="5120"/>
                  <a:pt x="0" y="5115"/>
                  <a:pt x="0" y="5107"/>
                </a:cubicBezTo>
                <a:cubicBezTo>
                  <a:pt x="0" y="5100"/>
                  <a:pt x="6" y="5095"/>
                  <a:pt x="13" y="5095"/>
                </a:cubicBezTo>
                <a:cubicBezTo>
                  <a:pt x="20" y="5095"/>
                  <a:pt x="26" y="5100"/>
                  <a:pt x="26" y="5107"/>
                </a:cubicBezTo>
                <a:close/>
                <a:moveTo>
                  <a:pt x="26" y="5235"/>
                </a:moveTo>
                <a:lnTo>
                  <a:pt x="26" y="5415"/>
                </a:lnTo>
                <a:cubicBezTo>
                  <a:pt x="26" y="5422"/>
                  <a:pt x="20" y="5427"/>
                  <a:pt x="13" y="5427"/>
                </a:cubicBezTo>
                <a:cubicBezTo>
                  <a:pt x="6" y="5427"/>
                  <a:pt x="0" y="5422"/>
                  <a:pt x="0" y="5415"/>
                </a:cubicBezTo>
                <a:lnTo>
                  <a:pt x="0" y="5235"/>
                </a:lnTo>
                <a:cubicBezTo>
                  <a:pt x="0" y="5228"/>
                  <a:pt x="6" y="5223"/>
                  <a:pt x="13" y="5223"/>
                </a:cubicBezTo>
                <a:cubicBezTo>
                  <a:pt x="20" y="5223"/>
                  <a:pt x="26" y="5228"/>
                  <a:pt x="26" y="5235"/>
                </a:cubicBezTo>
                <a:close/>
                <a:moveTo>
                  <a:pt x="26" y="5543"/>
                </a:moveTo>
                <a:lnTo>
                  <a:pt x="26" y="5543"/>
                </a:lnTo>
                <a:cubicBezTo>
                  <a:pt x="26" y="5550"/>
                  <a:pt x="20" y="5555"/>
                  <a:pt x="13" y="5555"/>
                </a:cubicBezTo>
                <a:cubicBezTo>
                  <a:pt x="6" y="5555"/>
                  <a:pt x="0" y="5550"/>
                  <a:pt x="0" y="5543"/>
                </a:cubicBezTo>
                <a:cubicBezTo>
                  <a:pt x="0" y="5536"/>
                  <a:pt x="6" y="5530"/>
                  <a:pt x="13" y="5530"/>
                </a:cubicBezTo>
                <a:cubicBezTo>
                  <a:pt x="20" y="5530"/>
                  <a:pt x="26" y="5536"/>
                  <a:pt x="26" y="5543"/>
                </a:cubicBezTo>
                <a:close/>
                <a:moveTo>
                  <a:pt x="26" y="5671"/>
                </a:moveTo>
                <a:lnTo>
                  <a:pt x="26" y="5850"/>
                </a:lnTo>
                <a:cubicBezTo>
                  <a:pt x="26" y="5857"/>
                  <a:pt x="20" y="5863"/>
                  <a:pt x="13" y="5863"/>
                </a:cubicBezTo>
                <a:cubicBezTo>
                  <a:pt x="6" y="5863"/>
                  <a:pt x="0" y="5857"/>
                  <a:pt x="0" y="5850"/>
                </a:cubicBezTo>
                <a:lnTo>
                  <a:pt x="0" y="5671"/>
                </a:lnTo>
                <a:cubicBezTo>
                  <a:pt x="0" y="5664"/>
                  <a:pt x="6" y="5658"/>
                  <a:pt x="13" y="5658"/>
                </a:cubicBezTo>
                <a:cubicBezTo>
                  <a:pt x="20" y="5658"/>
                  <a:pt x="26" y="5664"/>
                  <a:pt x="26" y="5671"/>
                </a:cubicBezTo>
                <a:close/>
                <a:moveTo>
                  <a:pt x="26" y="5978"/>
                </a:moveTo>
                <a:lnTo>
                  <a:pt x="26" y="5978"/>
                </a:lnTo>
                <a:cubicBezTo>
                  <a:pt x="26" y="5985"/>
                  <a:pt x="20" y="5991"/>
                  <a:pt x="13" y="5991"/>
                </a:cubicBezTo>
                <a:cubicBezTo>
                  <a:pt x="6" y="5991"/>
                  <a:pt x="0" y="5985"/>
                  <a:pt x="0" y="5978"/>
                </a:cubicBezTo>
                <a:cubicBezTo>
                  <a:pt x="0" y="5971"/>
                  <a:pt x="6" y="5965"/>
                  <a:pt x="13" y="5965"/>
                </a:cubicBezTo>
                <a:cubicBezTo>
                  <a:pt x="20" y="5965"/>
                  <a:pt x="26" y="5971"/>
                  <a:pt x="26" y="5978"/>
                </a:cubicBezTo>
                <a:close/>
                <a:moveTo>
                  <a:pt x="26" y="6106"/>
                </a:moveTo>
                <a:lnTo>
                  <a:pt x="26" y="6285"/>
                </a:lnTo>
                <a:cubicBezTo>
                  <a:pt x="26" y="6292"/>
                  <a:pt x="20" y="6298"/>
                  <a:pt x="13" y="6298"/>
                </a:cubicBezTo>
                <a:cubicBezTo>
                  <a:pt x="6" y="6298"/>
                  <a:pt x="0" y="6292"/>
                  <a:pt x="0" y="6285"/>
                </a:cubicBezTo>
                <a:lnTo>
                  <a:pt x="0" y="6106"/>
                </a:lnTo>
                <a:cubicBezTo>
                  <a:pt x="0" y="6099"/>
                  <a:pt x="6" y="6093"/>
                  <a:pt x="13" y="6093"/>
                </a:cubicBezTo>
                <a:cubicBezTo>
                  <a:pt x="20" y="6093"/>
                  <a:pt x="26" y="6099"/>
                  <a:pt x="26" y="6106"/>
                </a:cubicBezTo>
                <a:close/>
                <a:moveTo>
                  <a:pt x="26" y="6413"/>
                </a:moveTo>
                <a:lnTo>
                  <a:pt x="26" y="6413"/>
                </a:lnTo>
                <a:cubicBezTo>
                  <a:pt x="26" y="6420"/>
                  <a:pt x="20" y="6426"/>
                  <a:pt x="13" y="6426"/>
                </a:cubicBezTo>
                <a:cubicBezTo>
                  <a:pt x="6" y="6426"/>
                  <a:pt x="0" y="6420"/>
                  <a:pt x="0" y="6413"/>
                </a:cubicBezTo>
                <a:cubicBezTo>
                  <a:pt x="0" y="6406"/>
                  <a:pt x="6" y="6400"/>
                  <a:pt x="13" y="6400"/>
                </a:cubicBezTo>
                <a:cubicBezTo>
                  <a:pt x="20" y="6400"/>
                  <a:pt x="26" y="6406"/>
                  <a:pt x="26" y="6413"/>
                </a:cubicBezTo>
                <a:close/>
                <a:moveTo>
                  <a:pt x="26" y="6541"/>
                </a:moveTo>
                <a:lnTo>
                  <a:pt x="26" y="6720"/>
                </a:lnTo>
                <a:cubicBezTo>
                  <a:pt x="26" y="6727"/>
                  <a:pt x="20" y="6733"/>
                  <a:pt x="13" y="6733"/>
                </a:cubicBezTo>
                <a:cubicBezTo>
                  <a:pt x="6" y="6733"/>
                  <a:pt x="0" y="6727"/>
                  <a:pt x="0" y="6720"/>
                </a:cubicBezTo>
                <a:lnTo>
                  <a:pt x="0" y="6541"/>
                </a:lnTo>
                <a:cubicBezTo>
                  <a:pt x="0" y="6534"/>
                  <a:pt x="6" y="6528"/>
                  <a:pt x="13" y="6528"/>
                </a:cubicBezTo>
                <a:cubicBezTo>
                  <a:pt x="20" y="6528"/>
                  <a:pt x="26" y="6534"/>
                  <a:pt x="26" y="6541"/>
                </a:cubicBezTo>
                <a:close/>
                <a:moveTo>
                  <a:pt x="26" y="6848"/>
                </a:moveTo>
                <a:lnTo>
                  <a:pt x="26" y="6848"/>
                </a:lnTo>
                <a:cubicBezTo>
                  <a:pt x="26" y="6855"/>
                  <a:pt x="20" y="6861"/>
                  <a:pt x="13" y="6861"/>
                </a:cubicBezTo>
                <a:cubicBezTo>
                  <a:pt x="6" y="6861"/>
                  <a:pt x="0" y="6855"/>
                  <a:pt x="0" y="6848"/>
                </a:cubicBezTo>
                <a:cubicBezTo>
                  <a:pt x="0" y="6841"/>
                  <a:pt x="6" y="6836"/>
                  <a:pt x="13" y="6836"/>
                </a:cubicBezTo>
                <a:cubicBezTo>
                  <a:pt x="20" y="6836"/>
                  <a:pt x="26" y="6841"/>
                  <a:pt x="26" y="6848"/>
                </a:cubicBezTo>
                <a:close/>
                <a:moveTo>
                  <a:pt x="26" y="6976"/>
                </a:moveTo>
                <a:lnTo>
                  <a:pt x="26" y="7156"/>
                </a:lnTo>
                <a:cubicBezTo>
                  <a:pt x="26" y="7163"/>
                  <a:pt x="20" y="7168"/>
                  <a:pt x="13" y="7168"/>
                </a:cubicBezTo>
                <a:cubicBezTo>
                  <a:pt x="6" y="7168"/>
                  <a:pt x="0" y="7163"/>
                  <a:pt x="0" y="7156"/>
                </a:cubicBezTo>
                <a:lnTo>
                  <a:pt x="0" y="6976"/>
                </a:lnTo>
                <a:cubicBezTo>
                  <a:pt x="0" y="6969"/>
                  <a:pt x="6" y="6964"/>
                  <a:pt x="13" y="6964"/>
                </a:cubicBezTo>
                <a:cubicBezTo>
                  <a:pt x="20" y="6964"/>
                  <a:pt x="26" y="6969"/>
                  <a:pt x="26" y="6976"/>
                </a:cubicBezTo>
                <a:close/>
                <a:moveTo>
                  <a:pt x="26" y="7284"/>
                </a:moveTo>
                <a:lnTo>
                  <a:pt x="26" y="7284"/>
                </a:lnTo>
                <a:cubicBezTo>
                  <a:pt x="26" y="7291"/>
                  <a:pt x="20" y="7296"/>
                  <a:pt x="13" y="7296"/>
                </a:cubicBezTo>
                <a:cubicBezTo>
                  <a:pt x="6" y="7296"/>
                  <a:pt x="0" y="7291"/>
                  <a:pt x="0" y="7284"/>
                </a:cubicBezTo>
                <a:cubicBezTo>
                  <a:pt x="0" y="7277"/>
                  <a:pt x="6" y="7271"/>
                  <a:pt x="13" y="7271"/>
                </a:cubicBezTo>
                <a:cubicBezTo>
                  <a:pt x="20" y="7271"/>
                  <a:pt x="26" y="7277"/>
                  <a:pt x="26" y="7284"/>
                </a:cubicBezTo>
                <a:close/>
                <a:moveTo>
                  <a:pt x="26" y="7412"/>
                </a:moveTo>
                <a:lnTo>
                  <a:pt x="26" y="7591"/>
                </a:lnTo>
                <a:cubicBezTo>
                  <a:pt x="26" y="7598"/>
                  <a:pt x="20" y="7604"/>
                  <a:pt x="13" y="7604"/>
                </a:cubicBezTo>
                <a:cubicBezTo>
                  <a:pt x="6" y="7604"/>
                  <a:pt x="0" y="7598"/>
                  <a:pt x="0" y="7591"/>
                </a:cubicBezTo>
                <a:lnTo>
                  <a:pt x="0" y="7412"/>
                </a:lnTo>
                <a:cubicBezTo>
                  <a:pt x="0" y="7405"/>
                  <a:pt x="6" y="7399"/>
                  <a:pt x="13" y="7399"/>
                </a:cubicBezTo>
                <a:cubicBezTo>
                  <a:pt x="20" y="7399"/>
                  <a:pt x="26" y="7405"/>
                  <a:pt x="26" y="7412"/>
                </a:cubicBezTo>
                <a:close/>
                <a:moveTo>
                  <a:pt x="26" y="7719"/>
                </a:moveTo>
                <a:lnTo>
                  <a:pt x="26" y="7719"/>
                </a:lnTo>
                <a:cubicBezTo>
                  <a:pt x="26" y="7726"/>
                  <a:pt x="20" y="7732"/>
                  <a:pt x="13" y="7732"/>
                </a:cubicBezTo>
                <a:cubicBezTo>
                  <a:pt x="6" y="7732"/>
                  <a:pt x="0" y="7726"/>
                  <a:pt x="0" y="7719"/>
                </a:cubicBezTo>
                <a:cubicBezTo>
                  <a:pt x="0" y="7712"/>
                  <a:pt x="6" y="7706"/>
                  <a:pt x="13" y="7706"/>
                </a:cubicBezTo>
                <a:cubicBezTo>
                  <a:pt x="20" y="7706"/>
                  <a:pt x="26" y="7712"/>
                  <a:pt x="26" y="7719"/>
                </a:cubicBezTo>
                <a:close/>
                <a:moveTo>
                  <a:pt x="26" y="7847"/>
                </a:moveTo>
                <a:lnTo>
                  <a:pt x="26" y="8026"/>
                </a:lnTo>
                <a:cubicBezTo>
                  <a:pt x="26" y="8033"/>
                  <a:pt x="20" y="8039"/>
                  <a:pt x="13" y="8039"/>
                </a:cubicBezTo>
                <a:cubicBezTo>
                  <a:pt x="6" y="8039"/>
                  <a:pt x="0" y="8033"/>
                  <a:pt x="0" y="8026"/>
                </a:cubicBezTo>
                <a:lnTo>
                  <a:pt x="0" y="7847"/>
                </a:lnTo>
                <a:cubicBezTo>
                  <a:pt x="0" y="7840"/>
                  <a:pt x="6" y="7834"/>
                  <a:pt x="13" y="7834"/>
                </a:cubicBezTo>
                <a:cubicBezTo>
                  <a:pt x="20" y="7834"/>
                  <a:pt x="26" y="7840"/>
                  <a:pt x="26" y="7847"/>
                </a:cubicBezTo>
                <a:close/>
                <a:moveTo>
                  <a:pt x="26" y="8154"/>
                </a:moveTo>
                <a:lnTo>
                  <a:pt x="26" y="8154"/>
                </a:lnTo>
                <a:cubicBezTo>
                  <a:pt x="26" y="8161"/>
                  <a:pt x="20" y="8167"/>
                  <a:pt x="13" y="8167"/>
                </a:cubicBezTo>
                <a:cubicBezTo>
                  <a:pt x="6" y="8167"/>
                  <a:pt x="0" y="8161"/>
                  <a:pt x="0" y="8154"/>
                </a:cubicBezTo>
                <a:cubicBezTo>
                  <a:pt x="0" y="8147"/>
                  <a:pt x="6" y="8141"/>
                  <a:pt x="13" y="8141"/>
                </a:cubicBezTo>
                <a:cubicBezTo>
                  <a:pt x="20" y="8141"/>
                  <a:pt x="26" y="8147"/>
                  <a:pt x="26" y="8154"/>
                </a:cubicBezTo>
                <a:close/>
                <a:moveTo>
                  <a:pt x="26" y="8282"/>
                </a:moveTo>
                <a:lnTo>
                  <a:pt x="26" y="8461"/>
                </a:lnTo>
                <a:cubicBezTo>
                  <a:pt x="26" y="8468"/>
                  <a:pt x="20" y="8474"/>
                  <a:pt x="13" y="8474"/>
                </a:cubicBezTo>
                <a:cubicBezTo>
                  <a:pt x="6" y="8474"/>
                  <a:pt x="0" y="8468"/>
                  <a:pt x="0" y="8461"/>
                </a:cubicBezTo>
                <a:lnTo>
                  <a:pt x="0" y="8282"/>
                </a:lnTo>
                <a:cubicBezTo>
                  <a:pt x="0" y="8275"/>
                  <a:pt x="6" y="8269"/>
                  <a:pt x="13" y="8269"/>
                </a:cubicBezTo>
                <a:cubicBezTo>
                  <a:pt x="20" y="8269"/>
                  <a:pt x="26" y="8275"/>
                  <a:pt x="26" y="8282"/>
                </a:cubicBezTo>
                <a:close/>
                <a:moveTo>
                  <a:pt x="26" y="8589"/>
                </a:moveTo>
                <a:lnTo>
                  <a:pt x="26" y="8589"/>
                </a:lnTo>
                <a:cubicBezTo>
                  <a:pt x="26" y="8596"/>
                  <a:pt x="20" y="8602"/>
                  <a:pt x="13" y="8602"/>
                </a:cubicBezTo>
                <a:cubicBezTo>
                  <a:pt x="6" y="8602"/>
                  <a:pt x="0" y="8596"/>
                  <a:pt x="0" y="8589"/>
                </a:cubicBezTo>
                <a:cubicBezTo>
                  <a:pt x="0" y="8582"/>
                  <a:pt x="6" y="8576"/>
                  <a:pt x="13" y="8576"/>
                </a:cubicBezTo>
                <a:cubicBezTo>
                  <a:pt x="20" y="8576"/>
                  <a:pt x="26" y="8582"/>
                  <a:pt x="26" y="8589"/>
                </a:cubicBezTo>
                <a:close/>
                <a:moveTo>
                  <a:pt x="26" y="8717"/>
                </a:moveTo>
                <a:lnTo>
                  <a:pt x="26" y="8896"/>
                </a:lnTo>
                <a:cubicBezTo>
                  <a:pt x="26" y="8904"/>
                  <a:pt x="20" y="8909"/>
                  <a:pt x="13" y="8909"/>
                </a:cubicBezTo>
                <a:cubicBezTo>
                  <a:pt x="6" y="8909"/>
                  <a:pt x="0" y="8904"/>
                  <a:pt x="0" y="8896"/>
                </a:cubicBezTo>
                <a:lnTo>
                  <a:pt x="0" y="8717"/>
                </a:lnTo>
                <a:cubicBezTo>
                  <a:pt x="0" y="8710"/>
                  <a:pt x="6" y="8704"/>
                  <a:pt x="13" y="8704"/>
                </a:cubicBezTo>
                <a:cubicBezTo>
                  <a:pt x="20" y="8704"/>
                  <a:pt x="26" y="8710"/>
                  <a:pt x="26" y="8717"/>
                </a:cubicBezTo>
                <a:close/>
                <a:moveTo>
                  <a:pt x="26" y="9024"/>
                </a:moveTo>
                <a:lnTo>
                  <a:pt x="26" y="9025"/>
                </a:lnTo>
                <a:cubicBezTo>
                  <a:pt x="26" y="9032"/>
                  <a:pt x="20" y="9037"/>
                  <a:pt x="13" y="9037"/>
                </a:cubicBezTo>
                <a:cubicBezTo>
                  <a:pt x="6" y="9037"/>
                  <a:pt x="0" y="9032"/>
                  <a:pt x="0" y="9025"/>
                </a:cubicBezTo>
                <a:lnTo>
                  <a:pt x="0" y="9024"/>
                </a:lnTo>
                <a:cubicBezTo>
                  <a:pt x="0" y="9017"/>
                  <a:pt x="6" y="9012"/>
                  <a:pt x="13" y="9012"/>
                </a:cubicBezTo>
                <a:cubicBezTo>
                  <a:pt x="20" y="9012"/>
                  <a:pt x="26" y="9017"/>
                  <a:pt x="26" y="9024"/>
                </a:cubicBezTo>
                <a:close/>
                <a:moveTo>
                  <a:pt x="26" y="9153"/>
                </a:moveTo>
                <a:lnTo>
                  <a:pt x="26" y="9332"/>
                </a:lnTo>
                <a:cubicBezTo>
                  <a:pt x="26" y="9339"/>
                  <a:pt x="20" y="9345"/>
                  <a:pt x="13" y="9345"/>
                </a:cubicBezTo>
                <a:cubicBezTo>
                  <a:pt x="6" y="9345"/>
                  <a:pt x="0" y="9339"/>
                  <a:pt x="0" y="9332"/>
                </a:cubicBezTo>
                <a:lnTo>
                  <a:pt x="0" y="9153"/>
                </a:lnTo>
                <a:cubicBezTo>
                  <a:pt x="0" y="9145"/>
                  <a:pt x="6" y="9140"/>
                  <a:pt x="13" y="9140"/>
                </a:cubicBezTo>
                <a:cubicBezTo>
                  <a:pt x="20" y="9140"/>
                  <a:pt x="26" y="9145"/>
                  <a:pt x="26" y="9153"/>
                </a:cubicBezTo>
                <a:close/>
                <a:moveTo>
                  <a:pt x="26" y="9460"/>
                </a:moveTo>
                <a:lnTo>
                  <a:pt x="26" y="9460"/>
                </a:lnTo>
                <a:cubicBezTo>
                  <a:pt x="26" y="9467"/>
                  <a:pt x="20" y="9473"/>
                  <a:pt x="13" y="9473"/>
                </a:cubicBezTo>
                <a:cubicBezTo>
                  <a:pt x="6" y="9473"/>
                  <a:pt x="0" y="9467"/>
                  <a:pt x="0" y="9460"/>
                </a:cubicBezTo>
                <a:cubicBezTo>
                  <a:pt x="0" y="9453"/>
                  <a:pt x="6" y="9447"/>
                  <a:pt x="13" y="9447"/>
                </a:cubicBezTo>
                <a:cubicBezTo>
                  <a:pt x="20" y="9447"/>
                  <a:pt x="26" y="9453"/>
                  <a:pt x="26" y="9460"/>
                </a:cubicBezTo>
                <a:close/>
                <a:moveTo>
                  <a:pt x="26" y="9588"/>
                </a:moveTo>
                <a:lnTo>
                  <a:pt x="26" y="9767"/>
                </a:lnTo>
                <a:cubicBezTo>
                  <a:pt x="26" y="9774"/>
                  <a:pt x="20" y="9780"/>
                  <a:pt x="13" y="9780"/>
                </a:cubicBezTo>
                <a:cubicBezTo>
                  <a:pt x="6" y="9780"/>
                  <a:pt x="0" y="9774"/>
                  <a:pt x="0" y="9767"/>
                </a:cubicBezTo>
                <a:lnTo>
                  <a:pt x="0" y="9588"/>
                </a:lnTo>
                <a:cubicBezTo>
                  <a:pt x="0" y="9581"/>
                  <a:pt x="6" y="9575"/>
                  <a:pt x="13" y="9575"/>
                </a:cubicBezTo>
                <a:cubicBezTo>
                  <a:pt x="20" y="9575"/>
                  <a:pt x="26" y="9581"/>
                  <a:pt x="26" y="9588"/>
                </a:cubicBezTo>
                <a:close/>
                <a:moveTo>
                  <a:pt x="26" y="9895"/>
                </a:moveTo>
                <a:lnTo>
                  <a:pt x="26" y="9895"/>
                </a:lnTo>
                <a:cubicBezTo>
                  <a:pt x="26" y="9902"/>
                  <a:pt x="20" y="9908"/>
                  <a:pt x="13" y="9908"/>
                </a:cubicBezTo>
                <a:cubicBezTo>
                  <a:pt x="6" y="9908"/>
                  <a:pt x="0" y="9902"/>
                  <a:pt x="0" y="9895"/>
                </a:cubicBezTo>
                <a:cubicBezTo>
                  <a:pt x="0" y="9888"/>
                  <a:pt x="6" y="9882"/>
                  <a:pt x="13" y="9882"/>
                </a:cubicBezTo>
                <a:cubicBezTo>
                  <a:pt x="20" y="9882"/>
                  <a:pt x="26" y="9888"/>
                  <a:pt x="26" y="9895"/>
                </a:cubicBezTo>
                <a:close/>
                <a:moveTo>
                  <a:pt x="26" y="10023"/>
                </a:moveTo>
                <a:lnTo>
                  <a:pt x="26" y="10202"/>
                </a:lnTo>
                <a:cubicBezTo>
                  <a:pt x="26" y="10209"/>
                  <a:pt x="20" y="10215"/>
                  <a:pt x="13" y="10215"/>
                </a:cubicBezTo>
                <a:cubicBezTo>
                  <a:pt x="6" y="10215"/>
                  <a:pt x="0" y="10209"/>
                  <a:pt x="0" y="10202"/>
                </a:cubicBezTo>
                <a:lnTo>
                  <a:pt x="0" y="10023"/>
                </a:lnTo>
                <a:cubicBezTo>
                  <a:pt x="0" y="10016"/>
                  <a:pt x="6" y="10010"/>
                  <a:pt x="13" y="10010"/>
                </a:cubicBezTo>
                <a:cubicBezTo>
                  <a:pt x="20" y="10010"/>
                  <a:pt x="26" y="10016"/>
                  <a:pt x="26" y="10023"/>
                </a:cubicBezTo>
                <a:close/>
                <a:moveTo>
                  <a:pt x="26" y="10330"/>
                </a:moveTo>
                <a:lnTo>
                  <a:pt x="26" y="10330"/>
                </a:lnTo>
                <a:cubicBezTo>
                  <a:pt x="26" y="10337"/>
                  <a:pt x="20" y="10343"/>
                  <a:pt x="13" y="10343"/>
                </a:cubicBezTo>
                <a:cubicBezTo>
                  <a:pt x="6" y="10343"/>
                  <a:pt x="0" y="10337"/>
                  <a:pt x="0" y="10330"/>
                </a:cubicBezTo>
                <a:cubicBezTo>
                  <a:pt x="0" y="10323"/>
                  <a:pt x="6" y="10317"/>
                  <a:pt x="13" y="10317"/>
                </a:cubicBezTo>
                <a:cubicBezTo>
                  <a:pt x="20" y="10317"/>
                  <a:pt x="26" y="10323"/>
                  <a:pt x="26" y="10330"/>
                </a:cubicBezTo>
                <a:close/>
                <a:moveTo>
                  <a:pt x="26" y="10458"/>
                </a:moveTo>
                <a:lnTo>
                  <a:pt x="26" y="10637"/>
                </a:lnTo>
                <a:cubicBezTo>
                  <a:pt x="26" y="10644"/>
                  <a:pt x="20" y="10650"/>
                  <a:pt x="13" y="10650"/>
                </a:cubicBezTo>
                <a:cubicBezTo>
                  <a:pt x="6" y="10650"/>
                  <a:pt x="0" y="10644"/>
                  <a:pt x="0" y="10637"/>
                </a:cubicBezTo>
                <a:lnTo>
                  <a:pt x="0" y="10458"/>
                </a:lnTo>
                <a:cubicBezTo>
                  <a:pt x="0" y="10451"/>
                  <a:pt x="6" y="10445"/>
                  <a:pt x="13" y="10445"/>
                </a:cubicBezTo>
                <a:cubicBezTo>
                  <a:pt x="20" y="10445"/>
                  <a:pt x="26" y="10451"/>
                  <a:pt x="26" y="10458"/>
                </a:cubicBezTo>
                <a:close/>
                <a:moveTo>
                  <a:pt x="26" y="10765"/>
                </a:moveTo>
                <a:lnTo>
                  <a:pt x="26" y="10765"/>
                </a:lnTo>
                <a:cubicBezTo>
                  <a:pt x="26" y="10772"/>
                  <a:pt x="20" y="10778"/>
                  <a:pt x="13" y="10778"/>
                </a:cubicBezTo>
                <a:cubicBezTo>
                  <a:pt x="6" y="10778"/>
                  <a:pt x="0" y="10772"/>
                  <a:pt x="0" y="10765"/>
                </a:cubicBezTo>
                <a:cubicBezTo>
                  <a:pt x="0" y="10758"/>
                  <a:pt x="6" y="10753"/>
                  <a:pt x="13" y="10753"/>
                </a:cubicBezTo>
                <a:cubicBezTo>
                  <a:pt x="20" y="10753"/>
                  <a:pt x="26" y="10758"/>
                  <a:pt x="26" y="10765"/>
                </a:cubicBezTo>
                <a:close/>
                <a:moveTo>
                  <a:pt x="26" y="10893"/>
                </a:moveTo>
                <a:lnTo>
                  <a:pt x="26" y="10898"/>
                </a:lnTo>
                <a:cubicBezTo>
                  <a:pt x="26" y="10905"/>
                  <a:pt x="20" y="10911"/>
                  <a:pt x="13" y="10911"/>
                </a:cubicBezTo>
                <a:cubicBezTo>
                  <a:pt x="6" y="10911"/>
                  <a:pt x="0" y="10905"/>
                  <a:pt x="0" y="10898"/>
                </a:cubicBezTo>
                <a:lnTo>
                  <a:pt x="0" y="10893"/>
                </a:lnTo>
                <a:cubicBezTo>
                  <a:pt x="0" y="10886"/>
                  <a:pt x="6" y="10881"/>
                  <a:pt x="13" y="10881"/>
                </a:cubicBezTo>
                <a:cubicBezTo>
                  <a:pt x="20" y="10881"/>
                  <a:pt x="26" y="10886"/>
                  <a:pt x="26" y="10893"/>
                </a:cubicBezTo>
                <a:close/>
              </a:path>
            </a:pathLst>
          </a:custGeom>
          <a:solidFill>
            <a:srgbClr val="FF0000"/>
          </a:solidFill>
          <a:ln w="1" cap="flat">
            <a:solidFill>
              <a:srgbClr val="FF0000"/>
            </a:solidFill>
            <a:prstDash val="solid"/>
            <a:bevel/>
            <a:headEnd/>
            <a:tailEnd/>
          </a:ln>
        </xdr:spPr>
      </xdr:sp>
      <xdr:sp macro="" textlink="">
        <xdr:nvSpPr>
          <xdr:cNvPr id="194186" name="Freeform 277">
            <a:extLst>
              <a:ext uri="{FF2B5EF4-FFF2-40B4-BE49-F238E27FC236}">
                <a16:creationId xmlns:a16="http://schemas.microsoft.com/office/drawing/2014/main" id="{00000000-0008-0000-0000-00008AF60200}"/>
              </a:ext>
            </a:extLst>
          </xdr:cNvPr>
          <xdr:cNvSpPr>
            <a:spLocks noEditPoints="1"/>
          </xdr:cNvSpPr>
        </xdr:nvSpPr>
        <xdr:spPr bwMode="auto">
          <a:xfrm>
            <a:off x="839" y="336"/>
            <a:ext cx="2" cy="456"/>
          </a:xfrm>
          <a:custGeom>
            <a:avLst/>
            <a:gdLst>
              <a:gd name="T0" fmla="*/ 0 w 26"/>
              <a:gd name="T1" fmla="*/ 0 h 7296"/>
              <a:gd name="T2" fmla="*/ 0 w 26"/>
              <a:gd name="T3" fmla="*/ 0 h 7296"/>
              <a:gd name="T4" fmla="*/ 0 w 26"/>
              <a:gd name="T5" fmla="*/ 0 h 7296"/>
              <a:gd name="T6" fmla="*/ 0 w 26"/>
              <a:gd name="T7" fmla="*/ 0 h 7296"/>
              <a:gd name="T8" fmla="*/ 0 w 26"/>
              <a:gd name="T9" fmla="*/ 0 h 7296"/>
              <a:gd name="T10" fmla="*/ 0 w 26"/>
              <a:gd name="T11" fmla="*/ 0 h 7296"/>
              <a:gd name="T12" fmla="*/ 0 w 26"/>
              <a:gd name="T13" fmla="*/ 0 h 7296"/>
              <a:gd name="T14" fmla="*/ 0 w 26"/>
              <a:gd name="T15" fmla="*/ 0 h 7296"/>
              <a:gd name="T16" fmla="*/ 0 w 26"/>
              <a:gd name="T17" fmla="*/ 0 h 7296"/>
              <a:gd name="T18" fmla="*/ 0 w 26"/>
              <a:gd name="T19" fmla="*/ 0 h 7296"/>
              <a:gd name="T20" fmla="*/ 0 w 26"/>
              <a:gd name="T21" fmla="*/ 0 h 7296"/>
              <a:gd name="T22" fmla="*/ 0 w 26"/>
              <a:gd name="T23" fmla="*/ 0 h 7296"/>
              <a:gd name="T24" fmla="*/ 0 w 26"/>
              <a:gd name="T25" fmla="*/ 0 h 7296"/>
              <a:gd name="T26" fmla="*/ 0 w 26"/>
              <a:gd name="T27" fmla="*/ 0 h 7296"/>
              <a:gd name="T28" fmla="*/ 0 w 26"/>
              <a:gd name="T29" fmla="*/ 0 h 7296"/>
              <a:gd name="T30" fmla="*/ 0 w 26"/>
              <a:gd name="T31" fmla="*/ 0 h 7296"/>
              <a:gd name="T32" fmla="*/ 0 w 26"/>
              <a:gd name="T33" fmla="*/ 0 h 7296"/>
              <a:gd name="T34" fmla="*/ 0 w 26"/>
              <a:gd name="T35" fmla="*/ 0 h 7296"/>
              <a:gd name="T36" fmla="*/ 0 w 26"/>
              <a:gd name="T37" fmla="*/ 0 h 7296"/>
              <a:gd name="T38" fmla="*/ 0 w 26"/>
              <a:gd name="T39" fmla="*/ 0 h 7296"/>
              <a:gd name="T40" fmla="*/ 0 w 26"/>
              <a:gd name="T41" fmla="*/ 0 h 7296"/>
              <a:gd name="T42" fmla="*/ 0 w 26"/>
              <a:gd name="T43" fmla="*/ 0 h 7296"/>
              <a:gd name="T44" fmla="*/ 0 w 26"/>
              <a:gd name="T45" fmla="*/ 0 h 7296"/>
              <a:gd name="T46" fmla="*/ 0 w 26"/>
              <a:gd name="T47" fmla="*/ 0 h 7296"/>
              <a:gd name="T48" fmla="*/ 0 w 26"/>
              <a:gd name="T49" fmla="*/ 0 h 7296"/>
              <a:gd name="T50" fmla="*/ 0 w 26"/>
              <a:gd name="T51" fmla="*/ 0 h 7296"/>
              <a:gd name="T52" fmla="*/ 0 w 26"/>
              <a:gd name="T53" fmla="*/ 0 h 7296"/>
              <a:gd name="T54" fmla="*/ 0 w 26"/>
              <a:gd name="T55" fmla="*/ 0 h 7296"/>
              <a:gd name="T56" fmla="*/ 0 w 26"/>
              <a:gd name="T57" fmla="*/ 0 h 7296"/>
              <a:gd name="T58" fmla="*/ 0 w 26"/>
              <a:gd name="T59" fmla="*/ 0 h 7296"/>
              <a:gd name="T60" fmla="*/ 0 w 26"/>
              <a:gd name="T61" fmla="*/ 0 h 7296"/>
              <a:gd name="T62" fmla="*/ 0 w 26"/>
              <a:gd name="T63" fmla="*/ 0 h 7296"/>
              <a:gd name="T64" fmla="*/ 0 w 26"/>
              <a:gd name="T65" fmla="*/ 0 h 7296"/>
              <a:gd name="T66" fmla="*/ 0 w 26"/>
              <a:gd name="T67" fmla="*/ 0 h 7296"/>
              <a:gd name="T68" fmla="*/ 0 w 26"/>
              <a:gd name="T69" fmla="*/ 0 h 7296"/>
              <a:gd name="T70" fmla="*/ 0 w 26"/>
              <a:gd name="T71" fmla="*/ 0 h 7296"/>
              <a:gd name="T72" fmla="*/ 0 w 26"/>
              <a:gd name="T73" fmla="*/ 0 h 7296"/>
              <a:gd name="T74" fmla="*/ 0 w 26"/>
              <a:gd name="T75" fmla="*/ 0 h 7296"/>
              <a:gd name="T76" fmla="*/ 0 w 26"/>
              <a:gd name="T77" fmla="*/ 0 h 7296"/>
              <a:gd name="T78" fmla="*/ 0 w 26"/>
              <a:gd name="T79" fmla="*/ 0 h 7296"/>
              <a:gd name="T80" fmla="*/ 0 w 26"/>
              <a:gd name="T81" fmla="*/ 0 h 7296"/>
              <a:gd name="T82" fmla="*/ 0 w 26"/>
              <a:gd name="T83" fmla="*/ 0 h 7296"/>
              <a:gd name="T84" fmla="*/ 0 w 26"/>
              <a:gd name="T85" fmla="*/ 0 h 7296"/>
              <a:gd name="T86" fmla="*/ 0 w 26"/>
              <a:gd name="T87" fmla="*/ 0 h 7296"/>
              <a:gd name="T88" fmla="*/ 0 w 26"/>
              <a:gd name="T89" fmla="*/ 0 h 7296"/>
              <a:gd name="T90" fmla="*/ 0 w 26"/>
              <a:gd name="T91" fmla="*/ 0 h 7296"/>
              <a:gd name="T92" fmla="*/ 0 w 26"/>
              <a:gd name="T93" fmla="*/ 0 h 7296"/>
              <a:gd name="T94" fmla="*/ 0 w 26"/>
              <a:gd name="T95" fmla="*/ 0 h 7296"/>
              <a:gd name="T96" fmla="*/ 0 w 26"/>
              <a:gd name="T97" fmla="*/ 0 h 7296"/>
              <a:gd name="T98" fmla="*/ 0 w 26"/>
              <a:gd name="T99" fmla="*/ 0 h 7296"/>
              <a:gd name="T100" fmla="*/ 0 w 26"/>
              <a:gd name="T101" fmla="*/ 0 h 7296"/>
              <a:gd name="T102" fmla="*/ 0 w 26"/>
              <a:gd name="T103" fmla="*/ 0 h 7296"/>
              <a:gd name="T104" fmla="*/ 0 w 26"/>
              <a:gd name="T105" fmla="*/ 0 h 7296"/>
              <a:gd name="T106" fmla="*/ 0 w 26"/>
              <a:gd name="T107" fmla="*/ 0 h 7296"/>
              <a:gd name="T108" fmla="*/ 0 w 26"/>
              <a:gd name="T109" fmla="*/ 0 h 7296"/>
              <a:gd name="T110" fmla="*/ 0 w 26"/>
              <a:gd name="T111" fmla="*/ 0 h 7296"/>
              <a:gd name="T112" fmla="*/ 0 w 26"/>
              <a:gd name="T113" fmla="*/ 0 h 7296"/>
              <a:gd name="T114" fmla="*/ 0 w 26"/>
              <a:gd name="T115" fmla="*/ 0 h 7296"/>
              <a:gd name="T116" fmla="*/ 0 w 26"/>
              <a:gd name="T117" fmla="*/ 0 h 729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26" h="7296">
                <a:moveTo>
                  <a:pt x="26" y="13"/>
                </a:moveTo>
                <a:lnTo>
                  <a:pt x="26" y="192"/>
                </a:lnTo>
                <a:cubicBezTo>
                  <a:pt x="26" y="199"/>
                  <a:pt x="20" y="205"/>
                  <a:pt x="13" y="205"/>
                </a:cubicBezTo>
                <a:cubicBezTo>
                  <a:pt x="6" y="205"/>
                  <a:pt x="0" y="199"/>
                  <a:pt x="0" y="192"/>
                </a:cubicBezTo>
                <a:lnTo>
                  <a:pt x="0" y="13"/>
                </a:lnTo>
                <a:cubicBezTo>
                  <a:pt x="0" y="6"/>
                  <a:pt x="6" y="0"/>
                  <a:pt x="13" y="0"/>
                </a:cubicBezTo>
                <a:cubicBezTo>
                  <a:pt x="20" y="0"/>
                  <a:pt x="26" y="6"/>
                  <a:pt x="26" y="13"/>
                </a:cubicBezTo>
                <a:close/>
                <a:moveTo>
                  <a:pt x="26" y="320"/>
                </a:moveTo>
                <a:lnTo>
                  <a:pt x="26" y="320"/>
                </a:lnTo>
                <a:cubicBezTo>
                  <a:pt x="26" y="327"/>
                  <a:pt x="20" y="333"/>
                  <a:pt x="13" y="333"/>
                </a:cubicBezTo>
                <a:cubicBezTo>
                  <a:pt x="6" y="333"/>
                  <a:pt x="0" y="327"/>
                  <a:pt x="0" y="320"/>
                </a:cubicBezTo>
                <a:cubicBezTo>
                  <a:pt x="0" y="313"/>
                  <a:pt x="6" y="307"/>
                  <a:pt x="13" y="307"/>
                </a:cubicBezTo>
                <a:cubicBezTo>
                  <a:pt x="20" y="307"/>
                  <a:pt x="26" y="313"/>
                  <a:pt x="26" y="320"/>
                </a:cubicBezTo>
                <a:close/>
                <a:moveTo>
                  <a:pt x="26" y="448"/>
                </a:moveTo>
                <a:lnTo>
                  <a:pt x="26" y="627"/>
                </a:lnTo>
                <a:cubicBezTo>
                  <a:pt x="26" y="634"/>
                  <a:pt x="20" y="640"/>
                  <a:pt x="13" y="640"/>
                </a:cubicBezTo>
                <a:cubicBezTo>
                  <a:pt x="6" y="640"/>
                  <a:pt x="0" y="634"/>
                  <a:pt x="0" y="627"/>
                </a:cubicBezTo>
                <a:lnTo>
                  <a:pt x="0" y="448"/>
                </a:lnTo>
                <a:cubicBezTo>
                  <a:pt x="0" y="441"/>
                  <a:pt x="6" y="435"/>
                  <a:pt x="13" y="435"/>
                </a:cubicBezTo>
                <a:cubicBezTo>
                  <a:pt x="20" y="435"/>
                  <a:pt x="26" y="441"/>
                  <a:pt x="26" y="448"/>
                </a:cubicBezTo>
                <a:close/>
                <a:moveTo>
                  <a:pt x="26" y="755"/>
                </a:moveTo>
                <a:lnTo>
                  <a:pt x="26" y="755"/>
                </a:lnTo>
                <a:cubicBezTo>
                  <a:pt x="26" y="762"/>
                  <a:pt x="20" y="768"/>
                  <a:pt x="13" y="768"/>
                </a:cubicBezTo>
                <a:cubicBezTo>
                  <a:pt x="6" y="768"/>
                  <a:pt x="0" y="762"/>
                  <a:pt x="0" y="755"/>
                </a:cubicBezTo>
                <a:cubicBezTo>
                  <a:pt x="0" y="748"/>
                  <a:pt x="6" y="742"/>
                  <a:pt x="13" y="742"/>
                </a:cubicBezTo>
                <a:cubicBezTo>
                  <a:pt x="20" y="742"/>
                  <a:pt x="26" y="748"/>
                  <a:pt x="26" y="755"/>
                </a:cubicBezTo>
                <a:close/>
                <a:moveTo>
                  <a:pt x="26" y="883"/>
                </a:moveTo>
                <a:lnTo>
                  <a:pt x="26" y="1062"/>
                </a:lnTo>
                <a:cubicBezTo>
                  <a:pt x="26" y="1069"/>
                  <a:pt x="20" y="1075"/>
                  <a:pt x="13" y="1075"/>
                </a:cubicBezTo>
                <a:cubicBezTo>
                  <a:pt x="6" y="1075"/>
                  <a:pt x="0" y="1069"/>
                  <a:pt x="0" y="1062"/>
                </a:cubicBezTo>
                <a:lnTo>
                  <a:pt x="0" y="883"/>
                </a:lnTo>
                <a:cubicBezTo>
                  <a:pt x="0" y="876"/>
                  <a:pt x="6" y="870"/>
                  <a:pt x="13" y="870"/>
                </a:cubicBezTo>
                <a:cubicBezTo>
                  <a:pt x="20" y="870"/>
                  <a:pt x="26" y="876"/>
                  <a:pt x="26" y="883"/>
                </a:cubicBezTo>
                <a:close/>
                <a:moveTo>
                  <a:pt x="26" y="1190"/>
                </a:moveTo>
                <a:lnTo>
                  <a:pt x="26" y="1190"/>
                </a:lnTo>
                <a:cubicBezTo>
                  <a:pt x="26" y="1198"/>
                  <a:pt x="20" y="1203"/>
                  <a:pt x="13" y="1203"/>
                </a:cubicBezTo>
                <a:cubicBezTo>
                  <a:pt x="6" y="1203"/>
                  <a:pt x="0" y="1198"/>
                  <a:pt x="0" y="1190"/>
                </a:cubicBezTo>
                <a:cubicBezTo>
                  <a:pt x="0" y="1183"/>
                  <a:pt x="6" y="1178"/>
                  <a:pt x="13" y="1178"/>
                </a:cubicBezTo>
                <a:cubicBezTo>
                  <a:pt x="20" y="1178"/>
                  <a:pt x="26" y="1183"/>
                  <a:pt x="26" y="1190"/>
                </a:cubicBezTo>
                <a:close/>
                <a:moveTo>
                  <a:pt x="26" y="1318"/>
                </a:moveTo>
                <a:lnTo>
                  <a:pt x="26" y="1498"/>
                </a:lnTo>
                <a:cubicBezTo>
                  <a:pt x="26" y="1505"/>
                  <a:pt x="20" y="1510"/>
                  <a:pt x="13" y="1510"/>
                </a:cubicBezTo>
                <a:cubicBezTo>
                  <a:pt x="6" y="1510"/>
                  <a:pt x="0" y="1505"/>
                  <a:pt x="0" y="1498"/>
                </a:cubicBezTo>
                <a:lnTo>
                  <a:pt x="0" y="1318"/>
                </a:lnTo>
                <a:cubicBezTo>
                  <a:pt x="0" y="1311"/>
                  <a:pt x="6" y="1306"/>
                  <a:pt x="13" y="1306"/>
                </a:cubicBezTo>
                <a:cubicBezTo>
                  <a:pt x="20" y="1306"/>
                  <a:pt x="26" y="1311"/>
                  <a:pt x="26" y="1318"/>
                </a:cubicBezTo>
                <a:close/>
                <a:moveTo>
                  <a:pt x="26" y="1626"/>
                </a:moveTo>
                <a:lnTo>
                  <a:pt x="26" y="1626"/>
                </a:lnTo>
                <a:cubicBezTo>
                  <a:pt x="26" y="1633"/>
                  <a:pt x="20" y="1638"/>
                  <a:pt x="13" y="1638"/>
                </a:cubicBezTo>
                <a:cubicBezTo>
                  <a:pt x="6" y="1638"/>
                  <a:pt x="0" y="1633"/>
                  <a:pt x="0" y="1626"/>
                </a:cubicBezTo>
                <a:cubicBezTo>
                  <a:pt x="0" y="1619"/>
                  <a:pt x="6" y="1613"/>
                  <a:pt x="13" y="1613"/>
                </a:cubicBezTo>
                <a:cubicBezTo>
                  <a:pt x="20" y="1613"/>
                  <a:pt x="26" y="1619"/>
                  <a:pt x="26" y="1626"/>
                </a:cubicBezTo>
                <a:close/>
                <a:moveTo>
                  <a:pt x="26" y="1754"/>
                </a:moveTo>
                <a:lnTo>
                  <a:pt x="26" y="1933"/>
                </a:lnTo>
                <a:cubicBezTo>
                  <a:pt x="26" y="1940"/>
                  <a:pt x="20" y="1946"/>
                  <a:pt x="13" y="1946"/>
                </a:cubicBezTo>
                <a:cubicBezTo>
                  <a:pt x="6" y="1946"/>
                  <a:pt x="0" y="1940"/>
                  <a:pt x="0" y="1933"/>
                </a:cubicBezTo>
                <a:lnTo>
                  <a:pt x="0" y="1754"/>
                </a:lnTo>
                <a:cubicBezTo>
                  <a:pt x="0" y="1747"/>
                  <a:pt x="6" y="1741"/>
                  <a:pt x="13" y="1741"/>
                </a:cubicBezTo>
                <a:cubicBezTo>
                  <a:pt x="20" y="1741"/>
                  <a:pt x="26" y="1747"/>
                  <a:pt x="26" y="1754"/>
                </a:cubicBezTo>
                <a:close/>
                <a:moveTo>
                  <a:pt x="26" y="2061"/>
                </a:moveTo>
                <a:lnTo>
                  <a:pt x="26" y="2061"/>
                </a:lnTo>
                <a:cubicBezTo>
                  <a:pt x="26" y="2068"/>
                  <a:pt x="20" y="2074"/>
                  <a:pt x="13" y="2074"/>
                </a:cubicBezTo>
                <a:cubicBezTo>
                  <a:pt x="6" y="2074"/>
                  <a:pt x="0" y="2068"/>
                  <a:pt x="0" y="2061"/>
                </a:cubicBezTo>
                <a:cubicBezTo>
                  <a:pt x="0" y="2054"/>
                  <a:pt x="6" y="2048"/>
                  <a:pt x="13" y="2048"/>
                </a:cubicBezTo>
                <a:cubicBezTo>
                  <a:pt x="20" y="2048"/>
                  <a:pt x="26" y="2054"/>
                  <a:pt x="26" y="2061"/>
                </a:cubicBezTo>
                <a:close/>
                <a:moveTo>
                  <a:pt x="26" y="2189"/>
                </a:moveTo>
                <a:lnTo>
                  <a:pt x="26" y="2368"/>
                </a:lnTo>
                <a:cubicBezTo>
                  <a:pt x="26" y="2375"/>
                  <a:pt x="20" y="2381"/>
                  <a:pt x="13" y="2381"/>
                </a:cubicBezTo>
                <a:cubicBezTo>
                  <a:pt x="6" y="2381"/>
                  <a:pt x="0" y="2375"/>
                  <a:pt x="0" y="2368"/>
                </a:cubicBezTo>
                <a:lnTo>
                  <a:pt x="0" y="2189"/>
                </a:lnTo>
                <a:cubicBezTo>
                  <a:pt x="0" y="2182"/>
                  <a:pt x="6" y="2176"/>
                  <a:pt x="13" y="2176"/>
                </a:cubicBezTo>
                <a:cubicBezTo>
                  <a:pt x="20" y="2176"/>
                  <a:pt x="26" y="2182"/>
                  <a:pt x="26" y="2189"/>
                </a:cubicBezTo>
                <a:close/>
                <a:moveTo>
                  <a:pt x="26" y="2496"/>
                </a:moveTo>
                <a:lnTo>
                  <a:pt x="26" y="2496"/>
                </a:lnTo>
                <a:cubicBezTo>
                  <a:pt x="26" y="2503"/>
                  <a:pt x="20" y="2509"/>
                  <a:pt x="13" y="2509"/>
                </a:cubicBezTo>
                <a:cubicBezTo>
                  <a:pt x="6" y="2509"/>
                  <a:pt x="0" y="2503"/>
                  <a:pt x="0" y="2496"/>
                </a:cubicBezTo>
                <a:cubicBezTo>
                  <a:pt x="0" y="2489"/>
                  <a:pt x="6" y="2483"/>
                  <a:pt x="13" y="2483"/>
                </a:cubicBezTo>
                <a:cubicBezTo>
                  <a:pt x="20" y="2483"/>
                  <a:pt x="26" y="2489"/>
                  <a:pt x="26" y="2496"/>
                </a:cubicBezTo>
                <a:close/>
                <a:moveTo>
                  <a:pt x="26" y="2624"/>
                </a:moveTo>
                <a:lnTo>
                  <a:pt x="26" y="2803"/>
                </a:lnTo>
                <a:cubicBezTo>
                  <a:pt x="26" y="2810"/>
                  <a:pt x="20" y="2816"/>
                  <a:pt x="13" y="2816"/>
                </a:cubicBezTo>
                <a:cubicBezTo>
                  <a:pt x="6" y="2816"/>
                  <a:pt x="0" y="2810"/>
                  <a:pt x="0" y="2803"/>
                </a:cubicBezTo>
                <a:lnTo>
                  <a:pt x="0" y="2624"/>
                </a:lnTo>
                <a:cubicBezTo>
                  <a:pt x="0" y="2617"/>
                  <a:pt x="6" y="2611"/>
                  <a:pt x="13" y="2611"/>
                </a:cubicBezTo>
                <a:cubicBezTo>
                  <a:pt x="20" y="2611"/>
                  <a:pt x="26" y="2617"/>
                  <a:pt x="26" y="2624"/>
                </a:cubicBezTo>
                <a:close/>
                <a:moveTo>
                  <a:pt x="26" y="2931"/>
                </a:moveTo>
                <a:lnTo>
                  <a:pt x="26" y="2931"/>
                </a:lnTo>
                <a:cubicBezTo>
                  <a:pt x="26" y="2938"/>
                  <a:pt x="20" y="2944"/>
                  <a:pt x="13" y="2944"/>
                </a:cubicBezTo>
                <a:cubicBezTo>
                  <a:pt x="6" y="2944"/>
                  <a:pt x="0" y="2938"/>
                  <a:pt x="0" y="2931"/>
                </a:cubicBezTo>
                <a:cubicBezTo>
                  <a:pt x="0" y="2924"/>
                  <a:pt x="6" y="2919"/>
                  <a:pt x="13" y="2919"/>
                </a:cubicBezTo>
                <a:cubicBezTo>
                  <a:pt x="20" y="2919"/>
                  <a:pt x="26" y="2924"/>
                  <a:pt x="26" y="2931"/>
                </a:cubicBezTo>
                <a:close/>
                <a:moveTo>
                  <a:pt x="26" y="3059"/>
                </a:moveTo>
                <a:lnTo>
                  <a:pt x="26" y="3239"/>
                </a:lnTo>
                <a:cubicBezTo>
                  <a:pt x="26" y="3246"/>
                  <a:pt x="20" y="3251"/>
                  <a:pt x="13" y="3251"/>
                </a:cubicBezTo>
                <a:cubicBezTo>
                  <a:pt x="6" y="3251"/>
                  <a:pt x="0" y="3246"/>
                  <a:pt x="0" y="3239"/>
                </a:cubicBezTo>
                <a:lnTo>
                  <a:pt x="0" y="3059"/>
                </a:lnTo>
                <a:cubicBezTo>
                  <a:pt x="0" y="3052"/>
                  <a:pt x="6" y="3047"/>
                  <a:pt x="13" y="3047"/>
                </a:cubicBezTo>
                <a:cubicBezTo>
                  <a:pt x="20" y="3047"/>
                  <a:pt x="26" y="3052"/>
                  <a:pt x="26" y="3059"/>
                </a:cubicBezTo>
                <a:close/>
                <a:moveTo>
                  <a:pt x="26" y="3367"/>
                </a:moveTo>
                <a:lnTo>
                  <a:pt x="26" y="3367"/>
                </a:lnTo>
                <a:cubicBezTo>
                  <a:pt x="26" y="3374"/>
                  <a:pt x="20" y="3379"/>
                  <a:pt x="13" y="3379"/>
                </a:cubicBezTo>
                <a:cubicBezTo>
                  <a:pt x="6" y="3379"/>
                  <a:pt x="0" y="3374"/>
                  <a:pt x="0" y="3367"/>
                </a:cubicBezTo>
                <a:cubicBezTo>
                  <a:pt x="0" y="3359"/>
                  <a:pt x="6" y="3354"/>
                  <a:pt x="13" y="3354"/>
                </a:cubicBezTo>
                <a:cubicBezTo>
                  <a:pt x="20" y="3354"/>
                  <a:pt x="26" y="3359"/>
                  <a:pt x="26" y="3367"/>
                </a:cubicBezTo>
                <a:close/>
                <a:moveTo>
                  <a:pt x="26" y="3495"/>
                </a:moveTo>
                <a:lnTo>
                  <a:pt x="26" y="3674"/>
                </a:lnTo>
                <a:cubicBezTo>
                  <a:pt x="26" y="3681"/>
                  <a:pt x="20" y="3687"/>
                  <a:pt x="13" y="3687"/>
                </a:cubicBezTo>
                <a:cubicBezTo>
                  <a:pt x="6" y="3687"/>
                  <a:pt x="0" y="3681"/>
                  <a:pt x="0" y="3674"/>
                </a:cubicBezTo>
                <a:lnTo>
                  <a:pt x="0" y="3495"/>
                </a:lnTo>
                <a:cubicBezTo>
                  <a:pt x="0" y="3487"/>
                  <a:pt x="6" y="3482"/>
                  <a:pt x="13" y="3482"/>
                </a:cubicBezTo>
                <a:cubicBezTo>
                  <a:pt x="20" y="3482"/>
                  <a:pt x="26" y="3487"/>
                  <a:pt x="26" y="3495"/>
                </a:cubicBezTo>
                <a:close/>
                <a:moveTo>
                  <a:pt x="26" y="3802"/>
                </a:moveTo>
                <a:lnTo>
                  <a:pt x="26" y="3802"/>
                </a:lnTo>
                <a:cubicBezTo>
                  <a:pt x="26" y="3809"/>
                  <a:pt x="20" y="3815"/>
                  <a:pt x="13" y="3815"/>
                </a:cubicBezTo>
                <a:cubicBezTo>
                  <a:pt x="6" y="3815"/>
                  <a:pt x="0" y="3809"/>
                  <a:pt x="0" y="3802"/>
                </a:cubicBezTo>
                <a:cubicBezTo>
                  <a:pt x="0" y="3795"/>
                  <a:pt x="6" y="3789"/>
                  <a:pt x="13" y="3789"/>
                </a:cubicBezTo>
                <a:cubicBezTo>
                  <a:pt x="20" y="3789"/>
                  <a:pt x="26" y="3795"/>
                  <a:pt x="26" y="3802"/>
                </a:cubicBezTo>
                <a:close/>
                <a:moveTo>
                  <a:pt x="26" y="3930"/>
                </a:moveTo>
                <a:lnTo>
                  <a:pt x="26" y="4109"/>
                </a:lnTo>
                <a:cubicBezTo>
                  <a:pt x="26" y="4116"/>
                  <a:pt x="20" y="4122"/>
                  <a:pt x="13" y="4122"/>
                </a:cubicBezTo>
                <a:cubicBezTo>
                  <a:pt x="6" y="4122"/>
                  <a:pt x="0" y="4116"/>
                  <a:pt x="0" y="4109"/>
                </a:cubicBezTo>
                <a:lnTo>
                  <a:pt x="0" y="3930"/>
                </a:lnTo>
                <a:cubicBezTo>
                  <a:pt x="0" y="3923"/>
                  <a:pt x="6" y="3917"/>
                  <a:pt x="13" y="3917"/>
                </a:cubicBezTo>
                <a:cubicBezTo>
                  <a:pt x="20" y="3917"/>
                  <a:pt x="26" y="3923"/>
                  <a:pt x="26" y="3930"/>
                </a:cubicBezTo>
                <a:close/>
                <a:moveTo>
                  <a:pt x="26" y="4237"/>
                </a:moveTo>
                <a:lnTo>
                  <a:pt x="26" y="4237"/>
                </a:lnTo>
                <a:cubicBezTo>
                  <a:pt x="26" y="4244"/>
                  <a:pt x="20" y="4250"/>
                  <a:pt x="13" y="4250"/>
                </a:cubicBezTo>
                <a:cubicBezTo>
                  <a:pt x="6" y="4250"/>
                  <a:pt x="0" y="4244"/>
                  <a:pt x="0" y="4237"/>
                </a:cubicBezTo>
                <a:cubicBezTo>
                  <a:pt x="0" y="4230"/>
                  <a:pt x="6" y="4224"/>
                  <a:pt x="13" y="4224"/>
                </a:cubicBezTo>
                <a:cubicBezTo>
                  <a:pt x="20" y="4224"/>
                  <a:pt x="26" y="4230"/>
                  <a:pt x="26" y="4237"/>
                </a:cubicBezTo>
                <a:close/>
                <a:moveTo>
                  <a:pt x="26" y="4365"/>
                </a:moveTo>
                <a:lnTo>
                  <a:pt x="26" y="4544"/>
                </a:lnTo>
                <a:cubicBezTo>
                  <a:pt x="26" y="4551"/>
                  <a:pt x="20" y="4557"/>
                  <a:pt x="13" y="4557"/>
                </a:cubicBezTo>
                <a:cubicBezTo>
                  <a:pt x="6" y="4557"/>
                  <a:pt x="0" y="4551"/>
                  <a:pt x="0" y="4544"/>
                </a:cubicBezTo>
                <a:lnTo>
                  <a:pt x="0" y="4365"/>
                </a:lnTo>
                <a:cubicBezTo>
                  <a:pt x="0" y="4358"/>
                  <a:pt x="6" y="4352"/>
                  <a:pt x="13" y="4352"/>
                </a:cubicBezTo>
                <a:cubicBezTo>
                  <a:pt x="20" y="4352"/>
                  <a:pt x="26" y="4358"/>
                  <a:pt x="26" y="4365"/>
                </a:cubicBezTo>
                <a:close/>
                <a:moveTo>
                  <a:pt x="26" y="4672"/>
                </a:moveTo>
                <a:lnTo>
                  <a:pt x="26" y="4672"/>
                </a:lnTo>
                <a:cubicBezTo>
                  <a:pt x="26" y="4679"/>
                  <a:pt x="20" y="4685"/>
                  <a:pt x="13" y="4685"/>
                </a:cubicBezTo>
                <a:cubicBezTo>
                  <a:pt x="6" y="4685"/>
                  <a:pt x="0" y="4679"/>
                  <a:pt x="0" y="4672"/>
                </a:cubicBezTo>
                <a:cubicBezTo>
                  <a:pt x="0" y="4665"/>
                  <a:pt x="6" y="4659"/>
                  <a:pt x="13" y="4659"/>
                </a:cubicBezTo>
                <a:cubicBezTo>
                  <a:pt x="20" y="4659"/>
                  <a:pt x="26" y="4665"/>
                  <a:pt x="26" y="4672"/>
                </a:cubicBezTo>
                <a:close/>
                <a:moveTo>
                  <a:pt x="26" y="4800"/>
                </a:moveTo>
                <a:lnTo>
                  <a:pt x="26" y="4979"/>
                </a:lnTo>
                <a:cubicBezTo>
                  <a:pt x="26" y="4987"/>
                  <a:pt x="20" y="4992"/>
                  <a:pt x="13" y="4992"/>
                </a:cubicBezTo>
                <a:cubicBezTo>
                  <a:pt x="6" y="4992"/>
                  <a:pt x="0" y="4987"/>
                  <a:pt x="0" y="4979"/>
                </a:cubicBezTo>
                <a:lnTo>
                  <a:pt x="0" y="4800"/>
                </a:lnTo>
                <a:cubicBezTo>
                  <a:pt x="0" y="4793"/>
                  <a:pt x="6" y="4787"/>
                  <a:pt x="13" y="4787"/>
                </a:cubicBezTo>
                <a:cubicBezTo>
                  <a:pt x="20" y="4787"/>
                  <a:pt x="26" y="4793"/>
                  <a:pt x="26" y="4800"/>
                </a:cubicBezTo>
                <a:close/>
                <a:moveTo>
                  <a:pt x="26" y="5107"/>
                </a:moveTo>
                <a:lnTo>
                  <a:pt x="26" y="5107"/>
                </a:lnTo>
                <a:cubicBezTo>
                  <a:pt x="26" y="5115"/>
                  <a:pt x="20" y="5120"/>
                  <a:pt x="13" y="5120"/>
                </a:cubicBezTo>
                <a:cubicBezTo>
                  <a:pt x="6" y="5120"/>
                  <a:pt x="0" y="5115"/>
                  <a:pt x="0" y="5107"/>
                </a:cubicBezTo>
                <a:cubicBezTo>
                  <a:pt x="0" y="5100"/>
                  <a:pt x="6" y="5095"/>
                  <a:pt x="13" y="5095"/>
                </a:cubicBezTo>
                <a:cubicBezTo>
                  <a:pt x="20" y="5095"/>
                  <a:pt x="26" y="5100"/>
                  <a:pt x="26" y="5107"/>
                </a:cubicBezTo>
                <a:close/>
                <a:moveTo>
                  <a:pt x="26" y="5235"/>
                </a:moveTo>
                <a:lnTo>
                  <a:pt x="26" y="5415"/>
                </a:lnTo>
                <a:cubicBezTo>
                  <a:pt x="26" y="5422"/>
                  <a:pt x="20" y="5427"/>
                  <a:pt x="13" y="5427"/>
                </a:cubicBezTo>
                <a:cubicBezTo>
                  <a:pt x="6" y="5427"/>
                  <a:pt x="0" y="5422"/>
                  <a:pt x="0" y="5415"/>
                </a:cubicBezTo>
                <a:lnTo>
                  <a:pt x="0" y="5235"/>
                </a:lnTo>
                <a:cubicBezTo>
                  <a:pt x="0" y="5228"/>
                  <a:pt x="6" y="5223"/>
                  <a:pt x="13" y="5223"/>
                </a:cubicBezTo>
                <a:cubicBezTo>
                  <a:pt x="20" y="5223"/>
                  <a:pt x="26" y="5228"/>
                  <a:pt x="26" y="5235"/>
                </a:cubicBezTo>
                <a:close/>
                <a:moveTo>
                  <a:pt x="26" y="5543"/>
                </a:moveTo>
                <a:lnTo>
                  <a:pt x="26" y="5543"/>
                </a:lnTo>
                <a:cubicBezTo>
                  <a:pt x="26" y="5550"/>
                  <a:pt x="20" y="5555"/>
                  <a:pt x="13" y="5555"/>
                </a:cubicBezTo>
                <a:cubicBezTo>
                  <a:pt x="6" y="5555"/>
                  <a:pt x="0" y="5550"/>
                  <a:pt x="0" y="5543"/>
                </a:cubicBezTo>
                <a:cubicBezTo>
                  <a:pt x="0" y="5536"/>
                  <a:pt x="6" y="5530"/>
                  <a:pt x="13" y="5530"/>
                </a:cubicBezTo>
                <a:cubicBezTo>
                  <a:pt x="20" y="5530"/>
                  <a:pt x="26" y="5536"/>
                  <a:pt x="26" y="5543"/>
                </a:cubicBezTo>
                <a:close/>
                <a:moveTo>
                  <a:pt x="26" y="5671"/>
                </a:moveTo>
                <a:lnTo>
                  <a:pt x="26" y="5850"/>
                </a:lnTo>
                <a:cubicBezTo>
                  <a:pt x="26" y="5857"/>
                  <a:pt x="20" y="5863"/>
                  <a:pt x="13" y="5863"/>
                </a:cubicBezTo>
                <a:cubicBezTo>
                  <a:pt x="6" y="5863"/>
                  <a:pt x="0" y="5857"/>
                  <a:pt x="0" y="5850"/>
                </a:cubicBezTo>
                <a:lnTo>
                  <a:pt x="0" y="5671"/>
                </a:lnTo>
                <a:cubicBezTo>
                  <a:pt x="0" y="5664"/>
                  <a:pt x="6" y="5658"/>
                  <a:pt x="13" y="5658"/>
                </a:cubicBezTo>
                <a:cubicBezTo>
                  <a:pt x="20" y="5658"/>
                  <a:pt x="26" y="5664"/>
                  <a:pt x="26" y="5671"/>
                </a:cubicBezTo>
                <a:close/>
                <a:moveTo>
                  <a:pt x="26" y="5978"/>
                </a:moveTo>
                <a:lnTo>
                  <a:pt x="26" y="5978"/>
                </a:lnTo>
                <a:cubicBezTo>
                  <a:pt x="26" y="5985"/>
                  <a:pt x="20" y="5991"/>
                  <a:pt x="13" y="5991"/>
                </a:cubicBezTo>
                <a:cubicBezTo>
                  <a:pt x="6" y="5991"/>
                  <a:pt x="0" y="5985"/>
                  <a:pt x="0" y="5978"/>
                </a:cubicBezTo>
                <a:cubicBezTo>
                  <a:pt x="0" y="5971"/>
                  <a:pt x="6" y="5965"/>
                  <a:pt x="13" y="5965"/>
                </a:cubicBezTo>
                <a:cubicBezTo>
                  <a:pt x="20" y="5965"/>
                  <a:pt x="26" y="5971"/>
                  <a:pt x="26" y="5978"/>
                </a:cubicBezTo>
                <a:close/>
                <a:moveTo>
                  <a:pt x="26" y="6106"/>
                </a:moveTo>
                <a:lnTo>
                  <a:pt x="26" y="6285"/>
                </a:lnTo>
                <a:cubicBezTo>
                  <a:pt x="26" y="6292"/>
                  <a:pt x="20" y="6298"/>
                  <a:pt x="13" y="6298"/>
                </a:cubicBezTo>
                <a:cubicBezTo>
                  <a:pt x="6" y="6298"/>
                  <a:pt x="0" y="6292"/>
                  <a:pt x="0" y="6285"/>
                </a:cubicBezTo>
                <a:lnTo>
                  <a:pt x="0" y="6106"/>
                </a:lnTo>
                <a:cubicBezTo>
                  <a:pt x="0" y="6099"/>
                  <a:pt x="6" y="6093"/>
                  <a:pt x="13" y="6093"/>
                </a:cubicBezTo>
                <a:cubicBezTo>
                  <a:pt x="20" y="6093"/>
                  <a:pt x="26" y="6099"/>
                  <a:pt x="26" y="6106"/>
                </a:cubicBezTo>
                <a:close/>
                <a:moveTo>
                  <a:pt x="26" y="6413"/>
                </a:moveTo>
                <a:lnTo>
                  <a:pt x="26" y="6413"/>
                </a:lnTo>
                <a:cubicBezTo>
                  <a:pt x="26" y="6420"/>
                  <a:pt x="20" y="6426"/>
                  <a:pt x="13" y="6426"/>
                </a:cubicBezTo>
                <a:cubicBezTo>
                  <a:pt x="6" y="6426"/>
                  <a:pt x="0" y="6420"/>
                  <a:pt x="0" y="6413"/>
                </a:cubicBezTo>
                <a:cubicBezTo>
                  <a:pt x="0" y="6406"/>
                  <a:pt x="6" y="6400"/>
                  <a:pt x="13" y="6400"/>
                </a:cubicBezTo>
                <a:cubicBezTo>
                  <a:pt x="20" y="6400"/>
                  <a:pt x="26" y="6406"/>
                  <a:pt x="26" y="6413"/>
                </a:cubicBezTo>
                <a:close/>
                <a:moveTo>
                  <a:pt x="26" y="6541"/>
                </a:moveTo>
                <a:lnTo>
                  <a:pt x="26" y="6720"/>
                </a:lnTo>
                <a:cubicBezTo>
                  <a:pt x="26" y="6727"/>
                  <a:pt x="20" y="6733"/>
                  <a:pt x="13" y="6733"/>
                </a:cubicBezTo>
                <a:cubicBezTo>
                  <a:pt x="6" y="6733"/>
                  <a:pt x="0" y="6727"/>
                  <a:pt x="0" y="6720"/>
                </a:cubicBezTo>
                <a:lnTo>
                  <a:pt x="0" y="6541"/>
                </a:lnTo>
                <a:cubicBezTo>
                  <a:pt x="0" y="6534"/>
                  <a:pt x="6" y="6528"/>
                  <a:pt x="13" y="6528"/>
                </a:cubicBezTo>
                <a:cubicBezTo>
                  <a:pt x="20" y="6528"/>
                  <a:pt x="26" y="6534"/>
                  <a:pt x="26" y="6541"/>
                </a:cubicBezTo>
                <a:close/>
                <a:moveTo>
                  <a:pt x="26" y="6848"/>
                </a:moveTo>
                <a:lnTo>
                  <a:pt x="26" y="6848"/>
                </a:lnTo>
                <a:cubicBezTo>
                  <a:pt x="26" y="6855"/>
                  <a:pt x="20" y="6861"/>
                  <a:pt x="13" y="6861"/>
                </a:cubicBezTo>
                <a:cubicBezTo>
                  <a:pt x="6" y="6861"/>
                  <a:pt x="0" y="6855"/>
                  <a:pt x="0" y="6848"/>
                </a:cubicBezTo>
                <a:cubicBezTo>
                  <a:pt x="0" y="6841"/>
                  <a:pt x="6" y="6836"/>
                  <a:pt x="13" y="6836"/>
                </a:cubicBezTo>
                <a:cubicBezTo>
                  <a:pt x="20" y="6836"/>
                  <a:pt x="26" y="6841"/>
                  <a:pt x="26" y="6848"/>
                </a:cubicBezTo>
                <a:close/>
                <a:moveTo>
                  <a:pt x="26" y="6976"/>
                </a:moveTo>
                <a:lnTo>
                  <a:pt x="26" y="7156"/>
                </a:lnTo>
                <a:cubicBezTo>
                  <a:pt x="26" y="7163"/>
                  <a:pt x="20" y="7168"/>
                  <a:pt x="13" y="7168"/>
                </a:cubicBezTo>
                <a:cubicBezTo>
                  <a:pt x="6" y="7168"/>
                  <a:pt x="0" y="7163"/>
                  <a:pt x="0" y="7156"/>
                </a:cubicBezTo>
                <a:lnTo>
                  <a:pt x="0" y="6976"/>
                </a:lnTo>
                <a:cubicBezTo>
                  <a:pt x="0" y="6969"/>
                  <a:pt x="6" y="6964"/>
                  <a:pt x="13" y="6964"/>
                </a:cubicBezTo>
                <a:cubicBezTo>
                  <a:pt x="20" y="6964"/>
                  <a:pt x="26" y="6969"/>
                  <a:pt x="26" y="6976"/>
                </a:cubicBezTo>
                <a:close/>
                <a:moveTo>
                  <a:pt x="26" y="7284"/>
                </a:moveTo>
                <a:lnTo>
                  <a:pt x="26" y="7284"/>
                </a:lnTo>
                <a:cubicBezTo>
                  <a:pt x="26" y="7291"/>
                  <a:pt x="20" y="7296"/>
                  <a:pt x="13" y="7296"/>
                </a:cubicBezTo>
                <a:cubicBezTo>
                  <a:pt x="6" y="7296"/>
                  <a:pt x="0" y="7291"/>
                  <a:pt x="0" y="7284"/>
                </a:cubicBezTo>
                <a:cubicBezTo>
                  <a:pt x="0" y="7277"/>
                  <a:pt x="6" y="7271"/>
                  <a:pt x="13" y="7271"/>
                </a:cubicBezTo>
                <a:cubicBezTo>
                  <a:pt x="20" y="7271"/>
                  <a:pt x="26" y="7277"/>
                  <a:pt x="26" y="7284"/>
                </a:cubicBezTo>
                <a:close/>
              </a:path>
            </a:pathLst>
          </a:custGeom>
          <a:solidFill>
            <a:srgbClr val="FF0000"/>
          </a:solidFill>
          <a:ln w="1" cap="flat">
            <a:solidFill>
              <a:srgbClr val="FF0000"/>
            </a:solidFill>
            <a:prstDash val="solid"/>
            <a:bevel/>
            <a:headEnd/>
            <a:tailEnd/>
          </a:ln>
        </xdr:spPr>
      </xdr:sp>
      <xdr:sp macro="" textlink="">
        <xdr:nvSpPr>
          <xdr:cNvPr id="194187" name="Freeform 278">
            <a:extLst>
              <a:ext uri="{FF2B5EF4-FFF2-40B4-BE49-F238E27FC236}">
                <a16:creationId xmlns:a16="http://schemas.microsoft.com/office/drawing/2014/main" id="{00000000-0008-0000-0000-00008BF60200}"/>
              </a:ext>
            </a:extLst>
          </xdr:cNvPr>
          <xdr:cNvSpPr>
            <a:spLocks noEditPoints="1"/>
          </xdr:cNvSpPr>
        </xdr:nvSpPr>
        <xdr:spPr bwMode="auto">
          <a:xfrm>
            <a:off x="140" y="1016"/>
            <a:ext cx="447" cy="2"/>
          </a:xfrm>
          <a:custGeom>
            <a:avLst/>
            <a:gdLst>
              <a:gd name="T0" fmla="*/ 0 w 7161"/>
              <a:gd name="T1" fmla="*/ 0 h 26"/>
              <a:gd name="T2" fmla="*/ 0 w 7161"/>
              <a:gd name="T3" fmla="*/ 0 h 26"/>
              <a:gd name="T4" fmla="*/ 0 w 7161"/>
              <a:gd name="T5" fmla="*/ 0 h 26"/>
              <a:gd name="T6" fmla="*/ 0 w 7161"/>
              <a:gd name="T7" fmla="*/ 0 h 26"/>
              <a:gd name="T8" fmla="*/ 0 w 7161"/>
              <a:gd name="T9" fmla="*/ 0 h 26"/>
              <a:gd name="T10" fmla="*/ 0 w 7161"/>
              <a:gd name="T11" fmla="*/ 0 h 26"/>
              <a:gd name="T12" fmla="*/ 0 w 7161"/>
              <a:gd name="T13" fmla="*/ 0 h 26"/>
              <a:gd name="T14" fmla="*/ 0 w 7161"/>
              <a:gd name="T15" fmla="*/ 0 h 26"/>
              <a:gd name="T16" fmla="*/ 0 w 7161"/>
              <a:gd name="T17" fmla="*/ 0 h 26"/>
              <a:gd name="T18" fmla="*/ 0 w 7161"/>
              <a:gd name="T19" fmla="*/ 0 h 26"/>
              <a:gd name="T20" fmla="*/ 0 w 7161"/>
              <a:gd name="T21" fmla="*/ 0 h 26"/>
              <a:gd name="T22" fmla="*/ 0 w 7161"/>
              <a:gd name="T23" fmla="*/ 0 h 26"/>
              <a:gd name="T24" fmla="*/ 0 w 7161"/>
              <a:gd name="T25" fmla="*/ 0 h 26"/>
              <a:gd name="T26" fmla="*/ 0 w 7161"/>
              <a:gd name="T27" fmla="*/ 0 h 26"/>
              <a:gd name="T28" fmla="*/ 0 w 7161"/>
              <a:gd name="T29" fmla="*/ 0 h 26"/>
              <a:gd name="T30" fmla="*/ 0 w 7161"/>
              <a:gd name="T31" fmla="*/ 0 h 26"/>
              <a:gd name="T32" fmla="*/ 0 w 7161"/>
              <a:gd name="T33" fmla="*/ 0 h 26"/>
              <a:gd name="T34" fmla="*/ 0 w 7161"/>
              <a:gd name="T35" fmla="*/ 0 h 26"/>
              <a:gd name="T36" fmla="*/ 0 w 7161"/>
              <a:gd name="T37" fmla="*/ 0 h 26"/>
              <a:gd name="T38" fmla="*/ 0 w 7161"/>
              <a:gd name="T39" fmla="*/ 0 h 26"/>
              <a:gd name="T40" fmla="*/ 0 w 7161"/>
              <a:gd name="T41" fmla="*/ 0 h 26"/>
              <a:gd name="T42" fmla="*/ 0 w 7161"/>
              <a:gd name="T43" fmla="*/ 0 h 26"/>
              <a:gd name="T44" fmla="*/ 0 w 7161"/>
              <a:gd name="T45" fmla="*/ 0 h 26"/>
              <a:gd name="T46" fmla="*/ 0 w 7161"/>
              <a:gd name="T47" fmla="*/ 0 h 26"/>
              <a:gd name="T48" fmla="*/ 0 w 7161"/>
              <a:gd name="T49" fmla="*/ 0 h 26"/>
              <a:gd name="T50" fmla="*/ 0 w 7161"/>
              <a:gd name="T51" fmla="*/ 0 h 26"/>
              <a:gd name="T52" fmla="*/ 0 w 7161"/>
              <a:gd name="T53" fmla="*/ 0 h 26"/>
              <a:gd name="T54" fmla="*/ 0 w 7161"/>
              <a:gd name="T55" fmla="*/ 0 h 26"/>
              <a:gd name="T56" fmla="*/ 0 w 7161"/>
              <a:gd name="T57" fmla="*/ 0 h 26"/>
              <a:gd name="T58" fmla="*/ 0 w 7161"/>
              <a:gd name="T59" fmla="*/ 0 h 26"/>
              <a:gd name="T60" fmla="*/ 0 w 7161"/>
              <a:gd name="T61" fmla="*/ 0 h 26"/>
              <a:gd name="T62" fmla="*/ 0 w 7161"/>
              <a:gd name="T63" fmla="*/ 0 h 26"/>
              <a:gd name="T64" fmla="*/ 0 w 7161"/>
              <a:gd name="T65" fmla="*/ 0 h 26"/>
              <a:gd name="T66" fmla="*/ 0 w 7161"/>
              <a:gd name="T67" fmla="*/ 0 h 26"/>
              <a:gd name="T68" fmla="*/ 0 w 7161"/>
              <a:gd name="T69" fmla="*/ 0 h 26"/>
              <a:gd name="T70" fmla="*/ 0 w 7161"/>
              <a:gd name="T71" fmla="*/ 0 h 26"/>
              <a:gd name="T72" fmla="*/ 0 w 7161"/>
              <a:gd name="T73" fmla="*/ 0 h 26"/>
              <a:gd name="T74" fmla="*/ 0 w 7161"/>
              <a:gd name="T75" fmla="*/ 0 h 26"/>
              <a:gd name="T76" fmla="*/ 0 w 7161"/>
              <a:gd name="T77" fmla="*/ 0 h 26"/>
              <a:gd name="T78" fmla="*/ 0 w 7161"/>
              <a:gd name="T79" fmla="*/ 0 h 26"/>
              <a:gd name="T80" fmla="*/ 0 w 7161"/>
              <a:gd name="T81" fmla="*/ 0 h 26"/>
              <a:gd name="T82" fmla="*/ 0 w 7161"/>
              <a:gd name="T83" fmla="*/ 0 h 26"/>
              <a:gd name="T84" fmla="*/ 0 w 7161"/>
              <a:gd name="T85" fmla="*/ 0 h 26"/>
              <a:gd name="T86" fmla="*/ 0 w 7161"/>
              <a:gd name="T87" fmla="*/ 0 h 26"/>
              <a:gd name="T88" fmla="*/ 0 w 7161"/>
              <a:gd name="T89" fmla="*/ 0 h 26"/>
              <a:gd name="T90" fmla="*/ 0 w 7161"/>
              <a:gd name="T91" fmla="*/ 0 h 26"/>
              <a:gd name="T92" fmla="*/ 0 w 7161"/>
              <a:gd name="T93" fmla="*/ 0 h 26"/>
              <a:gd name="T94" fmla="*/ 0 w 7161"/>
              <a:gd name="T95" fmla="*/ 0 h 26"/>
              <a:gd name="T96" fmla="*/ 0 w 7161"/>
              <a:gd name="T97" fmla="*/ 0 h 26"/>
              <a:gd name="T98" fmla="*/ 0 w 7161"/>
              <a:gd name="T99" fmla="*/ 0 h 26"/>
              <a:gd name="T100" fmla="*/ 0 w 7161"/>
              <a:gd name="T101" fmla="*/ 0 h 26"/>
              <a:gd name="T102" fmla="*/ 0 w 7161"/>
              <a:gd name="T103" fmla="*/ 0 h 26"/>
              <a:gd name="T104" fmla="*/ 0 w 7161"/>
              <a:gd name="T105" fmla="*/ 0 h 26"/>
              <a:gd name="T106" fmla="*/ 0 w 7161"/>
              <a:gd name="T107" fmla="*/ 0 h 26"/>
              <a:gd name="T108" fmla="*/ 0 w 7161"/>
              <a:gd name="T109" fmla="*/ 0 h 26"/>
              <a:gd name="T110" fmla="*/ 0 w 7161"/>
              <a:gd name="T111" fmla="*/ 0 h 26"/>
              <a:gd name="T112" fmla="*/ 0 w 7161"/>
              <a:gd name="T113" fmla="*/ 0 h 2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w="7161" h="26">
                <a:moveTo>
                  <a:pt x="13" y="0"/>
                </a:moveTo>
                <a:lnTo>
                  <a:pt x="192" y="0"/>
                </a:lnTo>
                <a:cubicBezTo>
                  <a:pt x="199" y="0"/>
                  <a:pt x="205" y="6"/>
                  <a:pt x="205" y="13"/>
                </a:cubicBezTo>
                <a:cubicBezTo>
                  <a:pt x="205" y="20"/>
                  <a:pt x="199" y="26"/>
                  <a:pt x="192" y="26"/>
                </a:cubicBezTo>
                <a:lnTo>
                  <a:pt x="13" y="26"/>
                </a:lnTo>
                <a:cubicBezTo>
                  <a:pt x="6" y="26"/>
                  <a:pt x="0" y="20"/>
                  <a:pt x="0" y="13"/>
                </a:cubicBezTo>
                <a:cubicBezTo>
                  <a:pt x="0" y="6"/>
                  <a:pt x="6" y="0"/>
                  <a:pt x="13" y="0"/>
                </a:cubicBezTo>
                <a:close/>
                <a:moveTo>
                  <a:pt x="320" y="0"/>
                </a:moveTo>
                <a:lnTo>
                  <a:pt x="320" y="0"/>
                </a:lnTo>
                <a:cubicBezTo>
                  <a:pt x="327" y="0"/>
                  <a:pt x="333" y="6"/>
                  <a:pt x="333" y="13"/>
                </a:cubicBezTo>
                <a:cubicBezTo>
                  <a:pt x="333" y="20"/>
                  <a:pt x="327" y="26"/>
                  <a:pt x="320" y="26"/>
                </a:cubicBezTo>
                <a:cubicBezTo>
                  <a:pt x="313" y="26"/>
                  <a:pt x="307" y="20"/>
                  <a:pt x="307" y="13"/>
                </a:cubicBezTo>
                <a:cubicBezTo>
                  <a:pt x="307" y="6"/>
                  <a:pt x="313" y="0"/>
                  <a:pt x="320" y="0"/>
                </a:cubicBezTo>
                <a:close/>
                <a:moveTo>
                  <a:pt x="448" y="0"/>
                </a:moveTo>
                <a:lnTo>
                  <a:pt x="627" y="0"/>
                </a:lnTo>
                <a:cubicBezTo>
                  <a:pt x="634" y="0"/>
                  <a:pt x="640" y="6"/>
                  <a:pt x="640" y="13"/>
                </a:cubicBezTo>
                <a:cubicBezTo>
                  <a:pt x="640" y="20"/>
                  <a:pt x="634" y="26"/>
                  <a:pt x="627" y="26"/>
                </a:cubicBezTo>
                <a:lnTo>
                  <a:pt x="448" y="26"/>
                </a:lnTo>
                <a:cubicBezTo>
                  <a:pt x="441" y="26"/>
                  <a:pt x="435" y="20"/>
                  <a:pt x="435" y="13"/>
                </a:cubicBezTo>
                <a:cubicBezTo>
                  <a:pt x="435" y="6"/>
                  <a:pt x="441" y="0"/>
                  <a:pt x="448" y="0"/>
                </a:cubicBezTo>
                <a:close/>
                <a:moveTo>
                  <a:pt x="755" y="0"/>
                </a:moveTo>
                <a:lnTo>
                  <a:pt x="755" y="0"/>
                </a:lnTo>
                <a:cubicBezTo>
                  <a:pt x="762" y="0"/>
                  <a:pt x="768" y="6"/>
                  <a:pt x="768" y="13"/>
                </a:cubicBezTo>
                <a:cubicBezTo>
                  <a:pt x="768" y="20"/>
                  <a:pt x="762" y="26"/>
                  <a:pt x="755" y="26"/>
                </a:cubicBezTo>
                <a:cubicBezTo>
                  <a:pt x="748" y="26"/>
                  <a:pt x="743" y="20"/>
                  <a:pt x="743" y="13"/>
                </a:cubicBezTo>
                <a:cubicBezTo>
                  <a:pt x="743" y="6"/>
                  <a:pt x="748" y="0"/>
                  <a:pt x="755" y="0"/>
                </a:cubicBezTo>
                <a:close/>
                <a:moveTo>
                  <a:pt x="883" y="0"/>
                </a:moveTo>
                <a:lnTo>
                  <a:pt x="1063" y="0"/>
                </a:lnTo>
                <a:cubicBezTo>
                  <a:pt x="1070" y="0"/>
                  <a:pt x="1075" y="6"/>
                  <a:pt x="1075" y="13"/>
                </a:cubicBezTo>
                <a:cubicBezTo>
                  <a:pt x="1075" y="20"/>
                  <a:pt x="1070" y="26"/>
                  <a:pt x="1063" y="26"/>
                </a:cubicBezTo>
                <a:lnTo>
                  <a:pt x="883" y="26"/>
                </a:lnTo>
                <a:cubicBezTo>
                  <a:pt x="876" y="26"/>
                  <a:pt x="871" y="20"/>
                  <a:pt x="871" y="13"/>
                </a:cubicBezTo>
                <a:cubicBezTo>
                  <a:pt x="871" y="6"/>
                  <a:pt x="876" y="0"/>
                  <a:pt x="883" y="0"/>
                </a:cubicBezTo>
                <a:close/>
                <a:moveTo>
                  <a:pt x="1191" y="0"/>
                </a:moveTo>
                <a:lnTo>
                  <a:pt x="1191" y="0"/>
                </a:lnTo>
                <a:cubicBezTo>
                  <a:pt x="1198" y="0"/>
                  <a:pt x="1203" y="6"/>
                  <a:pt x="1203" y="13"/>
                </a:cubicBezTo>
                <a:cubicBezTo>
                  <a:pt x="1203" y="20"/>
                  <a:pt x="1198" y="26"/>
                  <a:pt x="1191" y="26"/>
                </a:cubicBezTo>
                <a:cubicBezTo>
                  <a:pt x="1183" y="26"/>
                  <a:pt x="1178" y="20"/>
                  <a:pt x="1178" y="13"/>
                </a:cubicBezTo>
                <a:cubicBezTo>
                  <a:pt x="1178" y="6"/>
                  <a:pt x="1183" y="0"/>
                  <a:pt x="1191" y="0"/>
                </a:cubicBezTo>
                <a:close/>
                <a:moveTo>
                  <a:pt x="1319" y="0"/>
                </a:moveTo>
                <a:lnTo>
                  <a:pt x="1498" y="0"/>
                </a:lnTo>
                <a:cubicBezTo>
                  <a:pt x="1505" y="0"/>
                  <a:pt x="1511" y="6"/>
                  <a:pt x="1511" y="13"/>
                </a:cubicBezTo>
                <a:cubicBezTo>
                  <a:pt x="1511" y="20"/>
                  <a:pt x="1505" y="26"/>
                  <a:pt x="1498" y="26"/>
                </a:cubicBezTo>
                <a:lnTo>
                  <a:pt x="1319" y="26"/>
                </a:lnTo>
                <a:cubicBezTo>
                  <a:pt x="1312" y="26"/>
                  <a:pt x="1306" y="20"/>
                  <a:pt x="1306" y="13"/>
                </a:cubicBezTo>
                <a:cubicBezTo>
                  <a:pt x="1306" y="6"/>
                  <a:pt x="1312" y="0"/>
                  <a:pt x="1319" y="0"/>
                </a:cubicBezTo>
                <a:close/>
                <a:moveTo>
                  <a:pt x="1626" y="0"/>
                </a:moveTo>
                <a:lnTo>
                  <a:pt x="1626" y="0"/>
                </a:lnTo>
                <a:cubicBezTo>
                  <a:pt x="1633" y="0"/>
                  <a:pt x="1639" y="6"/>
                  <a:pt x="1639" y="13"/>
                </a:cubicBezTo>
                <a:cubicBezTo>
                  <a:pt x="1639" y="20"/>
                  <a:pt x="1633" y="26"/>
                  <a:pt x="1626" y="26"/>
                </a:cubicBezTo>
                <a:cubicBezTo>
                  <a:pt x="1619" y="26"/>
                  <a:pt x="1613" y="20"/>
                  <a:pt x="1613" y="13"/>
                </a:cubicBezTo>
                <a:cubicBezTo>
                  <a:pt x="1613" y="6"/>
                  <a:pt x="1619" y="0"/>
                  <a:pt x="1626" y="0"/>
                </a:cubicBezTo>
                <a:close/>
                <a:moveTo>
                  <a:pt x="1754" y="0"/>
                </a:moveTo>
                <a:lnTo>
                  <a:pt x="1933" y="0"/>
                </a:lnTo>
                <a:cubicBezTo>
                  <a:pt x="1940" y="0"/>
                  <a:pt x="1946" y="6"/>
                  <a:pt x="1946" y="13"/>
                </a:cubicBezTo>
                <a:cubicBezTo>
                  <a:pt x="1946" y="20"/>
                  <a:pt x="1940" y="26"/>
                  <a:pt x="1933" y="26"/>
                </a:cubicBezTo>
                <a:lnTo>
                  <a:pt x="1754" y="26"/>
                </a:lnTo>
                <a:cubicBezTo>
                  <a:pt x="1747" y="26"/>
                  <a:pt x="1741" y="20"/>
                  <a:pt x="1741" y="13"/>
                </a:cubicBezTo>
                <a:cubicBezTo>
                  <a:pt x="1741" y="6"/>
                  <a:pt x="1747" y="0"/>
                  <a:pt x="1754" y="0"/>
                </a:cubicBezTo>
                <a:close/>
                <a:moveTo>
                  <a:pt x="2061" y="0"/>
                </a:moveTo>
                <a:lnTo>
                  <a:pt x="2061" y="0"/>
                </a:lnTo>
                <a:cubicBezTo>
                  <a:pt x="2068" y="0"/>
                  <a:pt x="2074" y="6"/>
                  <a:pt x="2074" y="13"/>
                </a:cubicBezTo>
                <a:cubicBezTo>
                  <a:pt x="2074" y="20"/>
                  <a:pt x="2068" y="26"/>
                  <a:pt x="2061" y="26"/>
                </a:cubicBezTo>
                <a:cubicBezTo>
                  <a:pt x="2054" y="26"/>
                  <a:pt x="2048" y="20"/>
                  <a:pt x="2048" y="13"/>
                </a:cubicBezTo>
                <a:cubicBezTo>
                  <a:pt x="2048" y="6"/>
                  <a:pt x="2054" y="0"/>
                  <a:pt x="2061" y="0"/>
                </a:cubicBezTo>
                <a:close/>
                <a:moveTo>
                  <a:pt x="2189" y="0"/>
                </a:moveTo>
                <a:lnTo>
                  <a:pt x="2368" y="0"/>
                </a:lnTo>
                <a:cubicBezTo>
                  <a:pt x="2375" y="0"/>
                  <a:pt x="2381" y="6"/>
                  <a:pt x="2381" y="13"/>
                </a:cubicBezTo>
                <a:cubicBezTo>
                  <a:pt x="2381" y="20"/>
                  <a:pt x="2375" y="26"/>
                  <a:pt x="2368" y="26"/>
                </a:cubicBezTo>
                <a:lnTo>
                  <a:pt x="2189" y="26"/>
                </a:lnTo>
                <a:cubicBezTo>
                  <a:pt x="2182" y="26"/>
                  <a:pt x="2176" y="20"/>
                  <a:pt x="2176" y="13"/>
                </a:cubicBezTo>
                <a:cubicBezTo>
                  <a:pt x="2176" y="6"/>
                  <a:pt x="2182" y="0"/>
                  <a:pt x="2189" y="0"/>
                </a:cubicBezTo>
                <a:close/>
                <a:moveTo>
                  <a:pt x="2496" y="0"/>
                </a:moveTo>
                <a:lnTo>
                  <a:pt x="2496" y="0"/>
                </a:lnTo>
                <a:cubicBezTo>
                  <a:pt x="2503" y="0"/>
                  <a:pt x="2509" y="6"/>
                  <a:pt x="2509" y="13"/>
                </a:cubicBezTo>
                <a:cubicBezTo>
                  <a:pt x="2509" y="20"/>
                  <a:pt x="2503" y="26"/>
                  <a:pt x="2496" y="26"/>
                </a:cubicBezTo>
                <a:cubicBezTo>
                  <a:pt x="2489" y="26"/>
                  <a:pt x="2483" y="20"/>
                  <a:pt x="2483" y="13"/>
                </a:cubicBezTo>
                <a:cubicBezTo>
                  <a:pt x="2483" y="6"/>
                  <a:pt x="2489" y="0"/>
                  <a:pt x="2496" y="0"/>
                </a:cubicBezTo>
                <a:close/>
                <a:moveTo>
                  <a:pt x="2624" y="0"/>
                </a:moveTo>
                <a:lnTo>
                  <a:pt x="2803" y="0"/>
                </a:lnTo>
                <a:cubicBezTo>
                  <a:pt x="2811" y="0"/>
                  <a:pt x="2816" y="6"/>
                  <a:pt x="2816" y="13"/>
                </a:cubicBezTo>
                <a:cubicBezTo>
                  <a:pt x="2816" y="20"/>
                  <a:pt x="2811" y="26"/>
                  <a:pt x="2803" y="26"/>
                </a:cubicBezTo>
                <a:lnTo>
                  <a:pt x="2624" y="26"/>
                </a:lnTo>
                <a:cubicBezTo>
                  <a:pt x="2617" y="26"/>
                  <a:pt x="2611" y="20"/>
                  <a:pt x="2611" y="13"/>
                </a:cubicBezTo>
                <a:cubicBezTo>
                  <a:pt x="2611" y="6"/>
                  <a:pt x="2617" y="0"/>
                  <a:pt x="2624" y="0"/>
                </a:cubicBezTo>
                <a:close/>
                <a:moveTo>
                  <a:pt x="2931" y="0"/>
                </a:moveTo>
                <a:lnTo>
                  <a:pt x="2931" y="0"/>
                </a:lnTo>
                <a:cubicBezTo>
                  <a:pt x="2939" y="0"/>
                  <a:pt x="2944" y="6"/>
                  <a:pt x="2944" y="13"/>
                </a:cubicBezTo>
                <a:cubicBezTo>
                  <a:pt x="2944" y="20"/>
                  <a:pt x="2939" y="26"/>
                  <a:pt x="2931" y="26"/>
                </a:cubicBezTo>
                <a:cubicBezTo>
                  <a:pt x="2924" y="26"/>
                  <a:pt x="2919" y="20"/>
                  <a:pt x="2919" y="13"/>
                </a:cubicBezTo>
                <a:cubicBezTo>
                  <a:pt x="2919" y="6"/>
                  <a:pt x="2924" y="0"/>
                  <a:pt x="2931" y="0"/>
                </a:cubicBezTo>
                <a:close/>
                <a:moveTo>
                  <a:pt x="3059" y="0"/>
                </a:moveTo>
                <a:lnTo>
                  <a:pt x="3239" y="0"/>
                </a:lnTo>
                <a:cubicBezTo>
                  <a:pt x="3246" y="0"/>
                  <a:pt x="3251" y="6"/>
                  <a:pt x="3251" y="13"/>
                </a:cubicBezTo>
                <a:cubicBezTo>
                  <a:pt x="3251" y="20"/>
                  <a:pt x="3246" y="26"/>
                  <a:pt x="3239" y="26"/>
                </a:cubicBezTo>
                <a:lnTo>
                  <a:pt x="3059" y="26"/>
                </a:lnTo>
                <a:cubicBezTo>
                  <a:pt x="3052" y="26"/>
                  <a:pt x="3047" y="20"/>
                  <a:pt x="3047" y="13"/>
                </a:cubicBezTo>
                <a:cubicBezTo>
                  <a:pt x="3047" y="6"/>
                  <a:pt x="3052" y="0"/>
                  <a:pt x="3059" y="0"/>
                </a:cubicBezTo>
                <a:close/>
                <a:moveTo>
                  <a:pt x="3367" y="0"/>
                </a:moveTo>
                <a:lnTo>
                  <a:pt x="3367" y="0"/>
                </a:lnTo>
                <a:cubicBezTo>
                  <a:pt x="3374" y="0"/>
                  <a:pt x="3379" y="6"/>
                  <a:pt x="3379" y="13"/>
                </a:cubicBezTo>
                <a:cubicBezTo>
                  <a:pt x="3379" y="20"/>
                  <a:pt x="3374" y="26"/>
                  <a:pt x="3367" y="26"/>
                </a:cubicBezTo>
                <a:cubicBezTo>
                  <a:pt x="3360" y="26"/>
                  <a:pt x="3354" y="20"/>
                  <a:pt x="3354" y="13"/>
                </a:cubicBezTo>
                <a:cubicBezTo>
                  <a:pt x="3354" y="6"/>
                  <a:pt x="3360" y="0"/>
                  <a:pt x="3367" y="0"/>
                </a:cubicBezTo>
                <a:close/>
                <a:moveTo>
                  <a:pt x="3495" y="0"/>
                </a:moveTo>
                <a:lnTo>
                  <a:pt x="3674" y="0"/>
                </a:lnTo>
                <a:cubicBezTo>
                  <a:pt x="3681" y="0"/>
                  <a:pt x="3687" y="6"/>
                  <a:pt x="3687" y="13"/>
                </a:cubicBezTo>
                <a:cubicBezTo>
                  <a:pt x="3687" y="20"/>
                  <a:pt x="3681" y="26"/>
                  <a:pt x="3674" y="26"/>
                </a:cubicBezTo>
                <a:lnTo>
                  <a:pt x="3495" y="26"/>
                </a:lnTo>
                <a:cubicBezTo>
                  <a:pt x="3488" y="26"/>
                  <a:pt x="3482" y="20"/>
                  <a:pt x="3482" y="13"/>
                </a:cubicBezTo>
                <a:cubicBezTo>
                  <a:pt x="3482" y="6"/>
                  <a:pt x="3488" y="0"/>
                  <a:pt x="3495" y="0"/>
                </a:cubicBezTo>
                <a:close/>
                <a:moveTo>
                  <a:pt x="3802" y="0"/>
                </a:moveTo>
                <a:lnTo>
                  <a:pt x="3802" y="0"/>
                </a:lnTo>
                <a:cubicBezTo>
                  <a:pt x="3809" y="0"/>
                  <a:pt x="3815" y="6"/>
                  <a:pt x="3815" y="13"/>
                </a:cubicBezTo>
                <a:cubicBezTo>
                  <a:pt x="3815" y="20"/>
                  <a:pt x="3809" y="26"/>
                  <a:pt x="3802" y="26"/>
                </a:cubicBezTo>
                <a:cubicBezTo>
                  <a:pt x="3795" y="26"/>
                  <a:pt x="3789" y="20"/>
                  <a:pt x="3789" y="13"/>
                </a:cubicBezTo>
                <a:cubicBezTo>
                  <a:pt x="3789" y="6"/>
                  <a:pt x="3795" y="0"/>
                  <a:pt x="3802" y="0"/>
                </a:cubicBezTo>
                <a:close/>
                <a:moveTo>
                  <a:pt x="3930" y="0"/>
                </a:moveTo>
                <a:lnTo>
                  <a:pt x="4109" y="0"/>
                </a:lnTo>
                <a:cubicBezTo>
                  <a:pt x="4116" y="0"/>
                  <a:pt x="4122" y="6"/>
                  <a:pt x="4122" y="13"/>
                </a:cubicBezTo>
                <a:cubicBezTo>
                  <a:pt x="4122" y="20"/>
                  <a:pt x="4116" y="26"/>
                  <a:pt x="4109" y="26"/>
                </a:cubicBezTo>
                <a:lnTo>
                  <a:pt x="3930" y="26"/>
                </a:lnTo>
                <a:cubicBezTo>
                  <a:pt x="3923" y="26"/>
                  <a:pt x="3917" y="20"/>
                  <a:pt x="3917" y="13"/>
                </a:cubicBezTo>
                <a:cubicBezTo>
                  <a:pt x="3917" y="6"/>
                  <a:pt x="3923" y="0"/>
                  <a:pt x="3930" y="0"/>
                </a:cubicBezTo>
                <a:close/>
                <a:moveTo>
                  <a:pt x="4237" y="0"/>
                </a:moveTo>
                <a:lnTo>
                  <a:pt x="4237" y="0"/>
                </a:lnTo>
                <a:cubicBezTo>
                  <a:pt x="4244" y="0"/>
                  <a:pt x="4250" y="6"/>
                  <a:pt x="4250" y="13"/>
                </a:cubicBezTo>
                <a:cubicBezTo>
                  <a:pt x="4250" y="20"/>
                  <a:pt x="4244" y="26"/>
                  <a:pt x="4237" y="26"/>
                </a:cubicBezTo>
                <a:cubicBezTo>
                  <a:pt x="4230" y="26"/>
                  <a:pt x="4224" y="20"/>
                  <a:pt x="4224" y="13"/>
                </a:cubicBezTo>
                <a:cubicBezTo>
                  <a:pt x="4224" y="6"/>
                  <a:pt x="4230" y="0"/>
                  <a:pt x="4237" y="0"/>
                </a:cubicBezTo>
                <a:close/>
                <a:moveTo>
                  <a:pt x="4365" y="0"/>
                </a:moveTo>
                <a:lnTo>
                  <a:pt x="4544" y="0"/>
                </a:lnTo>
                <a:cubicBezTo>
                  <a:pt x="4551" y="0"/>
                  <a:pt x="4557" y="6"/>
                  <a:pt x="4557" y="13"/>
                </a:cubicBezTo>
                <a:cubicBezTo>
                  <a:pt x="4557" y="20"/>
                  <a:pt x="4551" y="26"/>
                  <a:pt x="4544" y="26"/>
                </a:cubicBezTo>
                <a:lnTo>
                  <a:pt x="4365" y="26"/>
                </a:lnTo>
                <a:cubicBezTo>
                  <a:pt x="4358" y="26"/>
                  <a:pt x="4352" y="20"/>
                  <a:pt x="4352" y="13"/>
                </a:cubicBezTo>
                <a:cubicBezTo>
                  <a:pt x="4352" y="6"/>
                  <a:pt x="4358" y="0"/>
                  <a:pt x="4365" y="0"/>
                </a:cubicBezTo>
                <a:close/>
                <a:moveTo>
                  <a:pt x="4672" y="0"/>
                </a:moveTo>
                <a:lnTo>
                  <a:pt x="4672" y="0"/>
                </a:lnTo>
                <a:cubicBezTo>
                  <a:pt x="4679" y="0"/>
                  <a:pt x="4685" y="6"/>
                  <a:pt x="4685" y="13"/>
                </a:cubicBezTo>
                <a:cubicBezTo>
                  <a:pt x="4685" y="20"/>
                  <a:pt x="4679" y="26"/>
                  <a:pt x="4672" y="26"/>
                </a:cubicBezTo>
                <a:cubicBezTo>
                  <a:pt x="4665" y="26"/>
                  <a:pt x="4660" y="20"/>
                  <a:pt x="4660" y="13"/>
                </a:cubicBezTo>
                <a:cubicBezTo>
                  <a:pt x="4660" y="6"/>
                  <a:pt x="4665" y="0"/>
                  <a:pt x="4672" y="0"/>
                </a:cubicBezTo>
                <a:close/>
                <a:moveTo>
                  <a:pt x="4800" y="0"/>
                </a:moveTo>
                <a:lnTo>
                  <a:pt x="4980" y="0"/>
                </a:lnTo>
                <a:cubicBezTo>
                  <a:pt x="4987" y="0"/>
                  <a:pt x="4992" y="6"/>
                  <a:pt x="4992" y="13"/>
                </a:cubicBezTo>
                <a:cubicBezTo>
                  <a:pt x="4992" y="20"/>
                  <a:pt x="4987" y="26"/>
                  <a:pt x="4980" y="26"/>
                </a:cubicBezTo>
                <a:lnTo>
                  <a:pt x="4800" y="26"/>
                </a:lnTo>
                <a:cubicBezTo>
                  <a:pt x="4793" y="26"/>
                  <a:pt x="4788" y="20"/>
                  <a:pt x="4788" y="13"/>
                </a:cubicBezTo>
                <a:cubicBezTo>
                  <a:pt x="4788" y="6"/>
                  <a:pt x="4793" y="0"/>
                  <a:pt x="4800" y="0"/>
                </a:cubicBezTo>
                <a:close/>
                <a:moveTo>
                  <a:pt x="5108" y="0"/>
                </a:moveTo>
                <a:lnTo>
                  <a:pt x="5108" y="0"/>
                </a:lnTo>
                <a:cubicBezTo>
                  <a:pt x="5115" y="0"/>
                  <a:pt x="5120" y="6"/>
                  <a:pt x="5120" y="13"/>
                </a:cubicBezTo>
                <a:cubicBezTo>
                  <a:pt x="5120" y="20"/>
                  <a:pt x="5115" y="26"/>
                  <a:pt x="5108" y="26"/>
                </a:cubicBezTo>
                <a:cubicBezTo>
                  <a:pt x="5101" y="26"/>
                  <a:pt x="5095" y="20"/>
                  <a:pt x="5095" y="13"/>
                </a:cubicBezTo>
                <a:cubicBezTo>
                  <a:pt x="5095" y="6"/>
                  <a:pt x="5101" y="0"/>
                  <a:pt x="5108" y="0"/>
                </a:cubicBezTo>
                <a:close/>
                <a:moveTo>
                  <a:pt x="5236" y="0"/>
                </a:moveTo>
                <a:lnTo>
                  <a:pt x="5415" y="0"/>
                </a:lnTo>
                <a:cubicBezTo>
                  <a:pt x="5422" y="0"/>
                  <a:pt x="5428" y="6"/>
                  <a:pt x="5428" y="13"/>
                </a:cubicBezTo>
                <a:cubicBezTo>
                  <a:pt x="5428" y="20"/>
                  <a:pt x="5422" y="26"/>
                  <a:pt x="5415" y="26"/>
                </a:cubicBezTo>
                <a:lnTo>
                  <a:pt x="5236" y="26"/>
                </a:lnTo>
                <a:cubicBezTo>
                  <a:pt x="5229" y="26"/>
                  <a:pt x="5223" y="20"/>
                  <a:pt x="5223" y="13"/>
                </a:cubicBezTo>
                <a:cubicBezTo>
                  <a:pt x="5223" y="6"/>
                  <a:pt x="5229" y="0"/>
                  <a:pt x="5236" y="0"/>
                </a:cubicBezTo>
                <a:close/>
                <a:moveTo>
                  <a:pt x="5543" y="0"/>
                </a:moveTo>
                <a:lnTo>
                  <a:pt x="5543" y="0"/>
                </a:lnTo>
                <a:cubicBezTo>
                  <a:pt x="5550" y="0"/>
                  <a:pt x="5556" y="6"/>
                  <a:pt x="5556" y="13"/>
                </a:cubicBezTo>
                <a:cubicBezTo>
                  <a:pt x="5556" y="20"/>
                  <a:pt x="5550" y="26"/>
                  <a:pt x="5543" y="26"/>
                </a:cubicBezTo>
                <a:cubicBezTo>
                  <a:pt x="5536" y="26"/>
                  <a:pt x="5530" y="20"/>
                  <a:pt x="5530" y="13"/>
                </a:cubicBezTo>
                <a:cubicBezTo>
                  <a:pt x="5530" y="6"/>
                  <a:pt x="5536" y="0"/>
                  <a:pt x="5543" y="0"/>
                </a:cubicBezTo>
                <a:close/>
                <a:moveTo>
                  <a:pt x="5671" y="0"/>
                </a:moveTo>
                <a:lnTo>
                  <a:pt x="5850" y="0"/>
                </a:lnTo>
                <a:cubicBezTo>
                  <a:pt x="5857" y="0"/>
                  <a:pt x="5863" y="6"/>
                  <a:pt x="5863" y="13"/>
                </a:cubicBezTo>
                <a:cubicBezTo>
                  <a:pt x="5863" y="20"/>
                  <a:pt x="5857" y="26"/>
                  <a:pt x="5850" y="26"/>
                </a:cubicBezTo>
                <a:lnTo>
                  <a:pt x="5671" y="26"/>
                </a:lnTo>
                <a:cubicBezTo>
                  <a:pt x="5664" y="26"/>
                  <a:pt x="5658" y="20"/>
                  <a:pt x="5658" y="13"/>
                </a:cubicBezTo>
                <a:cubicBezTo>
                  <a:pt x="5658" y="6"/>
                  <a:pt x="5664" y="0"/>
                  <a:pt x="5671" y="0"/>
                </a:cubicBezTo>
                <a:close/>
                <a:moveTo>
                  <a:pt x="5978" y="0"/>
                </a:moveTo>
                <a:lnTo>
                  <a:pt x="5978" y="0"/>
                </a:lnTo>
                <a:cubicBezTo>
                  <a:pt x="5985" y="0"/>
                  <a:pt x="5991" y="6"/>
                  <a:pt x="5991" y="13"/>
                </a:cubicBezTo>
                <a:cubicBezTo>
                  <a:pt x="5991" y="20"/>
                  <a:pt x="5985" y="26"/>
                  <a:pt x="5978" y="26"/>
                </a:cubicBezTo>
                <a:cubicBezTo>
                  <a:pt x="5971" y="26"/>
                  <a:pt x="5965" y="20"/>
                  <a:pt x="5965" y="13"/>
                </a:cubicBezTo>
                <a:cubicBezTo>
                  <a:pt x="5965" y="6"/>
                  <a:pt x="5971" y="0"/>
                  <a:pt x="5978" y="0"/>
                </a:cubicBezTo>
                <a:close/>
                <a:moveTo>
                  <a:pt x="6106" y="0"/>
                </a:moveTo>
                <a:lnTo>
                  <a:pt x="6285" y="0"/>
                </a:lnTo>
                <a:cubicBezTo>
                  <a:pt x="6292" y="0"/>
                  <a:pt x="6298" y="6"/>
                  <a:pt x="6298" y="13"/>
                </a:cubicBezTo>
                <a:cubicBezTo>
                  <a:pt x="6298" y="20"/>
                  <a:pt x="6292" y="26"/>
                  <a:pt x="6285" y="26"/>
                </a:cubicBezTo>
                <a:lnTo>
                  <a:pt x="6106" y="26"/>
                </a:lnTo>
                <a:cubicBezTo>
                  <a:pt x="6099" y="26"/>
                  <a:pt x="6093" y="20"/>
                  <a:pt x="6093" y="13"/>
                </a:cubicBezTo>
                <a:cubicBezTo>
                  <a:pt x="6093" y="6"/>
                  <a:pt x="6099" y="0"/>
                  <a:pt x="6106" y="0"/>
                </a:cubicBezTo>
                <a:close/>
                <a:moveTo>
                  <a:pt x="6413" y="0"/>
                </a:moveTo>
                <a:lnTo>
                  <a:pt x="6413" y="0"/>
                </a:lnTo>
                <a:cubicBezTo>
                  <a:pt x="6420" y="0"/>
                  <a:pt x="6426" y="6"/>
                  <a:pt x="6426" y="13"/>
                </a:cubicBezTo>
                <a:cubicBezTo>
                  <a:pt x="6426" y="20"/>
                  <a:pt x="6420" y="26"/>
                  <a:pt x="6413" y="26"/>
                </a:cubicBezTo>
                <a:cubicBezTo>
                  <a:pt x="6406" y="26"/>
                  <a:pt x="6400" y="20"/>
                  <a:pt x="6400" y="13"/>
                </a:cubicBezTo>
                <a:cubicBezTo>
                  <a:pt x="6400" y="6"/>
                  <a:pt x="6406" y="0"/>
                  <a:pt x="6413" y="0"/>
                </a:cubicBezTo>
                <a:close/>
                <a:moveTo>
                  <a:pt x="6541" y="0"/>
                </a:moveTo>
                <a:lnTo>
                  <a:pt x="6720" y="0"/>
                </a:lnTo>
                <a:cubicBezTo>
                  <a:pt x="6728" y="0"/>
                  <a:pt x="6733" y="6"/>
                  <a:pt x="6733" y="13"/>
                </a:cubicBezTo>
                <a:cubicBezTo>
                  <a:pt x="6733" y="20"/>
                  <a:pt x="6728" y="26"/>
                  <a:pt x="6720" y="26"/>
                </a:cubicBezTo>
                <a:lnTo>
                  <a:pt x="6541" y="26"/>
                </a:lnTo>
                <a:cubicBezTo>
                  <a:pt x="6534" y="26"/>
                  <a:pt x="6528" y="20"/>
                  <a:pt x="6528" y="13"/>
                </a:cubicBezTo>
                <a:cubicBezTo>
                  <a:pt x="6528" y="6"/>
                  <a:pt x="6534" y="0"/>
                  <a:pt x="6541" y="0"/>
                </a:cubicBezTo>
                <a:close/>
                <a:moveTo>
                  <a:pt x="6848" y="0"/>
                </a:moveTo>
                <a:lnTo>
                  <a:pt x="6849" y="0"/>
                </a:lnTo>
                <a:cubicBezTo>
                  <a:pt x="6856" y="0"/>
                  <a:pt x="6861" y="6"/>
                  <a:pt x="6861" y="13"/>
                </a:cubicBezTo>
                <a:cubicBezTo>
                  <a:pt x="6861" y="20"/>
                  <a:pt x="6856" y="26"/>
                  <a:pt x="6849" y="26"/>
                </a:cubicBezTo>
                <a:lnTo>
                  <a:pt x="6848" y="26"/>
                </a:lnTo>
                <a:cubicBezTo>
                  <a:pt x="6841" y="26"/>
                  <a:pt x="6836" y="20"/>
                  <a:pt x="6836" y="13"/>
                </a:cubicBezTo>
                <a:cubicBezTo>
                  <a:pt x="6836" y="6"/>
                  <a:pt x="6841" y="0"/>
                  <a:pt x="6848" y="0"/>
                </a:cubicBezTo>
                <a:close/>
                <a:moveTo>
                  <a:pt x="6977" y="0"/>
                </a:moveTo>
                <a:lnTo>
                  <a:pt x="7149" y="0"/>
                </a:lnTo>
                <a:cubicBezTo>
                  <a:pt x="7156" y="0"/>
                  <a:pt x="7161" y="6"/>
                  <a:pt x="7161" y="13"/>
                </a:cubicBezTo>
                <a:cubicBezTo>
                  <a:pt x="7161" y="20"/>
                  <a:pt x="7156" y="26"/>
                  <a:pt x="7149" y="26"/>
                </a:cubicBezTo>
                <a:lnTo>
                  <a:pt x="6977" y="26"/>
                </a:lnTo>
                <a:cubicBezTo>
                  <a:pt x="6969" y="26"/>
                  <a:pt x="6964" y="20"/>
                  <a:pt x="6964" y="13"/>
                </a:cubicBezTo>
                <a:cubicBezTo>
                  <a:pt x="6964" y="6"/>
                  <a:pt x="6969" y="0"/>
                  <a:pt x="6977" y="0"/>
                </a:cubicBezTo>
                <a:close/>
              </a:path>
            </a:pathLst>
          </a:custGeom>
          <a:solidFill>
            <a:srgbClr val="FF0000"/>
          </a:solidFill>
          <a:ln w="1" cap="flat">
            <a:solidFill>
              <a:srgbClr val="FF0000"/>
            </a:solidFill>
            <a:prstDash val="solid"/>
            <a:bevel/>
            <a:headEnd/>
            <a:tailEnd/>
          </a:ln>
        </xdr:spPr>
      </xdr:sp>
      <xdr:sp macro="" textlink="">
        <xdr:nvSpPr>
          <xdr:cNvPr id="194188" name="Freeform 279">
            <a:extLst>
              <a:ext uri="{FF2B5EF4-FFF2-40B4-BE49-F238E27FC236}">
                <a16:creationId xmlns:a16="http://schemas.microsoft.com/office/drawing/2014/main" id="{00000000-0008-0000-0000-00008CF60200}"/>
              </a:ext>
            </a:extLst>
          </xdr:cNvPr>
          <xdr:cNvSpPr>
            <a:spLocks noEditPoints="1"/>
          </xdr:cNvSpPr>
        </xdr:nvSpPr>
        <xdr:spPr bwMode="auto">
          <a:xfrm>
            <a:off x="140" y="336"/>
            <a:ext cx="693" cy="2"/>
          </a:xfrm>
          <a:custGeom>
            <a:avLst/>
            <a:gdLst>
              <a:gd name="T0" fmla="*/ 0 w 11086"/>
              <a:gd name="T1" fmla="*/ 0 h 26"/>
              <a:gd name="T2" fmla="*/ 0 w 11086"/>
              <a:gd name="T3" fmla="*/ 0 h 26"/>
              <a:gd name="T4" fmla="*/ 0 w 11086"/>
              <a:gd name="T5" fmla="*/ 0 h 26"/>
              <a:gd name="T6" fmla="*/ 0 w 11086"/>
              <a:gd name="T7" fmla="*/ 0 h 26"/>
              <a:gd name="T8" fmla="*/ 0 w 11086"/>
              <a:gd name="T9" fmla="*/ 0 h 26"/>
              <a:gd name="T10" fmla="*/ 0 w 11086"/>
              <a:gd name="T11" fmla="*/ 0 h 26"/>
              <a:gd name="T12" fmla="*/ 0 w 11086"/>
              <a:gd name="T13" fmla="*/ 0 h 26"/>
              <a:gd name="T14" fmla="*/ 0 w 11086"/>
              <a:gd name="T15" fmla="*/ 0 h 26"/>
              <a:gd name="T16" fmla="*/ 0 w 11086"/>
              <a:gd name="T17" fmla="*/ 0 h 26"/>
              <a:gd name="T18" fmla="*/ 0 w 11086"/>
              <a:gd name="T19" fmla="*/ 0 h 26"/>
              <a:gd name="T20" fmla="*/ 0 w 11086"/>
              <a:gd name="T21" fmla="*/ 0 h 26"/>
              <a:gd name="T22" fmla="*/ 0 w 11086"/>
              <a:gd name="T23" fmla="*/ 0 h 26"/>
              <a:gd name="T24" fmla="*/ 0 w 11086"/>
              <a:gd name="T25" fmla="*/ 0 h 26"/>
              <a:gd name="T26" fmla="*/ 0 w 11086"/>
              <a:gd name="T27" fmla="*/ 0 h 26"/>
              <a:gd name="T28" fmla="*/ 0 w 11086"/>
              <a:gd name="T29" fmla="*/ 0 h 26"/>
              <a:gd name="T30" fmla="*/ 0 w 11086"/>
              <a:gd name="T31" fmla="*/ 0 h 26"/>
              <a:gd name="T32" fmla="*/ 0 w 11086"/>
              <a:gd name="T33" fmla="*/ 0 h 26"/>
              <a:gd name="T34" fmla="*/ 0 w 11086"/>
              <a:gd name="T35" fmla="*/ 0 h 26"/>
              <a:gd name="T36" fmla="*/ 0 w 11086"/>
              <a:gd name="T37" fmla="*/ 0 h 26"/>
              <a:gd name="T38" fmla="*/ 0 w 11086"/>
              <a:gd name="T39" fmla="*/ 0 h 26"/>
              <a:gd name="T40" fmla="*/ 0 w 11086"/>
              <a:gd name="T41" fmla="*/ 0 h 26"/>
              <a:gd name="T42" fmla="*/ 0 w 11086"/>
              <a:gd name="T43" fmla="*/ 0 h 26"/>
              <a:gd name="T44" fmla="*/ 0 w 11086"/>
              <a:gd name="T45" fmla="*/ 0 h 26"/>
              <a:gd name="T46" fmla="*/ 0 w 11086"/>
              <a:gd name="T47" fmla="*/ 0 h 26"/>
              <a:gd name="T48" fmla="*/ 0 w 11086"/>
              <a:gd name="T49" fmla="*/ 0 h 26"/>
              <a:gd name="T50" fmla="*/ 0 w 11086"/>
              <a:gd name="T51" fmla="*/ 0 h 26"/>
              <a:gd name="T52" fmla="*/ 0 w 11086"/>
              <a:gd name="T53" fmla="*/ 0 h 26"/>
              <a:gd name="T54" fmla="*/ 0 w 11086"/>
              <a:gd name="T55" fmla="*/ 0 h 26"/>
              <a:gd name="T56" fmla="*/ 0 w 11086"/>
              <a:gd name="T57" fmla="*/ 0 h 26"/>
              <a:gd name="T58" fmla="*/ 0 w 11086"/>
              <a:gd name="T59" fmla="*/ 0 h 26"/>
              <a:gd name="T60" fmla="*/ 0 w 11086"/>
              <a:gd name="T61" fmla="*/ 0 h 26"/>
              <a:gd name="T62" fmla="*/ 0 w 11086"/>
              <a:gd name="T63" fmla="*/ 0 h 26"/>
              <a:gd name="T64" fmla="*/ 0 w 11086"/>
              <a:gd name="T65" fmla="*/ 0 h 26"/>
              <a:gd name="T66" fmla="*/ 0 w 11086"/>
              <a:gd name="T67" fmla="*/ 0 h 26"/>
              <a:gd name="T68" fmla="*/ 0 w 11086"/>
              <a:gd name="T69" fmla="*/ 0 h 26"/>
              <a:gd name="T70" fmla="*/ 0 w 11086"/>
              <a:gd name="T71" fmla="*/ 0 h 26"/>
              <a:gd name="T72" fmla="*/ 0 w 11086"/>
              <a:gd name="T73" fmla="*/ 0 h 26"/>
              <a:gd name="T74" fmla="*/ 0 w 11086"/>
              <a:gd name="T75" fmla="*/ 0 h 26"/>
              <a:gd name="T76" fmla="*/ 0 w 11086"/>
              <a:gd name="T77" fmla="*/ 0 h 26"/>
              <a:gd name="T78" fmla="*/ 0 w 11086"/>
              <a:gd name="T79" fmla="*/ 0 h 26"/>
              <a:gd name="T80" fmla="*/ 0 w 11086"/>
              <a:gd name="T81" fmla="*/ 0 h 26"/>
              <a:gd name="T82" fmla="*/ 0 w 11086"/>
              <a:gd name="T83" fmla="*/ 0 h 26"/>
              <a:gd name="T84" fmla="*/ 0 w 11086"/>
              <a:gd name="T85" fmla="*/ 0 h 26"/>
              <a:gd name="T86" fmla="*/ 0 w 11086"/>
              <a:gd name="T87" fmla="*/ 0 h 26"/>
              <a:gd name="T88" fmla="*/ 0 w 11086"/>
              <a:gd name="T89" fmla="*/ 0 h 26"/>
              <a:gd name="T90" fmla="*/ 0 w 11086"/>
              <a:gd name="T91" fmla="*/ 0 h 26"/>
              <a:gd name="T92" fmla="*/ 0 w 11086"/>
              <a:gd name="T93" fmla="*/ 0 h 26"/>
              <a:gd name="T94" fmla="*/ 0 w 11086"/>
              <a:gd name="T95" fmla="*/ 0 h 26"/>
              <a:gd name="T96" fmla="*/ 0 w 11086"/>
              <a:gd name="T97" fmla="*/ 0 h 26"/>
              <a:gd name="T98" fmla="*/ 0 w 11086"/>
              <a:gd name="T99" fmla="*/ 0 h 26"/>
              <a:gd name="T100" fmla="*/ 0 w 11086"/>
              <a:gd name="T101" fmla="*/ 0 h 26"/>
              <a:gd name="T102" fmla="*/ 0 w 11086"/>
              <a:gd name="T103" fmla="*/ 0 h 26"/>
              <a:gd name="T104" fmla="*/ 0 w 11086"/>
              <a:gd name="T105" fmla="*/ 0 h 26"/>
              <a:gd name="T106" fmla="*/ 0 w 11086"/>
              <a:gd name="T107" fmla="*/ 0 h 26"/>
              <a:gd name="T108" fmla="*/ 0 w 11086"/>
              <a:gd name="T109" fmla="*/ 0 h 26"/>
              <a:gd name="T110" fmla="*/ 0 w 11086"/>
              <a:gd name="T111" fmla="*/ 0 h 26"/>
              <a:gd name="T112" fmla="*/ 0 w 11086"/>
              <a:gd name="T113" fmla="*/ 0 h 26"/>
              <a:gd name="T114" fmla="*/ 0 w 11086"/>
              <a:gd name="T115" fmla="*/ 0 h 26"/>
              <a:gd name="T116" fmla="*/ 0 w 11086"/>
              <a:gd name="T117" fmla="*/ 0 h 2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11086" h="26">
                <a:moveTo>
                  <a:pt x="13" y="0"/>
                </a:moveTo>
                <a:lnTo>
                  <a:pt x="192" y="0"/>
                </a:lnTo>
                <a:cubicBezTo>
                  <a:pt x="199" y="0"/>
                  <a:pt x="205" y="6"/>
                  <a:pt x="205" y="13"/>
                </a:cubicBezTo>
                <a:cubicBezTo>
                  <a:pt x="205" y="20"/>
                  <a:pt x="199" y="26"/>
                  <a:pt x="192" y="26"/>
                </a:cubicBezTo>
                <a:lnTo>
                  <a:pt x="13" y="26"/>
                </a:lnTo>
                <a:cubicBezTo>
                  <a:pt x="6" y="26"/>
                  <a:pt x="0" y="20"/>
                  <a:pt x="0" y="13"/>
                </a:cubicBezTo>
                <a:cubicBezTo>
                  <a:pt x="0" y="6"/>
                  <a:pt x="6" y="0"/>
                  <a:pt x="13" y="0"/>
                </a:cubicBezTo>
                <a:close/>
                <a:moveTo>
                  <a:pt x="320" y="0"/>
                </a:moveTo>
                <a:lnTo>
                  <a:pt x="320" y="0"/>
                </a:lnTo>
                <a:cubicBezTo>
                  <a:pt x="327" y="0"/>
                  <a:pt x="333" y="6"/>
                  <a:pt x="333" y="13"/>
                </a:cubicBezTo>
                <a:cubicBezTo>
                  <a:pt x="333" y="20"/>
                  <a:pt x="327" y="26"/>
                  <a:pt x="320" y="26"/>
                </a:cubicBezTo>
                <a:cubicBezTo>
                  <a:pt x="313" y="26"/>
                  <a:pt x="307" y="20"/>
                  <a:pt x="307" y="13"/>
                </a:cubicBezTo>
                <a:cubicBezTo>
                  <a:pt x="307" y="6"/>
                  <a:pt x="313" y="0"/>
                  <a:pt x="320" y="0"/>
                </a:cubicBezTo>
                <a:close/>
                <a:moveTo>
                  <a:pt x="448" y="0"/>
                </a:moveTo>
                <a:lnTo>
                  <a:pt x="627" y="0"/>
                </a:lnTo>
                <a:cubicBezTo>
                  <a:pt x="634" y="0"/>
                  <a:pt x="640" y="6"/>
                  <a:pt x="640" y="13"/>
                </a:cubicBezTo>
                <a:cubicBezTo>
                  <a:pt x="640" y="20"/>
                  <a:pt x="634" y="26"/>
                  <a:pt x="627" y="26"/>
                </a:cubicBezTo>
                <a:lnTo>
                  <a:pt x="448" y="26"/>
                </a:lnTo>
                <a:cubicBezTo>
                  <a:pt x="441" y="26"/>
                  <a:pt x="435" y="20"/>
                  <a:pt x="435" y="13"/>
                </a:cubicBezTo>
                <a:cubicBezTo>
                  <a:pt x="435" y="6"/>
                  <a:pt x="441" y="0"/>
                  <a:pt x="448" y="0"/>
                </a:cubicBezTo>
                <a:close/>
                <a:moveTo>
                  <a:pt x="755" y="0"/>
                </a:moveTo>
                <a:lnTo>
                  <a:pt x="755" y="0"/>
                </a:lnTo>
                <a:cubicBezTo>
                  <a:pt x="762" y="0"/>
                  <a:pt x="768" y="6"/>
                  <a:pt x="768" y="13"/>
                </a:cubicBezTo>
                <a:cubicBezTo>
                  <a:pt x="768" y="20"/>
                  <a:pt x="762" y="26"/>
                  <a:pt x="755" y="26"/>
                </a:cubicBezTo>
                <a:cubicBezTo>
                  <a:pt x="748" y="26"/>
                  <a:pt x="743" y="20"/>
                  <a:pt x="743" y="13"/>
                </a:cubicBezTo>
                <a:cubicBezTo>
                  <a:pt x="743" y="6"/>
                  <a:pt x="748" y="0"/>
                  <a:pt x="755" y="0"/>
                </a:cubicBezTo>
                <a:close/>
                <a:moveTo>
                  <a:pt x="883" y="0"/>
                </a:moveTo>
                <a:lnTo>
                  <a:pt x="1063" y="0"/>
                </a:lnTo>
                <a:cubicBezTo>
                  <a:pt x="1070" y="0"/>
                  <a:pt x="1075" y="6"/>
                  <a:pt x="1075" y="13"/>
                </a:cubicBezTo>
                <a:cubicBezTo>
                  <a:pt x="1075" y="20"/>
                  <a:pt x="1070" y="26"/>
                  <a:pt x="1063" y="26"/>
                </a:cubicBezTo>
                <a:lnTo>
                  <a:pt x="883" y="26"/>
                </a:lnTo>
                <a:cubicBezTo>
                  <a:pt x="876" y="26"/>
                  <a:pt x="871" y="20"/>
                  <a:pt x="871" y="13"/>
                </a:cubicBezTo>
                <a:cubicBezTo>
                  <a:pt x="871" y="6"/>
                  <a:pt x="876" y="0"/>
                  <a:pt x="883" y="0"/>
                </a:cubicBezTo>
                <a:close/>
                <a:moveTo>
                  <a:pt x="1191" y="0"/>
                </a:moveTo>
                <a:lnTo>
                  <a:pt x="1191" y="0"/>
                </a:lnTo>
                <a:cubicBezTo>
                  <a:pt x="1198" y="0"/>
                  <a:pt x="1203" y="6"/>
                  <a:pt x="1203" y="13"/>
                </a:cubicBezTo>
                <a:cubicBezTo>
                  <a:pt x="1203" y="20"/>
                  <a:pt x="1198" y="26"/>
                  <a:pt x="1191" y="26"/>
                </a:cubicBezTo>
                <a:cubicBezTo>
                  <a:pt x="1183" y="26"/>
                  <a:pt x="1178" y="20"/>
                  <a:pt x="1178" y="13"/>
                </a:cubicBezTo>
                <a:cubicBezTo>
                  <a:pt x="1178" y="6"/>
                  <a:pt x="1183" y="0"/>
                  <a:pt x="1191" y="0"/>
                </a:cubicBezTo>
                <a:close/>
                <a:moveTo>
                  <a:pt x="1319" y="0"/>
                </a:moveTo>
                <a:lnTo>
                  <a:pt x="1498" y="0"/>
                </a:lnTo>
                <a:cubicBezTo>
                  <a:pt x="1505" y="0"/>
                  <a:pt x="1511" y="6"/>
                  <a:pt x="1511" y="13"/>
                </a:cubicBezTo>
                <a:cubicBezTo>
                  <a:pt x="1511" y="20"/>
                  <a:pt x="1505" y="26"/>
                  <a:pt x="1498" y="26"/>
                </a:cubicBezTo>
                <a:lnTo>
                  <a:pt x="1319" y="26"/>
                </a:lnTo>
                <a:cubicBezTo>
                  <a:pt x="1312" y="26"/>
                  <a:pt x="1306" y="20"/>
                  <a:pt x="1306" y="13"/>
                </a:cubicBezTo>
                <a:cubicBezTo>
                  <a:pt x="1306" y="6"/>
                  <a:pt x="1312" y="0"/>
                  <a:pt x="1319" y="0"/>
                </a:cubicBezTo>
                <a:close/>
                <a:moveTo>
                  <a:pt x="1626" y="0"/>
                </a:moveTo>
                <a:lnTo>
                  <a:pt x="1626" y="0"/>
                </a:lnTo>
                <a:cubicBezTo>
                  <a:pt x="1633" y="0"/>
                  <a:pt x="1639" y="6"/>
                  <a:pt x="1639" y="13"/>
                </a:cubicBezTo>
                <a:cubicBezTo>
                  <a:pt x="1639" y="20"/>
                  <a:pt x="1633" y="26"/>
                  <a:pt x="1626" y="26"/>
                </a:cubicBezTo>
                <a:cubicBezTo>
                  <a:pt x="1619" y="26"/>
                  <a:pt x="1613" y="20"/>
                  <a:pt x="1613" y="13"/>
                </a:cubicBezTo>
                <a:cubicBezTo>
                  <a:pt x="1613" y="6"/>
                  <a:pt x="1619" y="0"/>
                  <a:pt x="1626" y="0"/>
                </a:cubicBezTo>
                <a:close/>
                <a:moveTo>
                  <a:pt x="1754" y="0"/>
                </a:moveTo>
                <a:lnTo>
                  <a:pt x="1933" y="0"/>
                </a:lnTo>
                <a:cubicBezTo>
                  <a:pt x="1940" y="0"/>
                  <a:pt x="1946" y="6"/>
                  <a:pt x="1946" y="13"/>
                </a:cubicBezTo>
                <a:cubicBezTo>
                  <a:pt x="1946" y="20"/>
                  <a:pt x="1940" y="26"/>
                  <a:pt x="1933" y="26"/>
                </a:cubicBezTo>
                <a:lnTo>
                  <a:pt x="1754" y="26"/>
                </a:lnTo>
                <a:cubicBezTo>
                  <a:pt x="1747" y="26"/>
                  <a:pt x="1741" y="20"/>
                  <a:pt x="1741" y="13"/>
                </a:cubicBezTo>
                <a:cubicBezTo>
                  <a:pt x="1741" y="6"/>
                  <a:pt x="1747" y="0"/>
                  <a:pt x="1754" y="0"/>
                </a:cubicBezTo>
                <a:close/>
                <a:moveTo>
                  <a:pt x="2061" y="0"/>
                </a:moveTo>
                <a:lnTo>
                  <a:pt x="2061" y="0"/>
                </a:lnTo>
                <a:cubicBezTo>
                  <a:pt x="2068" y="0"/>
                  <a:pt x="2074" y="6"/>
                  <a:pt x="2074" y="13"/>
                </a:cubicBezTo>
                <a:cubicBezTo>
                  <a:pt x="2074" y="20"/>
                  <a:pt x="2068" y="26"/>
                  <a:pt x="2061" y="26"/>
                </a:cubicBezTo>
                <a:cubicBezTo>
                  <a:pt x="2054" y="26"/>
                  <a:pt x="2048" y="20"/>
                  <a:pt x="2048" y="13"/>
                </a:cubicBezTo>
                <a:cubicBezTo>
                  <a:pt x="2048" y="6"/>
                  <a:pt x="2054" y="0"/>
                  <a:pt x="2061" y="0"/>
                </a:cubicBezTo>
                <a:close/>
                <a:moveTo>
                  <a:pt x="2189" y="0"/>
                </a:moveTo>
                <a:lnTo>
                  <a:pt x="2368" y="0"/>
                </a:lnTo>
                <a:cubicBezTo>
                  <a:pt x="2375" y="0"/>
                  <a:pt x="2381" y="6"/>
                  <a:pt x="2381" y="13"/>
                </a:cubicBezTo>
                <a:cubicBezTo>
                  <a:pt x="2381" y="20"/>
                  <a:pt x="2375" y="26"/>
                  <a:pt x="2368" y="26"/>
                </a:cubicBezTo>
                <a:lnTo>
                  <a:pt x="2189" y="26"/>
                </a:lnTo>
                <a:cubicBezTo>
                  <a:pt x="2182" y="26"/>
                  <a:pt x="2176" y="20"/>
                  <a:pt x="2176" y="13"/>
                </a:cubicBezTo>
                <a:cubicBezTo>
                  <a:pt x="2176" y="6"/>
                  <a:pt x="2182" y="0"/>
                  <a:pt x="2189" y="0"/>
                </a:cubicBezTo>
                <a:close/>
                <a:moveTo>
                  <a:pt x="2496" y="0"/>
                </a:moveTo>
                <a:lnTo>
                  <a:pt x="2496" y="0"/>
                </a:lnTo>
                <a:cubicBezTo>
                  <a:pt x="2503" y="0"/>
                  <a:pt x="2509" y="6"/>
                  <a:pt x="2509" y="13"/>
                </a:cubicBezTo>
                <a:cubicBezTo>
                  <a:pt x="2509" y="20"/>
                  <a:pt x="2503" y="26"/>
                  <a:pt x="2496" y="26"/>
                </a:cubicBezTo>
                <a:cubicBezTo>
                  <a:pt x="2489" y="26"/>
                  <a:pt x="2483" y="20"/>
                  <a:pt x="2483" y="13"/>
                </a:cubicBezTo>
                <a:cubicBezTo>
                  <a:pt x="2483" y="6"/>
                  <a:pt x="2489" y="0"/>
                  <a:pt x="2496" y="0"/>
                </a:cubicBezTo>
                <a:close/>
                <a:moveTo>
                  <a:pt x="2624" y="0"/>
                </a:moveTo>
                <a:lnTo>
                  <a:pt x="2803" y="0"/>
                </a:lnTo>
                <a:cubicBezTo>
                  <a:pt x="2811" y="0"/>
                  <a:pt x="2816" y="6"/>
                  <a:pt x="2816" y="13"/>
                </a:cubicBezTo>
                <a:cubicBezTo>
                  <a:pt x="2816" y="20"/>
                  <a:pt x="2811" y="26"/>
                  <a:pt x="2803" y="26"/>
                </a:cubicBezTo>
                <a:lnTo>
                  <a:pt x="2624" y="26"/>
                </a:lnTo>
                <a:cubicBezTo>
                  <a:pt x="2617" y="26"/>
                  <a:pt x="2611" y="20"/>
                  <a:pt x="2611" y="13"/>
                </a:cubicBezTo>
                <a:cubicBezTo>
                  <a:pt x="2611" y="6"/>
                  <a:pt x="2617" y="0"/>
                  <a:pt x="2624" y="0"/>
                </a:cubicBezTo>
                <a:close/>
                <a:moveTo>
                  <a:pt x="2931" y="0"/>
                </a:moveTo>
                <a:lnTo>
                  <a:pt x="2931" y="0"/>
                </a:lnTo>
                <a:cubicBezTo>
                  <a:pt x="2939" y="0"/>
                  <a:pt x="2944" y="6"/>
                  <a:pt x="2944" y="13"/>
                </a:cubicBezTo>
                <a:cubicBezTo>
                  <a:pt x="2944" y="20"/>
                  <a:pt x="2939" y="26"/>
                  <a:pt x="2931" y="26"/>
                </a:cubicBezTo>
                <a:cubicBezTo>
                  <a:pt x="2924" y="26"/>
                  <a:pt x="2919" y="20"/>
                  <a:pt x="2919" y="13"/>
                </a:cubicBezTo>
                <a:cubicBezTo>
                  <a:pt x="2919" y="6"/>
                  <a:pt x="2924" y="0"/>
                  <a:pt x="2931" y="0"/>
                </a:cubicBezTo>
                <a:close/>
                <a:moveTo>
                  <a:pt x="3059" y="0"/>
                </a:moveTo>
                <a:lnTo>
                  <a:pt x="3239" y="0"/>
                </a:lnTo>
                <a:cubicBezTo>
                  <a:pt x="3246" y="0"/>
                  <a:pt x="3251" y="6"/>
                  <a:pt x="3251" y="13"/>
                </a:cubicBezTo>
                <a:cubicBezTo>
                  <a:pt x="3251" y="20"/>
                  <a:pt x="3246" y="26"/>
                  <a:pt x="3239" y="26"/>
                </a:cubicBezTo>
                <a:lnTo>
                  <a:pt x="3059" y="26"/>
                </a:lnTo>
                <a:cubicBezTo>
                  <a:pt x="3052" y="26"/>
                  <a:pt x="3047" y="20"/>
                  <a:pt x="3047" y="13"/>
                </a:cubicBezTo>
                <a:cubicBezTo>
                  <a:pt x="3047" y="6"/>
                  <a:pt x="3052" y="0"/>
                  <a:pt x="3059" y="0"/>
                </a:cubicBezTo>
                <a:close/>
                <a:moveTo>
                  <a:pt x="3367" y="0"/>
                </a:moveTo>
                <a:lnTo>
                  <a:pt x="3367" y="0"/>
                </a:lnTo>
                <a:cubicBezTo>
                  <a:pt x="3374" y="0"/>
                  <a:pt x="3379" y="6"/>
                  <a:pt x="3379" y="13"/>
                </a:cubicBezTo>
                <a:cubicBezTo>
                  <a:pt x="3379" y="20"/>
                  <a:pt x="3374" y="26"/>
                  <a:pt x="3367" y="26"/>
                </a:cubicBezTo>
                <a:cubicBezTo>
                  <a:pt x="3360" y="26"/>
                  <a:pt x="3354" y="20"/>
                  <a:pt x="3354" y="13"/>
                </a:cubicBezTo>
                <a:cubicBezTo>
                  <a:pt x="3354" y="6"/>
                  <a:pt x="3360" y="0"/>
                  <a:pt x="3367" y="0"/>
                </a:cubicBezTo>
                <a:close/>
                <a:moveTo>
                  <a:pt x="3495" y="0"/>
                </a:moveTo>
                <a:lnTo>
                  <a:pt x="3674" y="0"/>
                </a:lnTo>
                <a:cubicBezTo>
                  <a:pt x="3681" y="0"/>
                  <a:pt x="3687" y="6"/>
                  <a:pt x="3687" y="13"/>
                </a:cubicBezTo>
                <a:cubicBezTo>
                  <a:pt x="3687" y="20"/>
                  <a:pt x="3681" y="26"/>
                  <a:pt x="3674" y="26"/>
                </a:cubicBezTo>
                <a:lnTo>
                  <a:pt x="3495" y="26"/>
                </a:lnTo>
                <a:cubicBezTo>
                  <a:pt x="3488" y="26"/>
                  <a:pt x="3482" y="20"/>
                  <a:pt x="3482" y="13"/>
                </a:cubicBezTo>
                <a:cubicBezTo>
                  <a:pt x="3482" y="6"/>
                  <a:pt x="3488" y="0"/>
                  <a:pt x="3495" y="0"/>
                </a:cubicBezTo>
                <a:close/>
                <a:moveTo>
                  <a:pt x="3802" y="0"/>
                </a:moveTo>
                <a:lnTo>
                  <a:pt x="3802" y="0"/>
                </a:lnTo>
                <a:cubicBezTo>
                  <a:pt x="3809" y="0"/>
                  <a:pt x="3815" y="6"/>
                  <a:pt x="3815" y="13"/>
                </a:cubicBezTo>
                <a:cubicBezTo>
                  <a:pt x="3815" y="20"/>
                  <a:pt x="3809" y="26"/>
                  <a:pt x="3802" y="26"/>
                </a:cubicBezTo>
                <a:cubicBezTo>
                  <a:pt x="3795" y="26"/>
                  <a:pt x="3789" y="20"/>
                  <a:pt x="3789" y="13"/>
                </a:cubicBezTo>
                <a:cubicBezTo>
                  <a:pt x="3789" y="6"/>
                  <a:pt x="3795" y="0"/>
                  <a:pt x="3802" y="0"/>
                </a:cubicBezTo>
                <a:close/>
                <a:moveTo>
                  <a:pt x="3930" y="0"/>
                </a:moveTo>
                <a:lnTo>
                  <a:pt x="4109" y="0"/>
                </a:lnTo>
                <a:cubicBezTo>
                  <a:pt x="4116" y="0"/>
                  <a:pt x="4122" y="6"/>
                  <a:pt x="4122" y="13"/>
                </a:cubicBezTo>
                <a:cubicBezTo>
                  <a:pt x="4122" y="20"/>
                  <a:pt x="4116" y="26"/>
                  <a:pt x="4109" y="26"/>
                </a:cubicBezTo>
                <a:lnTo>
                  <a:pt x="3930" y="26"/>
                </a:lnTo>
                <a:cubicBezTo>
                  <a:pt x="3923" y="26"/>
                  <a:pt x="3917" y="20"/>
                  <a:pt x="3917" y="13"/>
                </a:cubicBezTo>
                <a:cubicBezTo>
                  <a:pt x="3917" y="6"/>
                  <a:pt x="3923" y="0"/>
                  <a:pt x="3930" y="0"/>
                </a:cubicBezTo>
                <a:close/>
                <a:moveTo>
                  <a:pt x="4237" y="0"/>
                </a:moveTo>
                <a:lnTo>
                  <a:pt x="4237" y="0"/>
                </a:lnTo>
                <a:cubicBezTo>
                  <a:pt x="4244" y="0"/>
                  <a:pt x="4250" y="6"/>
                  <a:pt x="4250" y="13"/>
                </a:cubicBezTo>
                <a:cubicBezTo>
                  <a:pt x="4250" y="20"/>
                  <a:pt x="4244" y="26"/>
                  <a:pt x="4237" y="26"/>
                </a:cubicBezTo>
                <a:cubicBezTo>
                  <a:pt x="4230" y="26"/>
                  <a:pt x="4224" y="20"/>
                  <a:pt x="4224" y="13"/>
                </a:cubicBezTo>
                <a:cubicBezTo>
                  <a:pt x="4224" y="6"/>
                  <a:pt x="4230" y="0"/>
                  <a:pt x="4237" y="0"/>
                </a:cubicBezTo>
                <a:close/>
                <a:moveTo>
                  <a:pt x="4365" y="0"/>
                </a:moveTo>
                <a:lnTo>
                  <a:pt x="4544" y="0"/>
                </a:lnTo>
                <a:cubicBezTo>
                  <a:pt x="4551" y="0"/>
                  <a:pt x="4557" y="6"/>
                  <a:pt x="4557" y="13"/>
                </a:cubicBezTo>
                <a:cubicBezTo>
                  <a:pt x="4557" y="20"/>
                  <a:pt x="4551" y="26"/>
                  <a:pt x="4544" y="26"/>
                </a:cubicBezTo>
                <a:lnTo>
                  <a:pt x="4365" y="26"/>
                </a:lnTo>
                <a:cubicBezTo>
                  <a:pt x="4358" y="26"/>
                  <a:pt x="4352" y="20"/>
                  <a:pt x="4352" y="13"/>
                </a:cubicBezTo>
                <a:cubicBezTo>
                  <a:pt x="4352" y="6"/>
                  <a:pt x="4358" y="0"/>
                  <a:pt x="4365" y="0"/>
                </a:cubicBezTo>
                <a:close/>
                <a:moveTo>
                  <a:pt x="4672" y="0"/>
                </a:moveTo>
                <a:lnTo>
                  <a:pt x="4672" y="0"/>
                </a:lnTo>
                <a:cubicBezTo>
                  <a:pt x="4679" y="0"/>
                  <a:pt x="4685" y="6"/>
                  <a:pt x="4685" y="13"/>
                </a:cubicBezTo>
                <a:cubicBezTo>
                  <a:pt x="4685" y="20"/>
                  <a:pt x="4679" y="26"/>
                  <a:pt x="4672" y="26"/>
                </a:cubicBezTo>
                <a:cubicBezTo>
                  <a:pt x="4665" y="26"/>
                  <a:pt x="4660" y="20"/>
                  <a:pt x="4660" y="13"/>
                </a:cubicBezTo>
                <a:cubicBezTo>
                  <a:pt x="4660" y="6"/>
                  <a:pt x="4665" y="0"/>
                  <a:pt x="4672" y="0"/>
                </a:cubicBezTo>
                <a:close/>
                <a:moveTo>
                  <a:pt x="4800" y="0"/>
                </a:moveTo>
                <a:lnTo>
                  <a:pt x="4980" y="0"/>
                </a:lnTo>
                <a:cubicBezTo>
                  <a:pt x="4987" y="0"/>
                  <a:pt x="4992" y="6"/>
                  <a:pt x="4992" y="13"/>
                </a:cubicBezTo>
                <a:cubicBezTo>
                  <a:pt x="4992" y="20"/>
                  <a:pt x="4987" y="26"/>
                  <a:pt x="4980" y="26"/>
                </a:cubicBezTo>
                <a:lnTo>
                  <a:pt x="4800" y="26"/>
                </a:lnTo>
                <a:cubicBezTo>
                  <a:pt x="4793" y="26"/>
                  <a:pt x="4788" y="20"/>
                  <a:pt x="4788" y="13"/>
                </a:cubicBezTo>
                <a:cubicBezTo>
                  <a:pt x="4788" y="6"/>
                  <a:pt x="4793" y="0"/>
                  <a:pt x="4800" y="0"/>
                </a:cubicBezTo>
                <a:close/>
                <a:moveTo>
                  <a:pt x="5108" y="0"/>
                </a:moveTo>
                <a:lnTo>
                  <a:pt x="5108" y="0"/>
                </a:lnTo>
                <a:cubicBezTo>
                  <a:pt x="5115" y="0"/>
                  <a:pt x="5120" y="6"/>
                  <a:pt x="5120" y="13"/>
                </a:cubicBezTo>
                <a:cubicBezTo>
                  <a:pt x="5120" y="20"/>
                  <a:pt x="5115" y="26"/>
                  <a:pt x="5108" y="26"/>
                </a:cubicBezTo>
                <a:cubicBezTo>
                  <a:pt x="5101" y="26"/>
                  <a:pt x="5095" y="20"/>
                  <a:pt x="5095" y="13"/>
                </a:cubicBezTo>
                <a:cubicBezTo>
                  <a:pt x="5095" y="6"/>
                  <a:pt x="5101" y="0"/>
                  <a:pt x="5108" y="0"/>
                </a:cubicBezTo>
                <a:close/>
                <a:moveTo>
                  <a:pt x="5236" y="0"/>
                </a:moveTo>
                <a:lnTo>
                  <a:pt x="5415" y="0"/>
                </a:lnTo>
                <a:cubicBezTo>
                  <a:pt x="5422" y="0"/>
                  <a:pt x="5428" y="6"/>
                  <a:pt x="5428" y="13"/>
                </a:cubicBezTo>
                <a:cubicBezTo>
                  <a:pt x="5428" y="20"/>
                  <a:pt x="5422" y="26"/>
                  <a:pt x="5415" y="26"/>
                </a:cubicBezTo>
                <a:lnTo>
                  <a:pt x="5236" y="26"/>
                </a:lnTo>
                <a:cubicBezTo>
                  <a:pt x="5229" y="26"/>
                  <a:pt x="5223" y="20"/>
                  <a:pt x="5223" y="13"/>
                </a:cubicBezTo>
                <a:cubicBezTo>
                  <a:pt x="5223" y="6"/>
                  <a:pt x="5229" y="0"/>
                  <a:pt x="5236" y="0"/>
                </a:cubicBezTo>
                <a:close/>
                <a:moveTo>
                  <a:pt x="5543" y="0"/>
                </a:moveTo>
                <a:lnTo>
                  <a:pt x="5543" y="0"/>
                </a:lnTo>
                <a:cubicBezTo>
                  <a:pt x="5550" y="0"/>
                  <a:pt x="5556" y="6"/>
                  <a:pt x="5556" y="13"/>
                </a:cubicBezTo>
                <a:cubicBezTo>
                  <a:pt x="5556" y="20"/>
                  <a:pt x="5550" y="26"/>
                  <a:pt x="5543" y="26"/>
                </a:cubicBezTo>
                <a:cubicBezTo>
                  <a:pt x="5536" y="26"/>
                  <a:pt x="5530" y="20"/>
                  <a:pt x="5530" y="13"/>
                </a:cubicBezTo>
                <a:cubicBezTo>
                  <a:pt x="5530" y="6"/>
                  <a:pt x="5536" y="0"/>
                  <a:pt x="5543" y="0"/>
                </a:cubicBezTo>
                <a:close/>
                <a:moveTo>
                  <a:pt x="5671" y="0"/>
                </a:moveTo>
                <a:lnTo>
                  <a:pt x="5850" y="0"/>
                </a:lnTo>
                <a:cubicBezTo>
                  <a:pt x="5857" y="0"/>
                  <a:pt x="5863" y="6"/>
                  <a:pt x="5863" y="13"/>
                </a:cubicBezTo>
                <a:cubicBezTo>
                  <a:pt x="5863" y="20"/>
                  <a:pt x="5857" y="26"/>
                  <a:pt x="5850" y="26"/>
                </a:cubicBezTo>
                <a:lnTo>
                  <a:pt x="5671" y="26"/>
                </a:lnTo>
                <a:cubicBezTo>
                  <a:pt x="5664" y="26"/>
                  <a:pt x="5658" y="20"/>
                  <a:pt x="5658" y="13"/>
                </a:cubicBezTo>
                <a:cubicBezTo>
                  <a:pt x="5658" y="6"/>
                  <a:pt x="5664" y="0"/>
                  <a:pt x="5671" y="0"/>
                </a:cubicBezTo>
                <a:close/>
                <a:moveTo>
                  <a:pt x="5978" y="0"/>
                </a:moveTo>
                <a:lnTo>
                  <a:pt x="5978" y="0"/>
                </a:lnTo>
                <a:cubicBezTo>
                  <a:pt x="5985" y="0"/>
                  <a:pt x="5991" y="6"/>
                  <a:pt x="5991" y="13"/>
                </a:cubicBezTo>
                <a:cubicBezTo>
                  <a:pt x="5991" y="20"/>
                  <a:pt x="5985" y="26"/>
                  <a:pt x="5978" y="26"/>
                </a:cubicBezTo>
                <a:cubicBezTo>
                  <a:pt x="5971" y="26"/>
                  <a:pt x="5965" y="20"/>
                  <a:pt x="5965" y="13"/>
                </a:cubicBezTo>
                <a:cubicBezTo>
                  <a:pt x="5965" y="6"/>
                  <a:pt x="5971" y="0"/>
                  <a:pt x="5978" y="0"/>
                </a:cubicBezTo>
                <a:close/>
                <a:moveTo>
                  <a:pt x="6106" y="0"/>
                </a:moveTo>
                <a:lnTo>
                  <a:pt x="6285" y="0"/>
                </a:lnTo>
                <a:cubicBezTo>
                  <a:pt x="6292" y="0"/>
                  <a:pt x="6298" y="6"/>
                  <a:pt x="6298" y="13"/>
                </a:cubicBezTo>
                <a:cubicBezTo>
                  <a:pt x="6298" y="20"/>
                  <a:pt x="6292" y="26"/>
                  <a:pt x="6285" y="26"/>
                </a:cubicBezTo>
                <a:lnTo>
                  <a:pt x="6106" y="26"/>
                </a:lnTo>
                <a:cubicBezTo>
                  <a:pt x="6099" y="26"/>
                  <a:pt x="6093" y="20"/>
                  <a:pt x="6093" y="13"/>
                </a:cubicBezTo>
                <a:cubicBezTo>
                  <a:pt x="6093" y="6"/>
                  <a:pt x="6099" y="0"/>
                  <a:pt x="6106" y="0"/>
                </a:cubicBezTo>
                <a:close/>
                <a:moveTo>
                  <a:pt x="6413" y="0"/>
                </a:moveTo>
                <a:lnTo>
                  <a:pt x="6413" y="0"/>
                </a:lnTo>
                <a:cubicBezTo>
                  <a:pt x="6420" y="0"/>
                  <a:pt x="6426" y="6"/>
                  <a:pt x="6426" y="13"/>
                </a:cubicBezTo>
                <a:cubicBezTo>
                  <a:pt x="6426" y="20"/>
                  <a:pt x="6420" y="26"/>
                  <a:pt x="6413" y="26"/>
                </a:cubicBezTo>
                <a:cubicBezTo>
                  <a:pt x="6406" y="26"/>
                  <a:pt x="6400" y="20"/>
                  <a:pt x="6400" y="13"/>
                </a:cubicBezTo>
                <a:cubicBezTo>
                  <a:pt x="6400" y="6"/>
                  <a:pt x="6406" y="0"/>
                  <a:pt x="6413" y="0"/>
                </a:cubicBezTo>
                <a:close/>
                <a:moveTo>
                  <a:pt x="6541" y="0"/>
                </a:moveTo>
                <a:lnTo>
                  <a:pt x="6720" y="0"/>
                </a:lnTo>
                <a:cubicBezTo>
                  <a:pt x="6728" y="0"/>
                  <a:pt x="6733" y="6"/>
                  <a:pt x="6733" y="13"/>
                </a:cubicBezTo>
                <a:cubicBezTo>
                  <a:pt x="6733" y="20"/>
                  <a:pt x="6728" y="26"/>
                  <a:pt x="6720" y="26"/>
                </a:cubicBezTo>
                <a:lnTo>
                  <a:pt x="6541" y="26"/>
                </a:lnTo>
                <a:cubicBezTo>
                  <a:pt x="6534" y="26"/>
                  <a:pt x="6528" y="20"/>
                  <a:pt x="6528" y="13"/>
                </a:cubicBezTo>
                <a:cubicBezTo>
                  <a:pt x="6528" y="6"/>
                  <a:pt x="6534" y="0"/>
                  <a:pt x="6541" y="0"/>
                </a:cubicBezTo>
                <a:close/>
                <a:moveTo>
                  <a:pt x="6848" y="0"/>
                </a:moveTo>
                <a:lnTo>
                  <a:pt x="6849" y="0"/>
                </a:lnTo>
                <a:cubicBezTo>
                  <a:pt x="6856" y="0"/>
                  <a:pt x="6861" y="6"/>
                  <a:pt x="6861" y="13"/>
                </a:cubicBezTo>
                <a:cubicBezTo>
                  <a:pt x="6861" y="20"/>
                  <a:pt x="6856" y="26"/>
                  <a:pt x="6849" y="26"/>
                </a:cubicBezTo>
                <a:lnTo>
                  <a:pt x="6848" y="26"/>
                </a:lnTo>
                <a:cubicBezTo>
                  <a:pt x="6841" y="26"/>
                  <a:pt x="6836" y="20"/>
                  <a:pt x="6836" y="13"/>
                </a:cubicBezTo>
                <a:cubicBezTo>
                  <a:pt x="6836" y="6"/>
                  <a:pt x="6841" y="0"/>
                  <a:pt x="6848" y="0"/>
                </a:cubicBezTo>
                <a:close/>
                <a:moveTo>
                  <a:pt x="6977" y="0"/>
                </a:moveTo>
                <a:lnTo>
                  <a:pt x="7156" y="0"/>
                </a:lnTo>
                <a:cubicBezTo>
                  <a:pt x="7163" y="0"/>
                  <a:pt x="7169" y="6"/>
                  <a:pt x="7169" y="13"/>
                </a:cubicBezTo>
                <a:cubicBezTo>
                  <a:pt x="7169" y="20"/>
                  <a:pt x="7163" y="26"/>
                  <a:pt x="7156" y="26"/>
                </a:cubicBezTo>
                <a:lnTo>
                  <a:pt x="6977" y="26"/>
                </a:lnTo>
                <a:cubicBezTo>
                  <a:pt x="6969" y="26"/>
                  <a:pt x="6964" y="20"/>
                  <a:pt x="6964" y="13"/>
                </a:cubicBezTo>
                <a:cubicBezTo>
                  <a:pt x="6964" y="6"/>
                  <a:pt x="6969" y="0"/>
                  <a:pt x="6977" y="0"/>
                </a:cubicBezTo>
                <a:close/>
                <a:moveTo>
                  <a:pt x="7284" y="0"/>
                </a:moveTo>
                <a:lnTo>
                  <a:pt x="7284" y="0"/>
                </a:lnTo>
                <a:cubicBezTo>
                  <a:pt x="7291" y="0"/>
                  <a:pt x="7297" y="6"/>
                  <a:pt x="7297" y="13"/>
                </a:cubicBezTo>
                <a:cubicBezTo>
                  <a:pt x="7297" y="20"/>
                  <a:pt x="7291" y="26"/>
                  <a:pt x="7284" y="26"/>
                </a:cubicBezTo>
                <a:cubicBezTo>
                  <a:pt x="7277" y="26"/>
                  <a:pt x="7271" y="20"/>
                  <a:pt x="7271" y="13"/>
                </a:cubicBezTo>
                <a:cubicBezTo>
                  <a:pt x="7271" y="6"/>
                  <a:pt x="7277" y="0"/>
                  <a:pt x="7284" y="0"/>
                </a:cubicBezTo>
                <a:close/>
                <a:moveTo>
                  <a:pt x="7412" y="0"/>
                </a:moveTo>
                <a:lnTo>
                  <a:pt x="7591" y="0"/>
                </a:lnTo>
                <a:cubicBezTo>
                  <a:pt x="7598" y="0"/>
                  <a:pt x="7604" y="6"/>
                  <a:pt x="7604" y="13"/>
                </a:cubicBezTo>
                <a:cubicBezTo>
                  <a:pt x="7604" y="20"/>
                  <a:pt x="7598" y="26"/>
                  <a:pt x="7591" y="26"/>
                </a:cubicBezTo>
                <a:lnTo>
                  <a:pt x="7412" y="26"/>
                </a:lnTo>
                <a:cubicBezTo>
                  <a:pt x="7405" y="26"/>
                  <a:pt x="7399" y="20"/>
                  <a:pt x="7399" y="13"/>
                </a:cubicBezTo>
                <a:cubicBezTo>
                  <a:pt x="7399" y="6"/>
                  <a:pt x="7405" y="0"/>
                  <a:pt x="7412" y="0"/>
                </a:cubicBezTo>
                <a:close/>
                <a:moveTo>
                  <a:pt x="7719" y="0"/>
                </a:moveTo>
                <a:lnTo>
                  <a:pt x="7719" y="0"/>
                </a:lnTo>
                <a:cubicBezTo>
                  <a:pt x="7726" y="0"/>
                  <a:pt x="7732" y="6"/>
                  <a:pt x="7732" y="13"/>
                </a:cubicBezTo>
                <a:cubicBezTo>
                  <a:pt x="7732" y="20"/>
                  <a:pt x="7726" y="26"/>
                  <a:pt x="7719" y="26"/>
                </a:cubicBezTo>
                <a:cubicBezTo>
                  <a:pt x="7712" y="26"/>
                  <a:pt x="7706" y="20"/>
                  <a:pt x="7706" y="13"/>
                </a:cubicBezTo>
                <a:cubicBezTo>
                  <a:pt x="7706" y="6"/>
                  <a:pt x="7712" y="0"/>
                  <a:pt x="7719" y="0"/>
                </a:cubicBezTo>
                <a:close/>
                <a:moveTo>
                  <a:pt x="7847" y="0"/>
                </a:moveTo>
                <a:lnTo>
                  <a:pt x="8026" y="0"/>
                </a:lnTo>
                <a:cubicBezTo>
                  <a:pt x="8033" y="0"/>
                  <a:pt x="8039" y="6"/>
                  <a:pt x="8039" y="13"/>
                </a:cubicBezTo>
                <a:cubicBezTo>
                  <a:pt x="8039" y="20"/>
                  <a:pt x="8033" y="26"/>
                  <a:pt x="8026" y="26"/>
                </a:cubicBezTo>
                <a:lnTo>
                  <a:pt x="7847" y="26"/>
                </a:lnTo>
                <a:cubicBezTo>
                  <a:pt x="7840" y="26"/>
                  <a:pt x="7834" y="20"/>
                  <a:pt x="7834" y="13"/>
                </a:cubicBezTo>
                <a:cubicBezTo>
                  <a:pt x="7834" y="6"/>
                  <a:pt x="7840" y="0"/>
                  <a:pt x="7847" y="0"/>
                </a:cubicBezTo>
                <a:close/>
                <a:moveTo>
                  <a:pt x="8154" y="0"/>
                </a:moveTo>
                <a:lnTo>
                  <a:pt x="8154" y="0"/>
                </a:lnTo>
                <a:cubicBezTo>
                  <a:pt x="8161" y="0"/>
                  <a:pt x="8167" y="6"/>
                  <a:pt x="8167" y="13"/>
                </a:cubicBezTo>
                <a:cubicBezTo>
                  <a:pt x="8167" y="20"/>
                  <a:pt x="8161" y="26"/>
                  <a:pt x="8154" y="26"/>
                </a:cubicBezTo>
                <a:cubicBezTo>
                  <a:pt x="8147" y="26"/>
                  <a:pt x="8141" y="20"/>
                  <a:pt x="8141" y="13"/>
                </a:cubicBezTo>
                <a:cubicBezTo>
                  <a:pt x="8141" y="6"/>
                  <a:pt x="8147" y="0"/>
                  <a:pt x="8154" y="0"/>
                </a:cubicBezTo>
                <a:close/>
                <a:moveTo>
                  <a:pt x="8282" y="0"/>
                </a:moveTo>
                <a:lnTo>
                  <a:pt x="8461" y="0"/>
                </a:lnTo>
                <a:cubicBezTo>
                  <a:pt x="8468" y="0"/>
                  <a:pt x="8474" y="6"/>
                  <a:pt x="8474" y="13"/>
                </a:cubicBezTo>
                <a:cubicBezTo>
                  <a:pt x="8474" y="20"/>
                  <a:pt x="8468" y="26"/>
                  <a:pt x="8461" y="26"/>
                </a:cubicBezTo>
                <a:lnTo>
                  <a:pt x="8282" y="26"/>
                </a:lnTo>
                <a:cubicBezTo>
                  <a:pt x="8275" y="26"/>
                  <a:pt x="8269" y="20"/>
                  <a:pt x="8269" y="13"/>
                </a:cubicBezTo>
                <a:cubicBezTo>
                  <a:pt x="8269" y="6"/>
                  <a:pt x="8275" y="0"/>
                  <a:pt x="8282" y="0"/>
                </a:cubicBezTo>
                <a:close/>
                <a:moveTo>
                  <a:pt x="8589" y="0"/>
                </a:moveTo>
                <a:lnTo>
                  <a:pt x="8589" y="0"/>
                </a:lnTo>
                <a:cubicBezTo>
                  <a:pt x="8596" y="0"/>
                  <a:pt x="8602" y="6"/>
                  <a:pt x="8602" y="13"/>
                </a:cubicBezTo>
                <a:cubicBezTo>
                  <a:pt x="8602" y="20"/>
                  <a:pt x="8596" y="26"/>
                  <a:pt x="8589" y="26"/>
                </a:cubicBezTo>
                <a:cubicBezTo>
                  <a:pt x="8582" y="26"/>
                  <a:pt x="8577" y="20"/>
                  <a:pt x="8577" y="13"/>
                </a:cubicBezTo>
                <a:cubicBezTo>
                  <a:pt x="8577" y="6"/>
                  <a:pt x="8582" y="0"/>
                  <a:pt x="8589" y="0"/>
                </a:cubicBezTo>
                <a:close/>
                <a:moveTo>
                  <a:pt x="8717" y="0"/>
                </a:moveTo>
                <a:lnTo>
                  <a:pt x="8897" y="0"/>
                </a:lnTo>
                <a:cubicBezTo>
                  <a:pt x="8904" y="0"/>
                  <a:pt x="8909" y="6"/>
                  <a:pt x="8909" y="13"/>
                </a:cubicBezTo>
                <a:cubicBezTo>
                  <a:pt x="8909" y="20"/>
                  <a:pt x="8904" y="26"/>
                  <a:pt x="8897" y="26"/>
                </a:cubicBezTo>
                <a:lnTo>
                  <a:pt x="8717" y="26"/>
                </a:lnTo>
                <a:cubicBezTo>
                  <a:pt x="8710" y="26"/>
                  <a:pt x="8705" y="20"/>
                  <a:pt x="8705" y="13"/>
                </a:cubicBezTo>
                <a:cubicBezTo>
                  <a:pt x="8705" y="6"/>
                  <a:pt x="8710" y="0"/>
                  <a:pt x="8717" y="0"/>
                </a:cubicBezTo>
                <a:close/>
                <a:moveTo>
                  <a:pt x="9025" y="0"/>
                </a:moveTo>
                <a:lnTo>
                  <a:pt x="9025" y="0"/>
                </a:lnTo>
                <a:cubicBezTo>
                  <a:pt x="9032" y="0"/>
                  <a:pt x="9037" y="6"/>
                  <a:pt x="9037" y="13"/>
                </a:cubicBezTo>
                <a:cubicBezTo>
                  <a:pt x="9037" y="20"/>
                  <a:pt x="9032" y="26"/>
                  <a:pt x="9025" y="26"/>
                </a:cubicBezTo>
                <a:cubicBezTo>
                  <a:pt x="9018" y="26"/>
                  <a:pt x="9012" y="20"/>
                  <a:pt x="9012" y="13"/>
                </a:cubicBezTo>
                <a:cubicBezTo>
                  <a:pt x="9012" y="6"/>
                  <a:pt x="9018" y="0"/>
                  <a:pt x="9025" y="0"/>
                </a:cubicBezTo>
                <a:close/>
                <a:moveTo>
                  <a:pt x="9153" y="0"/>
                </a:moveTo>
                <a:lnTo>
                  <a:pt x="9332" y="0"/>
                </a:lnTo>
                <a:cubicBezTo>
                  <a:pt x="9339" y="0"/>
                  <a:pt x="9345" y="6"/>
                  <a:pt x="9345" y="13"/>
                </a:cubicBezTo>
                <a:cubicBezTo>
                  <a:pt x="9345" y="20"/>
                  <a:pt x="9339" y="26"/>
                  <a:pt x="9332" y="26"/>
                </a:cubicBezTo>
                <a:lnTo>
                  <a:pt x="9153" y="26"/>
                </a:lnTo>
                <a:cubicBezTo>
                  <a:pt x="9146" y="26"/>
                  <a:pt x="9140" y="20"/>
                  <a:pt x="9140" y="13"/>
                </a:cubicBezTo>
                <a:cubicBezTo>
                  <a:pt x="9140" y="6"/>
                  <a:pt x="9146" y="0"/>
                  <a:pt x="9153" y="0"/>
                </a:cubicBezTo>
                <a:close/>
                <a:moveTo>
                  <a:pt x="9460" y="0"/>
                </a:moveTo>
                <a:lnTo>
                  <a:pt x="9460" y="0"/>
                </a:lnTo>
                <a:cubicBezTo>
                  <a:pt x="9467" y="0"/>
                  <a:pt x="9473" y="6"/>
                  <a:pt x="9473" y="13"/>
                </a:cubicBezTo>
                <a:cubicBezTo>
                  <a:pt x="9473" y="20"/>
                  <a:pt x="9467" y="26"/>
                  <a:pt x="9460" y="26"/>
                </a:cubicBezTo>
                <a:cubicBezTo>
                  <a:pt x="9453" y="26"/>
                  <a:pt x="9447" y="20"/>
                  <a:pt x="9447" y="13"/>
                </a:cubicBezTo>
                <a:cubicBezTo>
                  <a:pt x="9447" y="6"/>
                  <a:pt x="9453" y="0"/>
                  <a:pt x="9460" y="0"/>
                </a:cubicBezTo>
                <a:close/>
                <a:moveTo>
                  <a:pt x="9588" y="0"/>
                </a:moveTo>
                <a:lnTo>
                  <a:pt x="9767" y="0"/>
                </a:lnTo>
                <a:cubicBezTo>
                  <a:pt x="9774" y="0"/>
                  <a:pt x="9780" y="6"/>
                  <a:pt x="9780" y="13"/>
                </a:cubicBezTo>
                <a:cubicBezTo>
                  <a:pt x="9780" y="20"/>
                  <a:pt x="9774" y="26"/>
                  <a:pt x="9767" y="26"/>
                </a:cubicBezTo>
                <a:lnTo>
                  <a:pt x="9588" y="26"/>
                </a:lnTo>
                <a:cubicBezTo>
                  <a:pt x="9581" y="26"/>
                  <a:pt x="9575" y="20"/>
                  <a:pt x="9575" y="13"/>
                </a:cubicBezTo>
                <a:cubicBezTo>
                  <a:pt x="9575" y="6"/>
                  <a:pt x="9581" y="0"/>
                  <a:pt x="9588" y="0"/>
                </a:cubicBezTo>
                <a:close/>
                <a:moveTo>
                  <a:pt x="9895" y="0"/>
                </a:moveTo>
                <a:lnTo>
                  <a:pt x="9895" y="0"/>
                </a:lnTo>
                <a:cubicBezTo>
                  <a:pt x="9902" y="0"/>
                  <a:pt x="9908" y="6"/>
                  <a:pt x="9908" y="13"/>
                </a:cubicBezTo>
                <a:cubicBezTo>
                  <a:pt x="9908" y="20"/>
                  <a:pt x="9902" y="26"/>
                  <a:pt x="9895" y="26"/>
                </a:cubicBezTo>
                <a:cubicBezTo>
                  <a:pt x="9888" y="26"/>
                  <a:pt x="9882" y="20"/>
                  <a:pt x="9882" y="13"/>
                </a:cubicBezTo>
                <a:cubicBezTo>
                  <a:pt x="9882" y="6"/>
                  <a:pt x="9888" y="0"/>
                  <a:pt x="9895" y="0"/>
                </a:cubicBezTo>
                <a:close/>
                <a:moveTo>
                  <a:pt x="10023" y="0"/>
                </a:moveTo>
                <a:lnTo>
                  <a:pt x="10202" y="0"/>
                </a:lnTo>
                <a:cubicBezTo>
                  <a:pt x="10209" y="0"/>
                  <a:pt x="10215" y="6"/>
                  <a:pt x="10215" y="13"/>
                </a:cubicBezTo>
                <a:cubicBezTo>
                  <a:pt x="10215" y="20"/>
                  <a:pt x="10209" y="26"/>
                  <a:pt x="10202" y="26"/>
                </a:cubicBezTo>
                <a:lnTo>
                  <a:pt x="10023" y="26"/>
                </a:lnTo>
                <a:cubicBezTo>
                  <a:pt x="10016" y="26"/>
                  <a:pt x="10010" y="20"/>
                  <a:pt x="10010" y="13"/>
                </a:cubicBezTo>
                <a:cubicBezTo>
                  <a:pt x="10010" y="6"/>
                  <a:pt x="10016" y="0"/>
                  <a:pt x="10023" y="0"/>
                </a:cubicBezTo>
                <a:close/>
                <a:moveTo>
                  <a:pt x="10330" y="0"/>
                </a:moveTo>
                <a:lnTo>
                  <a:pt x="10330" y="0"/>
                </a:lnTo>
                <a:cubicBezTo>
                  <a:pt x="10337" y="0"/>
                  <a:pt x="10343" y="6"/>
                  <a:pt x="10343" y="13"/>
                </a:cubicBezTo>
                <a:cubicBezTo>
                  <a:pt x="10343" y="20"/>
                  <a:pt x="10337" y="26"/>
                  <a:pt x="10330" y="26"/>
                </a:cubicBezTo>
                <a:cubicBezTo>
                  <a:pt x="10323" y="26"/>
                  <a:pt x="10317" y="20"/>
                  <a:pt x="10317" y="13"/>
                </a:cubicBezTo>
                <a:cubicBezTo>
                  <a:pt x="10317" y="6"/>
                  <a:pt x="10323" y="0"/>
                  <a:pt x="10330" y="0"/>
                </a:cubicBezTo>
                <a:close/>
                <a:moveTo>
                  <a:pt x="10458" y="0"/>
                </a:moveTo>
                <a:lnTo>
                  <a:pt x="10638" y="0"/>
                </a:lnTo>
                <a:cubicBezTo>
                  <a:pt x="10645" y="0"/>
                  <a:pt x="10650" y="6"/>
                  <a:pt x="10650" y="13"/>
                </a:cubicBezTo>
                <a:cubicBezTo>
                  <a:pt x="10650" y="20"/>
                  <a:pt x="10645" y="26"/>
                  <a:pt x="10638" y="26"/>
                </a:cubicBezTo>
                <a:lnTo>
                  <a:pt x="10458" y="26"/>
                </a:lnTo>
                <a:cubicBezTo>
                  <a:pt x="10451" y="26"/>
                  <a:pt x="10446" y="20"/>
                  <a:pt x="10446" y="13"/>
                </a:cubicBezTo>
                <a:cubicBezTo>
                  <a:pt x="10446" y="6"/>
                  <a:pt x="10451" y="0"/>
                  <a:pt x="10458" y="0"/>
                </a:cubicBezTo>
                <a:close/>
                <a:moveTo>
                  <a:pt x="10766" y="0"/>
                </a:moveTo>
                <a:lnTo>
                  <a:pt x="10766" y="0"/>
                </a:lnTo>
                <a:cubicBezTo>
                  <a:pt x="10773" y="0"/>
                  <a:pt x="10778" y="6"/>
                  <a:pt x="10778" y="13"/>
                </a:cubicBezTo>
                <a:cubicBezTo>
                  <a:pt x="10778" y="20"/>
                  <a:pt x="10773" y="26"/>
                  <a:pt x="10766" y="26"/>
                </a:cubicBezTo>
                <a:cubicBezTo>
                  <a:pt x="10758" y="26"/>
                  <a:pt x="10753" y="20"/>
                  <a:pt x="10753" y="13"/>
                </a:cubicBezTo>
                <a:cubicBezTo>
                  <a:pt x="10753" y="6"/>
                  <a:pt x="10758" y="0"/>
                  <a:pt x="10766" y="0"/>
                </a:cubicBezTo>
                <a:close/>
                <a:moveTo>
                  <a:pt x="10894" y="0"/>
                </a:moveTo>
                <a:lnTo>
                  <a:pt x="11073" y="0"/>
                </a:lnTo>
                <a:cubicBezTo>
                  <a:pt x="11080" y="0"/>
                  <a:pt x="11086" y="6"/>
                  <a:pt x="11086" y="13"/>
                </a:cubicBezTo>
                <a:cubicBezTo>
                  <a:pt x="11086" y="20"/>
                  <a:pt x="11080" y="26"/>
                  <a:pt x="11073" y="26"/>
                </a:cubicBezTo>
                <a:lnTo>
                  <a:pt x="10894" y="26"/>
                </a:lnTo>
                <a:cubicBezTo>
                  <a:pt x="10886" y="26"/>
                  <a:pt x="10881" y="20"/>
                  <a:pt x="10881" y="13"/>
                </a:cubicBezTo>
                <a:cubicBezTo>
                  <a:pt x="10881" y="6"/>
                  <a:pt x="10886" y="0"/>
                  <a:pt x="10894" y="0"/>
                </a:cubicBezTo>
                <a:close/>
              </a:path>
            </a:pathLst>
          </a:custGeom>
          <a:solidFill>
            <a:srgbClr val="FF0000"/>
          </a:solidFill>
          <a:ln w="1" cap="flat">
            <a:solidFill>
              <a:srgbClr val="FF0000"/>
            </a:solidFill>
            <a:prstDash val="solid"/>
            <a:bevel/>
            <a:headEnd/>
            <a:tailEnd/>
          </a:ln>
        </xdr:spPr>
      </xdr:sp>
      <xdr:sp macro="" textlink="">
        <xdr:nvSpPr>
          <xdr:cNvPr id="194189" name="Line 280">
            <a:extLst>
              <a:ext uri="{FF2B5EF4-FFF2-40B4-BE49-F238E27FC236}">
                <a16:creationId xmlns:a16="http://schemas.microsoft.com/office/drawing/2014/main" id="{00000000-0008-0000-0000-00008DF60200}"/>
              </a:ext>
            </a:extLst>
          </xdr:cNvPr>
          <xdr:cNvSpPr>
            <a:spLocks noChangeShapeType="1"/>
          </xdr:cNvSpPr>
        </xdr:nvSpPr>
        <xdr:spPr bwMode="auto">
          <a:xfrm>
            <a:off x="381" y="563"/>
            <a:ext cx="177" cy="0"/>
          </a:xfrm>
          <a:prstGeom prst="line">
            <a:avLst/>
          </a:prstGeom>
          <a:noFill/>
          <a:ln w="4"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190" name="Freeform 281">
            <a:extLst>
              <a:ext uri="{FF2B5EF4-FFF2-40B4-BE49-F238E27FC236}">
                <a16:creationId xmlns:a16="http://schemas.microsoft.com/office/drawing/2014/main" id="{00000000-0008-0000-0000-00008EF60200}"/>
              </a:ext>
            </a:extLst>
          </xdr:cNvPr>
          <xdr:cNvSpPr>
            <a:spLocks/>
          </xdr:cNvSpPr>
        </xdr:nvSpPr>
        <xdr:spPr bwMode="auto">
          <a:xfrm>
            <a:off x="360" y="556"/>
            <a:ext cx="22" cy="15"/>
          </a:xfrm>
          <a:custGeom>
            <a:avLst/>
            <a:gdLst>
              <a:gd name="T0" fmla="*/ 22 w 22"/>
              <a:gd name="T1" fmla="*/ 15 h 15"/>
              <a:gd name="T2" fmla="*/ 0 w 22"/>
              <a:gd name="T3" fmla="*/ 7 h 15"/>
              <a:gd name="T4" fmla="*/ 22 w 22"/>
              <a:gd name="T5" fmla="*/ 0 h 15"/>
              <a:gd name="T6" fmla="*/ 22 w 22"/>
              <a:gd name="T7" fmla="*/ 15 h 1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2" h="15">
                <a:moveTo>
                  <a:pt x="22" y="15"/>
                </a:moveTo>
                <a:lnTo>
                  <a:pt x="0" y="7"/>
                </a:lnTo>
                <a:lnTo>
                  <a:pt x="22" y="0"/>
                </a:lnTo>
                <a:lnTo>
                  <a:pt x="22"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4191" name="Rectangle 282">
            <a:extLst>
              <a:ext uri="{FF2B5EF4-FFF2-40B4-BE49-F238E27FC236}">
                <a16:creationId xmlns:a16="http://schemas.microsoft.com/office/drawing/2014/main" id="{00000000-0008-0000-0000-00008FF60200}"/>
              </a:ext>
            </a:extLst>
          </xdr:cNvPr>
          <xdr:cNvSpPr>
            <a:spLocks noChangeArrowheads="1"/>
          </xdr:cNvSpPr>
        </xdr:nvSpPr>
        <xdr:spPr bwMode="auto">
          <a:xfrm>
            <a:off x="399" y="551"/>
            <a:ext cx="119" cy="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75" name="Rectangle 283">
            <a:extLst>
              <a:ext uri="{FF2B5EF4-FFF2-40B4-BE49-F238E27FC236}">
                <a16:creationId xmlns:a16="http://schemas.microsoft.com/office/drawing/2014/main" id="{00000000-0008-0000-0000-00001B210000}"/>
              </a:ext>
            </a:extLst>
          </xdr:cNvPr>
          <xdr:cNvSpPr>
            <a:spLocks noChangeArrowheads="1"/>
          </xdr:cNvSpPr>
        </xdr:nvSpPr>
        <xdr:spPr bwMode="auto">
          <a:xfrm>
            <a:off x="401" y="549"/>
            <a:ext cx="112"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Data Item details on MM </a:t>
            </a:r>
            <a:endParaRPr lang="en-IE"/>
          </a:p>
        </xdr:txBody>
      </xdr:sp>
      <xdr:sp macro="" textlink="">
        <xdr:nvSpPr>
          <xdr:cNvPr id="8476" name="Rectangle 284">
            <a:extLst>
              <a:ext uri="{FF2B5EF4-FFF2-40B4-BE49-F238E27FC236}">
                <a16:creationId xmlns:a16="http://schemas.microsoft.com/office/drawing/2014/main" id="{00000000-0008-0000-0000-00001C210000}"/>
              </a:ext>
            </a:extLst>
          </xdr:cNvPr>
          <xdr:cNvSpPr>
            <a:spLocks noChangeArrowheads="1"/>
          </xdr:cNvSpPr>
        </xdr:nvSpPr>
        <xdr:spPr bwMode="auto">
          <a:xfrm>
            <a:off x="399" y="562"/>
            <a:ext cx="123" cy="15"/>
          </a:xfrm>
          <a:prstGeom prst="rect">
            <a:avLst/>
          </a:prstGeom>
          <a:noFill/>
          <a:ln>
            <a:noFill/>
          </a:ln>
        </xdr:spPr>
        <xdr:txBody>
          <a:bodyPr wrap="none" lIns="0" tIns="0" rIns="0" bIns="0" anchor="t">
            <a:spAutoFit/>
          </a:bodyPr>
          <a:lstStyle/>
          <a:p>
            <a:pPr algn="l" rtl="0">
              <a:defRPr sz="1000"/>
            </a:pPr>
            <a:r>
              <a:rPr lang="en-IE" sz="800" b="0" i="0" u="none" strike="noStrike" baseline="0">
                <a:solidFill>
                  <a:srgbClr val="000000"/>
                </a:solidFill>
                <a:latin typeface="Arial"/>
                <a:cs typeface="Arial"/>
              </a:rPr>
              <a:t>drawn  from Data Def tab </a:t>
            </a:r>
            <a:endParaRPr lang="en-IE"/>
          </a:p>
        </xdr:txBody>
      </xdr:sp>
      <xdr:sp macro="" textlink="">
        <xdr:nvSpPr>
          <xdr:cNvPr id="8477" name="Rectangle 285">
            <a:extLst>
              <a:ext uri="{FF2B5EF4-FFF2-40B4-BE49-F238E27FC236}">
                <a16:creationId xmlns:a16="http://schemas.microsoft.com/office/drawing/2014/main" id="{00000000-0008-0000-0000-00001D210000}"/>
              </a:ext>
            </a:extLst>
          </xdr:cNvPr>
          <xdr:cNvSpPr>
            <a:spLocks noChangeArrowheads="1"/>
          </xdr:cNvSpPr>
        </xdr:nvSpPr>
        <xdr:spPr bwMode="auto">
          <a:xfrm>
            <a:off x="318" y="933"/>
            <a:ext cx="208"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Business name to Schema Name </a:t>
            </a:r>
            <a:endParaRPr lang="en-IE"/>
          </a:p>
        </xdr:txBody>
      </xdr:sp>
      <xdr:sp macro="" textlink="">
        <xdr:nvSpPr>
          <xdr:cNvPr id="8478" name="Rectangle 286">
            <a:extLst>
              <a:ext uri="{FF2B5EF4-FFF2-40B4-BE49-F238E27FC236}">
                <a16:creationId xmlns:a16="http://schemas.microsoft.com/office/drawing/2014/main" id="{00000000-0008-0000-0000-00001E210000}"/>
              </a:ext>
            </a:extLst>
          </xdr:cNvPr>
          <xdr:cNvSpPr>
            <a:spLocks noChangeArrowheads="1"/>
          </xdr:cNvSpPr>
        </xdr:nvSpPr>
        <xdr:spPr bwMode="auto">
          <a:xfrm>
            <a:off x="395" y="949"/>
            <a:ext cx="56"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mapping </a:t>
            </a:r>
            <a:endParaRPr lang="en-IE"/>
          </a:p>
        </xdr:txBody>
      </xdr:sp>
      <xdr:sp macro="" textlink="">
        <xdr:nvSpPr>
          <xdr:cNvPr id="8479" name="Rectangle 287">
            <a:extLst>
              <a:ext uri="{FF2B5EF4-FFF2-40B4-BE49-F238E27FC236}">
                <a16:creationId xmlns:a16="http://schemas.microsoft.com/office/drawing/2014/main" id="{00000000-0008-0000-0000-00001F210000}"/>
              </a:ext>
            </a:extLst>
          </xdr:cNvPr>
          <xdr:cNvSpPr>
            <a:spLocks noChangeArrowheads="1"/>
          </xdr:cNvSpPr>
        </xdr:nvSpPr>
        <xdr:spPr bwMode="auto">
          <a:xfrm>
            <a:off x="352" y="974"/>
            <a:ext cx="208"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Schema Name to Business name </a:t>
            </a:r>
            <a:endParaRPr lang="en-IE"/>
          </a:p>
        </xdr:txBody>
      </xdr:sp>
      <xdr:sp macro="" textlink="">
        <xdr:nvSpPr>
          <xdr:cNvPr id="8480" name="Rectangle 288">
            <a:extLst>
              <a:ext uri="{FF2B5EF4-FFF2-40B4-BE49-F238E27FC236}">
                <a16:creationId xmlns:a16="http://schemas.microsoft.com/office/drawing/2014/main" id="{00000000-0008-0000-0000-000020210000}"/>
              </a:ext>
            </a:extLst>
          </xdr:cNvPr>
          <xdr:cNvSpPr>
            <a:spLocks noChangeArrowheads="1"/>
          </xdr:cNvSpPr>
        </xdr:nvSpPr>
        <xdr:spPr bwMode="auto">
          <a:xfrm>
            <a:off x="428" y="990"/>
            <a:ext cx="56"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mapping </a:t>
            </a:r>
            <a:endParaRPr lang="en-IE"/>
          </a:p>
        </xdr:txBody>
      </xdr:sp>
      <xdr:sp macro="" textlink="">
        <xdr:nvSpPr>
          <xdr:cNvPr id="8481" name="Rectangle 289">
            <a:extLst>
              <a:ext uri="{FF2B5EF4-FFF2-40B4-BE49-F238E27FC236}">
                <a16:creationId xmlns:a16="http://schemas.microsoft.com/office/drawing/2014/main" id="{00000000-0008-0000-0000-000021210000}"/>
              </a:ext>
            </a:extLst>
          </xdr:cNvPr>
          <xdr:cNvSpPr>
            <a:spLocks noChangeArrowheads="1"/>
          </xdr:cNvSpPr>
        </xdr:nvSpPr>
        <xdr:spPr bwMode="auto">
          <a:xfrm>
            <a:off x="308" y="899"/>
            <a:ext cx="170"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Business name to Message </a:t>
            </a:r>
            <a:endParaRPr lang="en-IE"/>
          </a:p>
        </xdr:txBody>
      </xdr:sp>
      <xdr:sp macro="" textlink="">
        <xdr:nvSpPr>
          <xdr:cNvPr id="8482" name="Rectangle 290">
            <a:extLst>
              <a:ext uri="{FF2B5EF4-FFF2-40B4-BE49-F238E27FC236}">
                <a16:creationId xmlns:a16="http://schemas.microsoft.com/office/drawing/2014/main" id="{00000000-0008-0000-0000-000022210000}"/>
              </a:ext>
            </a:extLst>
          </xdr:cNvPr>
          <xdr:cNvSpPr>
            <a:spLocks noChangeArrowheads="1"/>
          </xdr:cNvSpPr>
        </xdr:nvSpPr>
        <xdr:spPr bwMode="auto">
          <a:xfrm>
            <a:off x="368" y="915"/>
            <a:ext cx="56" cy="17"/>
          </a:xfrm>
          <a:prstGeom prst="rect">
            <a:avLst/>
          </a:prstGeom>
          <a:noFill/>
          <a:ln>
            <a:noFill/>
          </a:ln>
        </xdr:spPr>
        <xdr:txBody>
          <a:bodyPr wrap="none" lIns="0" tIns="0" rIns="0" bIns="0" anchor="t">
            <a:spAutoFit/>
          </a:bodyPr>
          <a:lstStyle/>
          <a:p>
            <a:pPr algn="l" rtl="0">
              <a:defRPr sz="1000"/>
            </a:pPr>
            <a:r>
              <a:rPr lang="en-IE" sz="1000" b="1" i="0" u="none" strike="noStrike" baseline="0">
                <a:solidFill>
                  <a:srgbClr val="000000"/>
                </a:solidFill>
                <a:latin typeface="Arial"/>
                <a:cs typeface="Arial"/>
              </a:rPr>
              <a:t>mapping </a:t>
            </a:r>
            <a:endParaRPr lang="en-IE"/>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88900</xdr:colOff>
          <xdr:row>3</xdr:row>
          <xdr:rowOff>133350</xdr:rowOff>
        </xdr:from>
        <xdr:to>
          <xdr:col>4</xdr:col>
          <xdr:colOff>603250</xdr:colOff>
          <xdr:row>4</xdr:row>
          <xdr:rowOff>228600</xdr:rowOff>
        </xdr:to>
        <xdr:sp macro="" textlink="">
          <xdr:nvSpPr>
            <xdr:cNvPr id="3684" name="Button 612" hidden="1">
              <a:extLst>
                <a:ext uri="{63B3BB69-23CF-44E3-9099-C40C66FF867C}">
                  <a14:compatExt spid="_x0000_s3684"/>
                </a:ext>
                <a:ext uri="{FF2B5EF4-FFF2-40B4-BE49-F238E27FC236}">
                  <a16:creationId xmlns:a16="http://schemas.microsoft.com/office/drawing/2014/main" id="{00000000-0008-0000-0200-0000640E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IE" sz="1000" b="0" i="0" u="none" strike="noStrike" baseline="0">
                  <a:solidFill>
                    <a:srgbClr val="000000"/>
                  </a:solidFill>
                  <a:latin typeface="Arial"/>
                  <a:cs typeface="Arial"/>
                </a:rPr>
                <a:t>Expand/Collapse  Groups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1428750</xdr:colOff>
          <xdr:row>3</xdr:row>
          <xdr:rowOff>127000</xdr:rowOff>
        </xdr:from>
        <xdr:to>
          <xdr:col>4</xdr:col>
          <xdr:colOff>2038350</xdr:colOff>
          <xdr:row>4</xdr:row>
          <xdr:rowOff>222250</xdr:rowOff>
        </xdr:to>
        <xdr:sp macro="" textlink="">
          <xdr:nvSpPr>
            <xdr:cNvPr id="3685" name="Button 613" hidden="1">
              <a:extLst>
                <a:ext uri="{63B3BB69-23CF-44E3-9099-C40C66FF867C}">
                  <a14:compatExt spid="_x0000_s3685"/>
                </a:ext>
                <a:ext uri="{FF2B5EF4-FFF2-40B4-BE49-F238E27FC236}">
                  <a16:creationId xmlns:a16="http://schemas.microsoft.com/office/drawing/2014/main" id="{00000000-0008-0000-0200-0000650E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IE" sz="1000" b="0" i="0" u="none" strike="noStrike" baseline="0">
                  <a:solidFill>
                    <a:srgbClr val="000000"/>
                  </a:solidFill>
                  <a:latin typeface="Arial"/>
                  <a:cs typeface="Arial"/>
                </a:rPr>
                <a:t>Reset Filters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mdservice.com/hrds/market-messages/HBL%20Data%20Defs%20and%20Codes%20v2.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Read Me First "/>
      <sheetName val="Data Items (restructured)"/>
      <sheetName val="Data Items"/>
      <sheetName val="Data Codes"/>
      <sheetName val="XSD import "/>
      <sheetName val="TransTabs"/>
    </sheetNames>
    <sheetDataSet>
      <sheetData sheetId="0"/>
      <sheetData sheetId="1"/>
      <sheetData sheetId="2">
        <row r="1">
          <cell r="A1" t="str">
            <v>Business Name</v>
          </cell>
          <cell r="B1" t="str">
            <v xml:space="preserve">Business Data Definition (original) </v>
          </cell>
          <cell r="C1" t="str">
            <v xml:space="preserve">Business Data Definition (schema) </v>
          </cell>
          <cell r="D1" t="str">
            <v>Schema Name (203)</v>
          </cell>
        </row>
        <row r="2">
          <cell r="A2" t="str">
            <v>Access Arrangements</v>
          </cell>
          <cell r="B2" t="str">
            <v>Arrangements provided by a customer specific to a particular request for work.</v>
          </cell>
          <cell r="C2" t="str">
            <v>Access arrangements are the arrangements provided by a customer specific to a particular request for work.</v>
          </cell>
          <cell r="D2" t="str">
            <v>AccessArrangements</v>
          </cell>
        </row>
        <row r="3">
          <cell r="A3" t="str">
            <v>Access Instructions</v>
          </cell>
          <cell r="B3" t="str">
            <v xml:space="preserve">Text for standing instructions for Networks to access the metering. </v>
          </cell>
          <cell r="C3" t="str">
            <v>Access Instructions is text for standing instructions for data collector access to the metering. Applies where metering is an indoor location.</v>
          </cell>
          <cell r="D3" t="str">
            <v>AccessInstructionsText</v>
          </cell>
        </row>
        <row r="4">
          <cell r="A4" t="str">
            <v>Actual Usage Factor</v>
          </cell>
          <cell r="B4" t="str">
            <v>Actual Usage Factor is a statement in kWh of the actual consumption for a given Timeslot at a Meter Point since the previous read-date, extrapolated to an annual consumption based on the applicable derived profile.</v>
          </cell>
          <cell r="C4" t="str">
            <v>Actual Usage Factor is a statement in kWh of the actual consumption for a given Timeslot at a Meter Point since the previous read-date, extrapolated to an annual consumption based on the applicable standard profile.</v>
          </cell>
          <cell r="D4" t="str">
            <v>ActualUsageFactor</v>
          </cell>
        </row>
        <row r="5">
          <cell r="A5" t="str">
            <v>Addr Line 1</v>
          </cell>
          <cell r="B5" t="str">
            <v>This field can be used as overflow for address details</v>
          </cell>
          <cell r="C5" t="str">
            <v>First Line of the valid address structure</v>
          </cell>
          <cell r="D5" t="str">
            <v>AddrLine1</v>
          </cell>
        </row>
        <row r="6">
          <cell r="A6" t="str">
            <v>Addr Line 2</v>
          </cell>
          <cell r="B6" t="str">
            <v>This field can be used as overflow for address details</v>
          </cell>
          <cell r="C6" t="str">
            <v>Second Line of the valid address structure</v>
          </cell>
          <cell r="D6" t="str">
            <v>AddrLine2</v>
          </cell>
        </row>
        <row r="7">
          <cell r="A7" t="str">
            <v>Addr Line 4</v>
          </cell>
          <cell r="B7" t="str">
            <v>This field can be used as overflow for address details</v>
          </cell>
          <cell r="C7" t="str">
            <v>Fouth Line of the valid address structure</v>
          </cell>
          <cell r="D7" t="str">
            <v>AddrLine4</v>
          </cell>
        </row>
        <row r="8">
          <cell r="A8" t="str">
            <v>Addr Line 5</v>
          </cell>
          <cell r="B8" t="str">
            <v>This field can be used as overflow for address details</v>
          </cell>
          <cell r="C8" t="str">
            <v>Fifth Line of the valid address structure</v>
          </cell>
          <cell r="D8" t="str">
            <v>AddrLine5</v>
          </cell>
        </row>
        <row r="9">
          <cell r="A9" t="str">
            <v>Aggregated Consumption</v>
          </cell>
          <cell r="B9" t="str">
            <v>The estimated or metered consumption multiplied by the DLF factors aggregated for a settlement interval at the nominated level of aggregation.</v>
          </cell>
          <cell r="C9" t="str">
            <v>The estimated or metered consumption multiplied by the DLF factors aggregated for a settlement interval at the nominated level of aggregation.   Consumption is expressed in kWh for initial aggregation and MWh for re-aggregation differences.</v>
          </cell>
          <cell r="D9" t="str">
            <v>AggregatedConsumption</v>
          </cell>
        </row>
        <row r="10">
          <cell r="A10" t="str">
            <v>Alert Flag</v>
          </cell>
          <cell r="B10" t="str">
            <v>Previously called Channel Status. A code to indicate the validity of the channel data</v>
          </cell>
          <cell r="C10" t="str">
            <v>A code to indicate the validity of the channel data (VI = Values are invalid, VV = All values are valid)</v>
          </cell>
          <cell r="D10" t="str">
            <v>AlertFlag</v>
          </cell>
        </row>
        <row r="11">
          <cell r="A11" t="str">
            <v>Amount Disputed Total</v>
          </cell>
          <cell r="B11" t="str">
            <v xml:space="preserve">This is the total gross amount (i.e. inclusive of VAT) being disputed for a given DUoS/Transaction Invoice. </v>
          </cell>
          <cell r="C11" t="str">
            <v>This is the total gross amount (i.e. inclusive of VAT) being disputed for a given DUoS/Transaction Invoice.</v>
          </cell>
          <cell r="D11" t="str">
            <v>AmountDisputedTotal</v>
          </cell>
        </row>
        <row r="12">
          <cell r="A12" t="str">
            <v>Appointment Date</v>
          </cell>
          <cell r="B12" t="str">
            <v xml:space="preserve">The date on which the supplier requests an appointment be made with the customer. </v>
          </cell>
          <cell r="C12" t="str">
            <v>The date on which a supplier requires an appointment to be made with the customer</v>
          </cell>
          <cell r="D12" t="str">
            <v>AppointmentDate</v>
          </cell>
        </row>
        <row r="13">
          <cell r="A13" t="str">
            <v>Appointment ID</v>
          </cell>
          <cell r="B13" t="str">
            <v xml:space="preserve">A unique ID associated with an appointment booked by a Supplier on the appointments website. </v>
          </cell>
          <cell r="C13" t="str">
            <v>Appointment ID</v>
          </cell>
          <cell r="D13" t="str">
            <v>AppointmentID</v>
          </cell>
        </row>
        <row r="14">
          <cell r="A14" t="str">
            <v>Appointment Rejection Reason</v>
          </cell>
          <cell r="B14" t="str">
            <v>The reason for rejecting the appointment</v>
          </cell>
          <cell r="C14" t="str">
            <v>The reason for rejecting the appointment</v>
          </cell>
          <cell r="D14" t="str">
            <v>AppointmentRejectionReason</v>
          </cell>
        </row>
        <row r="15">
          <cell r="A15" t="str">
            <v>Appointment Time Slot</v>
          </cell>
          <cell r="B15" t="str">
            <v>The requested time period for an appointment (AM, PM or All Day).</v>
          </cell>
          <cell r="C15" t="str">
            <v>The preferred time period (A.M. or P.M) for an appointment</v>
          </cell>
          <cell r="D15" t="str">
            <v>AppointmentTimeSlot</v>
          </cell>
        </row>
        <row r="16">
          <cell r="A16" t="str">
            <v>To Date</v>
          </cell>
          <cell r="B16" t="str">
            <v>This is the date up to which the consumption is calculated for the equipment.</v>
          </cell>
          <cell r="C16" t="str">
            <v>End Date for the billed period</v>
          </cell>
          <cell r="D16" t="str">
            <v>BillingEndDate</v>
          </cell>
        </row>
        <row r="17">
          <cell r="A17" t="str">
            <v>From Date</v>
          </cell>
          <cell r="B17" t="str">
            <v xml:space="preserve">This is the date from which the billing is calculated.  This would be the beginning of the month or, if the site was registered mid month, the date on which the registration took effect. </v>
          </cell>
          <cell r="C17" t="str">
            <v>Start Date for the billed period</v>
          </cell>
          <cell r="D17" t="str">
            <v>BillingStartDate</v>
          </cell>
        </row>
        <row r="18">
          <cell r="A18" t="str">
            <v>Billing Value</v>
          </cell>
          <cell r="B18" t="str">
            <v xml:space="preserve">The power drawn by an unmetered installation. Where a 24hr Unmetered profile applies, the average consumption is used. </v>
          </cell>
          <cell r="C18" t="str">
            <v>The wattage which drives consumption calculations at the MPRN for an unmetered site</v>
          </cell>
          <cell r="D18" t="str">
            <v>BillingValue</v>
          </cell>
        </row>
        <row r="19">
          <cell r="A19" t="str">
            <v>Calculation date</v>
          </cell>
          <cell r="B19" t="str">
            <v>The date upon which the consumption charges were calculated</v>
          </cell>
          <cell r="C19" t="str">
            <v>The date upon which the consumption charges were calculated</v>
          </cell>
          <cell r="D19" t="str">
            <v>CalculationDate</v>
          </cell>
        </row>
        <row r="20">
          <cell r="A20" t="str">
            <v>Cancellation Agreement</v>
          </cell>
          <cell r="B20" t="str">
            <v xml:space="preserve">Cancellation Agreement is a flag indicating that an old supplier agrees to a cancellation of a change of supplier.  It must be set to either:  1 i.e. a logical value of True denoting agreement to the request for cancellation; or 0 i.e. a logical value of </v>
          </cell>
          <cell r="C20" t="str">
            <v>Cancellation Agreement is a true/false flag indicating that an old supplier agrees to a cancellation of a change of supplier.</v>
          </cell>
          <cell r="D20" t="str">
            <v>CancellationAgreementFlag</v>
          </cell>
        </row>
        <row r="21">
          <cell r="A21" t="str">
            <v>Cancellation Reason</v>
          </cell>
          <cell r="B21" t="str">
            <v xml:space="preserve">A code to indicate why a supplier wishes to cancel a New Registration or Change of Supplier transaction for the Retail Market </v>
          </cell>
          <cell r="C21" t="str">
            <v>A code to indicate why a supplier wishes to cancel a change of supply for the Retail Market</v>
          </cell>
          <cell r="D21" t="str">
            <v>CancellationReasonCode</v>
          </cell>
        </row>
        <row r="22">
          <cell r="A22" t="str">
            <v>Change Meter Point Address</v>
          </cell>
          <cell r="B22" t="str">
            <v>This is a flag to denote whether or not changes are requested to be made to Meter Point address details 1 relates to a logical value of True while 0 relates to logical False</v>
          </cell>
          <cell r="C22" t="str">
            <v>This is a flag to denote whether or not changes are requested to be made to site address details</v>
          </cell>
          <cell r="D22" t="str">
            <v>ChangeMeterAddressFlag</v>
          </cell>
        </row>
        <row r="23">
          <cell r="A23" t="str">
            <v>Change of Usage</v>
          </cell>
          <cell r="B23" t="str">
            <v>Change of Usage Type is a code provided by the Supplier to indicate the new usage type in the case of a potential change of usage.</v>
          </cell>
          <cell r="C23" t="str">
            <v>Change of Usage Type is a code provided by the Supplier to indicate a potential change of usage from Domestic to Commercial or vice versa</v>
          </cell>
          <cell r="D23" t="str">
            <v>ChangeOfUsageCode</v>
          </cell>
        </row>
        <row r="24">
          <cell r="A24" t="str">
            <v>Change of Usage Flag</v>
          </cell>
          <cell r="B24" t="str">
            <v xml:space="preserve">This is a flag to denote whether or not a change of usage has taken place. </v>
          </cell>
          <cell r="C24" t="str">
            <v>This is a flag to denote whether or not a change of usage has taken place i.e. whether the customer has moved from Domestic to Commercial or Commercial to Domestic</v>
          </cell>
          <cell r="D24" t="str">
            <v>ChangeOfUsageFlag</v>
          </cell>
        </row>
        <row r="25">
          <cell r="A25" t="str">
            <v>Channel Count</v>
          </cell>
          <cell r="B25" t="str">
            <v xml:space="preserve">A count of the number of Channel level segments included in the message </v>
          </cell>
          <cell r="C25" t="str">
            <v>A count of the number of Channel level segments included in the message</v>
          </cell>
          <cell r="D25" t="str">
            <v>ChannelCount</v>
          </cell>
        </row>
        <row r="26">
          <cell r="A26" t="str">
            <v>City</v>
          </cell>
          <cell r="B26" t="str">
            <v>Used to populate the details of which City an address is situated in, where appropriate.</v>
          </cell>
          <cell r="C26" t="str">
            <v>An optional field that makes up part of an address</v>
          </cell>
          <cell r="D26" t="str">
            <v>City</v>
          </cell>
        </row>
        <row r="27">
          <cell r="A27" t="str">
            <v xml:space="preserve">Comments </v>
          </cell>
          <cell r="B27" t="str">
            <v>Comments made for the attention of the Supplier</v>
          </cell>
          <cell r="C27">
            <v>0</v>
          </cell>
          <cell r="D27" t="str">
            <v>Comments</v>
          </cell>
        </row>
        <row r="28">
          <cell r="A28" t="str">
            <v>Company Authorised Officer</v>
          </cell>
          <cell r="B28" t="str">
            <v xml:space="preserve">This is a person authorised by a company to sign connection agreements. </v>
          </cell>
          <cell r="C28" t="str">
            <v>This is a person authorised by a company to sign connection agreements</v>
          </cell>
          <cell r="D28" t="str">
            <v>CompanyAuthorisedOfficer</v>
          </cell>
        </row>
        <row r="29">
          <cell r="A29" t="str">
            <v>C/O Name</v>
          </cell>
          <cell r="B29" t="str">
            <v>This is the name to which correspondence will be addressed where this is different from the customer name.</v>
          </cell>
          <cell r="C29" t="str">
            <v>This is the name to which correspondence can be addressed where the customer name</v>
          </cell>
          <cell r="D29" t="str">
            <v>COName</v>
          </cell>
        </row>
        <row r="30">
          <cell r="A30" t="str">
            <v>Connection System</v>
          </cell>
          <cell r="B30" t="str">
            <v>Connection System is a code that indicates the network to which a meter point is connected.</v>
          </cell>
          <cell r="C30" t="str">
            <v>Connection System is a code that indicates the network to which a meter point is connected.</v>
          </cell>
          <cell r="D30" t="str">
            <v>ConnectionSystemCode</v>
          </cell>
        </row>
        <row r="31">
          <cell r="A31" t="str">
            <v>Consecutive Number</v>
          </cell>
          <cell r="B31" t="str">
            <v xml:space="preserve">A number to identify the various un-metered type/billing value combinations on site. </v>
          </cell>
          <cell r="C31" t="str">
            <v>A number to identify the various un-metered type/billing value combinations on site</v>
          </cell>
          <cell r="D31" t="str">
            <v>ConsecutiveNumber</v>
          </cell>
        </row>
        <row r="32">
          <cell r="A32" t="str">
            <v>Consumption</v>
          </cell>
          <cell r="B32" t="str">
            <v>Consumption is the metered or estimated consumption for the period from a previous read date to this read date, measured in kWh.</v>
          </cell>
          <cell r="C32" t="str">
            <v>Consumption is the metered or estimated consumption for the period from a previous read date to this read date, measured in kWh.</v>
          </cell>
          <cell r="D32" t="str">
            <v>Consumption</v>
          </cell>
        </row>
        <row r="33">
          <cell r="A33" t="str">
            <v>Contact Name</v>
          </cell>
          <cell r="B33" t="str">
            <v xml:space="preserve">The name of the contact within the Technical Contact Details. </v>
          </cell>
          <cell r="C33" t="str">
            <v>This is the name of a person available for contacting - Usually at a company or organisation</v>
          </cell>
          <cell r="D33" t="str">
            <v>ContactName</v>
          </cell>
        </row>
        <row r="34">
          <cell r="A34" t="str">
            <v>CoS Estimate Acceptable</v>
          </cell>
          <cell r="B34" t="str">
            <v>CoS Estimate Acceptable is a flag to indicate the acceptability of an estimate as an alternative in the case of failure to obtain an actual or customer read</v>
          </cell>
          <cell r="C34" t="str">
            <v>CoS Estimate Acceptable is a flag to indicate the acceptability of an estimate as an alternative in the case of failure to obtain an actual or customer read</v>
          </cell>
          <cell r="D34" t="str">
            <v>COS_EstimateAcceptableFlag</v>
          </cell>
        </row>
        <row r="35">
          <cell r="A35" t="str">
            <v>CoS Read Arrangement</v>
          </cell>
          <cell r="B35" t="str">
            <v>CoS Read Arrangement is a code that indicates the type of read to be used at a change of supplier.</v>
          </cell>
          <cell r="C35" t="str">
            <v>CoS Read Arrangement is a code that indicates the type of read to be used at a change of supplier.  This may be scheduled, special, meter change, estimate or customer read.</v>
          </cell>
          <cell r="D35" t="str">
            <v>COS_ReadArrangementCode</v>
          </cell>
        </row>
        <row r="36">
          <cell r="A36" t="str">
            <v>Change of Tenant Legal Entity</v>
          </cell>
          <cell r="B36" t="str">
            <v>A flag that signifies that the identity of a customer has changed.</v>
          </cell>
          <cell r="C36" t="str">
            <v>Change of Tenant/Legal Entity is a true/false flag that signifies that the identity of a customer has changed</v>
          </cell>
          <cell r="D36" t="str">
            <v>COT_LE_Flag</v>
          </cell>
        </row>
        <row r="37">
          <cell r="A37" t="str">
            <v>Country</v>
          </cell>
          <cell r="B37" t="str">
            <v>A field that makes up part of an address denoting in which country the address is situated.</v>
          </cell>
          <cell r="C37" t="str">
            <v>A field that makes up part of an address denoting in which country the address resides</v>
          </cell>
          <cell r="D37" t="str">
            <v>Country</v>
          </cell>
        </row>
        <row r="38">
          <cell r="A38" t="str">
            <v>County Ireland</v>
          </cell>
          <cell r="B38" t="str">
            <v>This field provides a County In Ireland</v>
          </cell>
          <cell r="C38" t="str">
            <v>A field denoting the county in Ireland in which an address resides</v>
          </cell>
          <cell r="D38" t="str">
            <v>CountyIreland</v>
          </cell>
        </row>
        <row r="39">
          <cell r="A39" t="str">
            <v>County/State</v>
          </cell>
          <cell r="B39" t="str">
            <v xml:space="preserve">This denotes the county or state in which an address is situated, i.e., the administrative entity below country level. </v>
          </cell>
          <cell r="C39" t="str">
            <v>This denotes the county in which an address is situated</v>
          </cell>
          <cell r="D39" t="str">
            <v>CountyState</v>
          </cell>
        </row>
        <row r="40">
          <cell r="A40" t="str">
            <v xml:space="preserve">Chargeable Service Capacity 5 Year Agreement End Date </v>
          </cell>
          <cell r="B40" t="str">
            <v>This field defines the end date of the Chargeable Service Capacity 5 Year Agreement.</v>
          </cell>
          <cell r="C40">
            <v>0</v>
          </cell>
          <cell r="D40" t="str">
            <v>CSC5YrEndDate</v>
          </cell>
        </row>
        <row r="41">
          <cell r="A41" t="str">
            <v>CSC Start Date</v>
          </cell>
          <cell r="B41" t="str">
            <v>This is the date when the current Chargeable Service Capacity (CSC) started</v>
          </cell>
          <cell r="C41">
            <v>0</v>
          </cell>
          <cell r="D41" t="str">
            <v>CSCStartDate</v>
          </cell>
        </row>
        <row r="42">
          <cell r="A42" t="str">
            <v>Current Chargeable Service Capacity</v>
          </cell>
          <cell r="B42" t="str">
            <v>This is based on the highest maximum demand recorded during either the present or the last financial year. If the present CSC is exceeded, the new higher figure will apply.</v>
          </cell>
          <cell r="C42">
            <v>0</v>
          </cell>
          <cell r="D42" t="str">
            <v>CurrentChargeableServiceCapacity</v>
          </cell>
        </row>
        <row r="43">
          <cell r="A43" t="str">
            <v>Customer Details Changed</v>
          </cell>
          <cell r="B43" t="str">
            <v>This is a flag to denote whether or not customer details have been changed</v>
          </cell>
          <cell r="C43" t="str">
            <v>This is a flag to denote whether or not customer details have been changed</v>
          </cell>
          <cell r="D43" t="str">
            <v>CustomerDetailsChangedFlag</v>
          </cell>
        </row>
        <row r="44">
          <cell r="A44" t="str">
            <v>Customer Service Special Needs Details</v>
          </cell>
          <cell r="B44" t="str">
            <v>A code indicating the type of special needs that a customer has.</v>
          </cell>
          <cell r="C44" t="str">
            <v>This is a code indicating the type of special requirement that a customer has.</v>
          </cell>
          <cell r="D44" t="str">
            <v>CustomerServiceDetailsCode</v>
          </cell>
        </row>
        <row r="45">
          <cell r="A45" t="str">
            <v>Date of Visit</v>
          </cell>
          <cell r="B45" t="str">
            <v>This is the scheduled date for the order. It should also be the date the order is FINId. When the order status is RESC, this field will not show rescheduled date. Where a call is cancelled (status = WCCH or WCNC), this field will not be populated.</v>
          </cell>
          <cell r="C45" t="str">
            <v>Date Of Visit</v>
          </cell>
          <cell r="D45" t="str">
            <v>DateOfVisit</v>
          </cell>
        </row>
        <row r="46">
          <cell r="A46" t="str">
            <v>Re-estimation Flag</v>
          </cell>
          <cell r="B46" t="str">
            <v>A flag that alerts a supplier that a recalculation of estimates has been carried out on this MPRN for a debit amount.</v>
          </cell>
          <cell r="C46" t="str">
            <v>Debit Re-estimations</v>
          </cell>
          <cell r="D46" t="str">
            <v>DebitReEst</v>
          </cell>
        </row>
        <row r="47">
          <cell r="A47" t="str">
            <v>Debt Transfer Flag</v>
          </cell>
          <cell r="B47" t="str">
            <v>A flag set to True that indicates that for a Residential customer registration the Supplier has agreed to accept outstanding  customer debt from the Old Supplier</v>
          </cell>
          <cell r="C47">
            <v>0</v>
          </cell>
          <cell r="D47" t="str">
            <v>DebtTransferFlag</v>
          </cell>
        </row>
        <row r="48">
          <cell r="A48" t="str">
            <v>Delay Reason</v>
          </cell>
          <cell r="B48" t="str">
            <v>Delay Reason is a code value giving the reason for delays in performing requests for meter works/changes to energisation status etc requested by the supplier</v>
          </cell>
          <cell r="C48" t="str">
            <v>Delay Reason will provide details of the reason for delays in performing requests for meter works/changes to energisation status etc requested by the supplier</v>
          </cell>
          <cell r="D48" t="str">
            <v>DelayReasonCode</v>
          </cell>
        </row>
        <row r="49">
          <cell r="A49" t="str">
            <v>Delete Access Instructions</v>
          </cell>
          <cell r="B49" t="str">
            <v>A flag to indicate that Access Instructions are to be deleted as they are no longer valid for this MPRN</v>
          </cell>
          <cell r="C49" t="str">
            <v>A flag to indicate that Access Instructions are to be deleted as they are no longer valid for this MPRN</v>
          </cell>
          <cell r="D49" t="str">
            <v>DeleteAccessInstructionsFlag</v>
          </cell>
        </row>
        <row r="50">
          <cell r="A50" t="str">
            <v>Delete Customer Service Special needs Details</v>
          </cell>
          <cell r="B50" t="str">
            <v>This is a flag indicating whether or not customer service special needs details are to be deleted</v>
          </cell>
          <cell r="C50" t="str">
            <v>This is a flag indicating whether or not customer service special needs details are to be deleted</v>
          </cell>
          <cell r="D50" t="str">
            <v>DeleteCustomerServiceDetailsFlag</v>
          </cell>
        </row>
        <row r="51">
          <cell r="A51" t="str">
            <v>Delete Medical Equipment Special needs</v>
          </cell>
          <cell r="B51" t="str">
            <v>This is a flag indicating whether or not medical equipment special needs details are to be deleted</v>
          </cell>
          <cell r="C51" t="str">
            <v>This is a flag indicating whether or not medical equipment special needs details
are to be deleted</v>
          </cell>
          <cell r="D51" t="str">
            <v>DeleteMedicalEquipmentNeedsFlag</v>
          </cell>
        </row>
        <row r="52">
          <cell r="A52" t="str">
            <v>Delete Meter Reader Password</v>
          </cell>
          <cell r="B52" t="str">
            <v>A flag indicating whether or not a meter reader password details are to be deleted</v>
          </cell>
          <cell r="C52">
            <v>0</v>
          </cell>
          <cell r="D52" t="str">
            <v>DeleteMeterReaderPassword</v>
          </cell>
        </row>
        <row r="53">
          <cell r="A53" t="str">
            <v>Delete PO Box Address</v>
          </cell>
          <cell r="B53" t="str">
            <v>This is a flag indicating whether or not PO Box address details are to be deleted</v>
          </cell>
          <cell r="C53" t="str">
            <v>This is a flag indicating whether or not PO Box address details are to be deleted</v>
          </cell>
          <cell r="D53" t="str">
            <v>DeletePOBoxAddressFlag</v>
          </cell>
        </row>
        <row r="54">
          <cell r="A54" t="str">
            <v>De-Registration Reason</v>
          </cell>
          <cell r="B54" t="str">
            <v>De-Registration Reason is a code indicating the basis for a supplier de-registration request in the retail market.</v>
          </cell>
          <cell r="C54" t="str">
            <v>De-Registration Reason is code indicating the basis for a supplier de-registration request in the retail market</v>
          </cell>
          <cell r="D54" t="str">
            <v>DeRegistrationReasonCode</v>
          </cell>
        </row>
        <row r="55">
          <cell r="A55" t="str">
            <v>Display on Extranet</v>
          </cell>
          <cell r="B55" t="str">
            <v>A Boolean message flag to indicate  whether Life/Non life support flag should be displayed on the ROI MP Extranet.</v>
          </cell>
          <cell r="C55" t="str">
            <v>This is a flag indicating whether or not medical equipment special needs details
are to be displayed on the Extranet.</v>
          </cell>
          <cell r="D55" t="str">
            <v>DisplayOnExtranet</v>
          </cell>
        </row>
        <row r="56">
          <cell r="A56" t="str">
            <v>Dispute Reason</v>
          </cell>
          <cell r="B56" t="str">
            <v>The reason for the dispute - This will be a codified field with valid reasons</v>
          </cell>
          <cell r="C56" t="str">
            <v>This is the reason that the Invoice item is being disputed</v>
          </cell>
          <cell r="D56" t="str">
            <v>DisputeReasonCode</v>
          </cell>
        </row>
        <row r="57">
          <cell r="A57" t="str">
            <v>Number of Dispute Records</v>
          </cell>
          <cell r="B57" t="str">
            <v>This value must equate to the total number of separate 507 dispute records that have been sent for a given Invoice Number.</v>
          </cell>
          <cell r="C57" t="str">
            <v>This value must equate to the total number of separate 507 dispute records that have been sent for a given Invoice Number.</v>
          </cell>
          <cell r="D57" t="str">
            <v>DisputeRecordCount</v>
          </cell>
        </row>
        <row r="58">
          <cell r="A58" t="str">
            <v>DLF (Distribution Loss Factor) Code</v>
          </cell>
          <cell r="B58" t="str">
            <v>DLF Code is a code associated with a value of Distribution Loss factor (DLF). DLF is the average multiplier by which consumption at the customer meter must be multiplied to approximate to the corresponding energy crossing the Grid/Distribution boundary.</v>
          </cell>
          <cell r="C58" t="str">
            <v>DLF Code is a code used for a Distribution Loss Factor.  The DLF code is either linked to the connection voltage or may be specific to a site. The Distribution Loss Factor itself is expressed as a multiplier and may vary according to time of day. It repre</v>
          </cell>
          <cell r="D58" t="str">
            <v>DLF_Code</v>
          </cell>
        </row>
        <row r="59">
          <cell r="A59" t="str">
            <v>DUoS Group</v>
          </cell>
          <cell r="B59" t="str">
            <v>DUoS Group is a code which denotes the distribution use of system tariff applying to the MPRN.</v>
          </cell>
          <cell r="C59" t="str">
            <v>DUoS Group is a code which denotes the distribution use of system tariff applying to the MPRN</v>
          </cell>
          <cell r="D59" t="str">
            <v>DUOS_Group</v>
          </cell>
        </row>
        <row r="60">
          <cell r="A60" t="str">
            <v>Invoice Item Number</v>
          </cell>
          <cell r="B60" t="str">
            <v>This uniquely references the particular item being disputed on the DUoS / Transaction Invoice.</v>
          </cell>
          <cell r="C60" t="str">
            <v>This uniquely references the particular item being disputed on the DUoS / Transaction Invoice.</v>
          </cell>
          <cell r="D60" t="str">
            <v>DUOS_InvoiceItemNumber</v>
          </cell>
        </row>
        <row r="61">
          <cell r="A61" t="str">
            <v>Invoice Number</v>
          </cell>
          <cell r="B61" t="str">
            <v>This is the unique number originally provided on the DUoS / Transaction Invoice.</v>
          </cell>
          <cell r="C61" t="str">
            <v>This uniquely references the particular item being disputed on the DUoS / Transaction Invoice.</v>
          </cell>
          <cell r="D61" t="str">
            <v>DUOS_InvoiceNumber</v>
          </cell>
        </row>
        <row r="62">
          <cell r="A62" t="str">
            <v>Economic Activity Indicator</v>
          </cell>
          <cell r="B62" t="str">
            <v>Economic Activity Indicator is a code indicating the type of economic activity undertaken by the customer in the premises.</v>
          </cell>
          <cell r="C62" t="str">
            <v>Economic Activity Indicator is a code indicating the type of activity undertaken by the customer in the premises. The code will be a 4 digit NACE code.</v>
          </cell>
          <cell r="D62" t="str">
            <v>EAI_Code</v>
          </cell>
        </row>
        <row r="63">
          <cell r="A63" t="str">
            <v>Effective Date of Last CoS</v>
          </cell>
          <cell r="B63" t="str">
            <v xml:space="preserve">Effective From Date of Last Change of Supplier - </v>
          </cell>
          <cell r="C63" t="str">
            <v>Effective From Date is a date that indicates the inclusive date from which a notified event, such as a meter installation, change or removal, a change of supplier, customer details or metering characteristics, or an EUF, is effective.</v>
          </cell>
          <cell r="D63" t="str">
            <v>EffectiveFromDate</v>
          </cell>
        </row>
        <row r="64">
          <cell r="A64" t="str">
            <v>E-mail</v>
          </cell>
          <cell r="B64" t="str">
            <v>This field is intended to store electronic mail address details where applicable.</v>
          </cell>
          <cell r="C64" t="str">
            <v>This field is intended to store electronic mail address details</v>
          </cell>
          <cell r="D64" t="str">
            <v>Email</v>
          </cell>
        </row>
        <row r="65">
          <cell r="A65" t="str">
            <v>End Period Time</v>
          </cell>
          <cell r="B65" t="str">
            <v xml:space="preserve">End of Period where reported metered values are measured. </v>
          </cell>
          <cell r="C65" t="str">
            <v>End of Period where reported metered values are measured</v>
          </cell>
          <cell r="D65" t="str">
            <v>EndPeriodTime</v>
          </cell>
        </row>
        <row r="66">
          <cell r="A66" t="str">
            <v>End Time</v>
          </cell>
          <cell r="B66" t="str">
            <v xml:space="preserve">This is the point in time from which the reconciliation count stopped counting messages sent to and received from a particular Market Participant. </v>
          </cell>
          <cell r="C66" t="str">
            <v>This is the point in time from which the reconciliation count stopped counting messages sent to and received from a particular Market Participant. Also used as the Local Interval End Time for Individual Reading</v>
          </cell>
          <cell r="D66" t="str">
            <v>EndTime</v>
          </cell>
        </row>
        <row r="67">
          <cell r="A67" t="str">
            <v>Error Category Code</v>
          </cell>
          <cell r="B67" t="str">
            <v xml:space="preserve">This is a code that defines the type of error that was found on the incoming message. </v>
          </cell>
          <cell r="C67" t="str">
            <v>This is a code that defines the type of error that was found on the incoming message</v>
          </cell>
          <cell r="D67" t="str">
            <v>ErrorCategoryCode</v>
          </cell>
        </row>
        <row r="68">
          <cell r="A68" t="str">
            <v>Error Description</v>
          </cell>
          <cell r="B68" t="str">
            <v>This is the Technical description of the error where one was provided / possible.</v>
          </cell>
          <cell r="C68" t="str">
            <v>This is the Technical description of the error where one was provided / possible</v>
          </cell>
          <cell r="D68" t="str">
            <v>ErrorDescription</v>
          </cell>
        </row>
        <row r="69">
          <cell r="A69" t="str">
            <v>Estimate of Consumption</v>
          </cell>
          <cell r="B69" t="str">
            <v>An estimate of the annualised consumption at kWh registers provided for all MCCs in the Change of Supplier scenario only.</v>
          </cell>
          <cell r="C69" t="str">
            <v>An estimate of the anual comsumption at the register for all MCCs</v>
          </cell>
          <cell r="D69" t="str">
            <v>EstimatedConsumption</v>
          </cell>
        </row>
        <row r="70">
          <cell r="A70" t="str">
            <v>Estimated Usage Factor</v>
          </cell>
          <cell r="B70" t="str">
            <v>See Message Specific Information</v>
          </cell>
          <cell r="C70" t="str">
            <v>Estimated Usage Factor is a statement in kWh of the estimated consumption for a given Timeslot at a Meter Point over the next year</v>
          </cell>
          <cell r="D70" t="str">
            <v>EstimatedUsageFactor</v>
          </cell>
        </row>
        <row r="71">
          <cell r="A71" t="str">
            <v>Exchanged Meter Reference</v>
          </cell>
          <cell r="B71" t="str">
            <v>A reference to allow the old and new meter to be related to each other in the case of a meter exchange</v>
          </cell>
          <cell r="C71" t="str">
            <v>A reference to allow the old and new meter to be related to each other in the case of a meter exchange</v>
          </cell>
          <cell r="D71" t="str">
            <v>ExchangedMeterReference</v>
          </cell>
        </row>
        <row r="72">
          <cell r="A72" t="str">
            <v>Fax Ext</v>
          </cell>
          <cell r="B72" t="str">
            <v>This field is intended to store a Fax extension telephone number where applicable</v>
          </cell>
          <cell r="C72" t="e">
            <v>#N/A</v>
          </cell>
          <cell r="D72" t="str">
            <v>Extn</v>
          </cell>
        </row>
        <row r="73">
          <cell r="A73" t="str">
            <v>First Name</v>
          </cell>
          <cell r="B73" t="str">
            <v>This is the first given name(s) of a person</v>
          </cell>
          <cell r="C73" t="str">
            <v>This is the first given name of a person, usually a customer</v>
          </cell>
          <cell r="D73" t="str">
            <v>FirstName</v>
          </cell>
        </row>
        <row r="74">
          <cell r="A74" t="str">
            <v>Generation Unit ID</v>
          </cell>
          <cell r="B74" t="str">
            <v xml:space="preserve">This is the date from which the billing is calculated.  This would be the beginning of the month or, if the site was registered mid month, the date on which the registration took effect. </v>
          </cell>
          <cell r="C74" t="str">
            <v>Generation Unit ID is the aggregated metered generation value for a generation unit</v>
          </cell>
          <cell r="D74" t="str">
            <v>GenerationUnitID</v>
          </cell>
        </row>
        <row r="75">
          <cell r="A75" t="str">
            <v>Generation Unit Metered Generation</v>
          </cell>
          <cell r="B75" t="str">
            <v>Generation Unit Metered Generation is the metered energy generation value for generation units.</v>
          </cell>
          <cell r="C75" t="str">
            <v>Generation Unit Metered Generation is the loss adjusted metered generation value for generation units.</v>
          </cell>
          <cell r="D75" t="str">
            <v>GenerationUnitMeteredGeneration</v>
          </cell>
        </row>
        <row r="76">
          <cell r="A76" t="str">
            <v>Generator ID</v>
          </cell>
          <cell r="B76" t="str">
            <v xml:space="preserve">The Generator ID is associated with PartyIDType and can be the message sender of message recipient </v>
          </cell>
          <cell r="C76" t="str">
            <v>Generator MPID is the participant identification code of a Generator</v>
          </cell>
          <cell r="D76" t="str">
            <v>GeneratorMPID</v>
          </cell>
        </row>
        <row r="77">
          <cell r="A77" t="str">
            <v>Grouped MPRN</v>
          </cell>
          <cell r="B77" t="str">
            <v xml:space="preserve">This is the unique identifying reference number for grouped un-metered sites such as street lighting, provided where applicable. </v>
          </cell>
          <cell r="C77" t="str">
            <v>This is the unique identifying reference number for a grouped un-metered sites such as street lighting, prvided where applicable</v>
          </cell>
          <cell r="D77" t="str">
            <v>GroupedMPRN</v>
          </cell>
        </row>
        <row r="78">
          <cell r="A78" t="str">
            <v>House No.</v>
          </cell>
          <cell r="B78" t="str">
            <v>This is the number of the premises given as part of an address</v>
          </cell>
          <cell r="C78" t="str">
            <v>This is the number of a premises given as part of an address</v>
          </cell>
          <cell r="D78" t="str">
            <v>HouseNo</v>
          </cell>
        </row>
        <row r="79">
          <cell r="A79" t="str">
            <v>Installed Value</v>
          </cell>
          <cell r="B79" t="str">
            <v>Installed Value is the wattage of the equipment (W). Average Wattage where 24hr profile is used.</v>
          </cell>
          <cell r="C79" t="str">
            <v>Installed value is the wattage of the equipment</v>
          </cell>
          <cell r="D79" t="str">
            <v>InstalledValue</v>
          </cell>
        </row>
        <row r="80">
          <cell r="A80" t="str">
            <v>Interval Period Timestamp</v>
          </cell>
          <cell r="B80" t="str">
            <v xml:space="preserve">Interval Period Timestamp for the Retail Market identifies the start time of a period when consumption is recorded on a profile meter, or profiled for a non-profile meter. </v>
          </cell>
          <cell r="C80" t="str">
            <v>Interval Period Timestamp for the Retail Market identifies the start time of a period when consumption is recorded on a profile meter, or profiled for a non-profile meter. The time stamp will either include or refer to a separate statement of any local ti</v>
          </cell>
          <cell r="D80" t="str">
            <v>IntervalPeriodTimestamp</v>
          </cell>
        </row>
        <row r="81">
          <cell r="A81" t="str">
            <v>Interval Status</v>
          </cell>
          <cell r="B81" t="str">
            <v>Interval Status is a code that indicates the status of the consumption value for the interval for the Retail Market.</v>
          </cell>
          <cell r="C81">
            <v>0</v>
          </cell>
          <cell r="D81" t="str">
            <v>IntervalStatusCode</v>
          </cell>
        </row>
        <row r="82">
          <cell r="A82" t="str">
            <v>Value (Interval Demand)</v>
          </cell>
          <cell r="B82" t="str">
            <v>The value of a reading in the form passed to the Data Processor measured in the units identified by the meter register after the application of meter multipliers and transformer loss factors for the MPRN where appropriate.</v>
          </cell>
          <cell r="C82">
            <v>0</v>
          </cell>
          <cell r="D82" t="str">
            <v>IntervalValue</v>
          </cell>
        </row>
        <row r="83">
          <cell r="A83" t="str">
            <v>Date of Issue</v>
          </cell>
          <cell r="B83" t="str">
            <v>The date on which the old supplier is notified of a validated Change of Supplier</v>
          </cell>
          <cell r="C83" t="str">
            <v>The date on which the old supplier is notified of a validated Change of Supplier</v>
          </cell>
          <cell r="D83" t="str">
            <v>IssueDate</v>
          </cell>
        </row>
        <row r="84">
          <cell r="A84" t="str">
            <v>Keypad Premises Number</v>
          </cell>
          <cell r="B84" t="str">
            <v xml:space="preserve">The new Keypad Premise Number provided for keypad metered Non-Interval Meter Points. A number used to uniquely identify a Keypad meter at a premise. 
</v>
          </cell>
          <cell r="C84">
            <v>0</v>
          </cell>
          <cell r="D84" t="str">
            <v>KeypadPremisesNumber</v>
          </cell>
        </row>
        <row r="85">
          <cell r="A85" t="str">
            <v>Last Actual Read Date</v>
          </cell>
          <cell r="B85" t="str">
            <v>Last Actual Read Date is the date on which a plausible read was last obtained for a Meter point.</v>
          </cell>
          <cell r="C85" t="str">
            <v>Last Actual Read date is the date on which a plausible read was last obtained 
for a Meter point.</v>
          </cell>
          <cell r="D85" t="str">
            <v>LastActualReadDate</v>
          </cell>
        </row>
        <row r="86">
          <cell r="A86" t="str">
            <v>Last Name</v>
          </cell>
          <cell r="B86" t="str">
            <v>This is the last or family name of a person.</v>
          </cell>
          <cell r="C86" t="str">
            <v>This is the last or family name of a person, usually a customer</v>
          </cell>
          <cell r="D86" t="str">
            <v>LastName</v>
          </cell>
        </row>
        <row r="87">
          <cell r="A87" t="str">
            <v>Load Factor</v>
          </cell>
          <cell r="B87" t="str">
            <v>A code that defines the pattern of demand and so affects the load profile allocated to a Maximum Demand Meter Point. The code will not be present for Interval or non-Maximum Demand Meter Points.  Specifies a percentage range.  Using a year as the designat</v>
          </cell>
          <cell r="C87" t="str">
            <v>A code that defines the pattern of demand and so affects the load profile allocated to a Maximum demand Meter Point. The code will not be present for QH or non-Maximum Demand Meter Points.</v>
          </cell>
          <cell r="D87" t="str">
            <v>LoadFactorCode</v>
          </cell>
        </row>
        <row r="88">
          <cell r="A88" t="str">
            <v>Load Factor New</v>
          </cell>
          <cell r="B88" t="str">
            <v>A code that defines the pattern of demand and so affects the load profile allocated to a Maximum demand Meter Point. The code will not be present for Interval or non-Maximum Demand Meter Points.</v>
          </cell>
          <cell r="C88" t="str">
            <v>The average demand (derived from KWH) in a meter reading period divided by the metered maximum demand in the period, expressed as a percentage. LF(%) = KWH/MD(KW) x hours X100</v>
          </cell>
          <cell r="D88" t="str">
            <v>LoadFactorNewCode</v>
          </cell>
        </row>
        <row r="89">
          <cell r="A89" t="str">
            <v>Load Profile</v>
          </cell>
          <cell r="B89" t="str">
            <v>Load Profile is a code that determines, when coupled with Timeslot, the derived profile to be applied to the consumption for settlement.</v>
          </cell>
          <cell r="C89" t="str">
            <v>Load Profile is a code that determines, when coupled with Timeslot, the standard profile to be applied to the consumption for settlement.</v>
          </cell>
          <cell r="D89" t="str">
            <v>LoadProfileCode</v>
          </cell>
        </row>
        <row r="90">
          <cell r="A90" t="str">
            <v>Long Term Vacant Indicator</v>
          </cell>
          <cell r="B90" t="str">
            <v xml:space="preserve">This field can be used by a Supplier to indicate that the site is Long-Term Vacant.  </v>
          </cell>
          <cell r="C90" t="str">
            <v>Long Term Vacant Indicator Flag</v>
          </cell>
          <cell r="D90" t="str">
            <v>LongTermVacantIndicatorFlag</v>
          </cell>
        </row>
        <row r="91">
          <cell r="A91" t="str">
            <v>Loss Adjusted Aggregated Consumption</v>
          </cell>
          <cell r="B91" t="str">
            <v>Loss Adjusted Aggregated Consumption is the Aggregated Consumption for a settlement interval at the nominated level of aggregation and adjusted for distribution loss factors</v>
          </cell>
          <cell r="C91" t="str">
            <v>Loss Adjusted Aggregated Demand is the Aggregated Consumption for a settlement interval at the nominated level of aggregation and adjusted for distribution loss factors</v>
          </cell>
          <cell r="D91" t="str">
            <v>LossAdjustedAggregatedConsumption</v>
          </cell>
        </row>
        <row r="92">
          <cell r="A92" t="str">
            <v>Loss Adjusted Generation Unit Metered Generation</v>
          </cell>
          <cell r="B92" t="str">
            <v xml:space="preserve">Loss Adjusted Generation Unit Metered Generation is the loss adjusted metered generation energy value for a generation unit </v>
          </cell>
          <cell r="C92" t="str">
            <v>Loss Adjusted Generation Unit Metered Generation is the loss adjusted metered generation value for a generation unit</v>
          </cell>
          <cell r="D92" t="str">
            <v>LossAdjustedGenerationUnitMeteredGeneration</v>
          </cell>
        </row>
        <row r="93">
          <cell r="A93" t="str">
            <v>Market Role ID</v>
          </cell>
          <cell r="B93" t="str">
            <v>TBD</v>
          </cell>
          <cell r="C93" t="str">
            <v>Market role ID</v>
          </cell>
          <cell r="D93" t="str">
            <v>MarketRoleID</v>
          </cell>
        </row>
        <row r="94">
          <cell r="A94" t="str">
            <v>Timestamp</v>
          </cell>
          <cell r="B94" t="str">
            <v>The date/time that the message was encrypted.</v>
          </cell>
          <cell r="C94" t="e">
            <v>#N/A</v>
          </cell>
          <cell r="D94" t="str">
            <v>MarketTimestamp</v>
          </cell>
        </row>
        <row r="95">
          <cell r="A95" t="str">
            <v>Maximum Export Capacity</v>
          </cell>
          <cell r="B95" t="str">
            <v xml:space="preserve">Maximum Export Capacity is the capacity in kVA agreed in the connection agreement and permitted to be exported at a meter point. </v>
          </cell>
          <cell r="C95" t="str">
            <v>Maximum Export Capacity is the capacity in kVA agreed in the connection agreement and permitted to be exported at a meter point.</v>
          </cell>
          <cell r="D95" t="str">
            <v>MaximumExportCapacity</v>
          </cell>
        </row>
        <row r="96">
          <cell r="A96" t="str">
            <v>Maximum Import Capacity</v>
          </cell>
          <cell r="B96" t="str">
            <v xml:space="preserve">Maximum Import Capacity is the capacity in kVA agreed in the connection agreement and permitted to be imported at a meter point. </v>
          </cell>
          <cell r="C96" t="str">
            <v>Maximum Import Capacity is the capacity in kVA agreed in the connection agreement and permitted to be imported at a meter point.</v>
          </cell>
          <cell r="D96" t="str">
            <v>MaximumImportCapacity</v>
          </cell>
        </row>
        <row r="97">
          <cell r="A97" t="str">
            <v>Measured Quantity</v>
          </cell>
          <cell r="B97" t="str">
            <v>Quantity according to unit on series record.</v>
          </cell>
          <cell r="C97" t="str">
            <v>Quantity according to unit on series record</v>
          </cell>
          <cell r="D97" t="str">
            <v>MeasuredQuantity</v>
          </cell>
        </row>
        <row r="98">
          <cell r="A98" t="str">
            <v>Medical Equipment Special Needs details</v>
          </cell>
          <cell r="B98" t="str">
            <v>A code indicating the type of medical equipment special needs that a customer has.</v>
          </cell>
          <cell r="C98" t="str">
            <v>This is a code indicating the type of medical equipment special needs that a customer has.</v>
          </cell>
          <cell r="D98" t="str">
            <v>MedicalEquipmentDetailsCode</v>
          </cell>
        </row>
        <row r="99">
          <cell r="A99" t="str">
            <v>Message Status</v>
          </cell>
          <cell r="B99" t="str">
            <v>A flag to indicate whether the message is being sent in response or as an advice</v>
          </cell>
          <cell r="C99" t="str">
            <v>The Message Status Code indicates if the message is an Advice or a Response</v>
          </cell>
          <cell r="D99" t="str">
            <v>MessageStatusCode</v>
          </cell>
        </row>
        <row r="100">
          <cell r="A100" t="str">
            <v>Message Type</v>
          </cell>
          <cell r="B100" t="str">
            <v>This is the Market Message Number.</v>
          </cell>
          <cell r="C100">
            <v>0</v>
          </cell>
          <cell r="D100" t="str">
            <v>MessageTypeCode</v>
          </cell>
        </row>
        <row r="101">
          <cell r="A101" t="str">
            <v>Meter Category</v>
          </cell>
          <cell r="B101" t="str">
            <v>Meter Category is a code allocated by Meter Asset Manager to denote the manufacturer and type of meter.</v>
          </cell>
          <cell r="C101" t="str">
            <v>Meter Category is a code allocated by Meter Asset Manager to denote the manufacturer and type of meter. Codes have not been added to the ieXML schema due to the volume of codes available (234). Validation by pattern has been implemented instead.</v>
          </cell>
          <cell r="D101" t="str">
            <v>MeterCategoryCode</v>
          </cell>
        </row>
        <row r="102">
          <cell r="A102" t="str">
            <v>Meter Configuration Code</v>
          </cell>
          <cell r="B102" t="str">
            <v xml:space="preserve">Meter Configuration Code is a code to indicate the functionality present in a meter at a site as required by the Supplier to be delivered by the combination of registers physically installed at a meter point. It does not describe the technical attributes </v>
          </cell>
          <cell r="C102" t="str">
            <v>Meter Configuration Code is a code to indicate the  functionality required by 
the Supplier to be delivered by the combination of registers physically installed at a meter point. It does not describe the technical attributes of the meter(s). The measureme</v>
          </cell>
          <cell r="D102" t="str">
            <v>MeterConfigurationCode</v>
          </cell>
        </row>
        <row r="103">
          <cell r="A103" t="str">
            <v>Metering Interval</v>
          </cell>
          <cell r="B103" t="str">
            <v xml:space="preserve">Metering Interval identifies, for the Retail Market,. the length in minutes of a period when consumption is recorded on a profile meter. Metering Interval is a class of interval </v>
          </cell>
          <cell r="C103" t="str">
            <v>Metering Interval identifies, for the Retail Market,. the length in minutes of a period when consumption is recorded on a profile meter. Metering Interval is a class of interval</v>
          </cell>
          <cell r="D103" t="str">
            <v>MeteringInterval</v>
          </cell>
        </row>
        <row r="104">
          <cell r="A104" t="str">
            <v>Meter Location</v>
          </cell>
          <cell r="B104" t="str">
            <v>Meter Location is a code that refers to the physical position of a meter at a premises.</v>
          </cell>
          <cell r="C104" t="str">
            <v>Meter Location is a code that refers to the physical position of a meter at a 
premises. This is a sub-category of Observation Code</v>
          </cell>
          <cell r="D104" t="str">
            <v>MeterLocationCode</v>
          </cell>
        </row>
        <row r="105">
          <cell r="A105" t="str">
            <v>Meter Multiplier</v>
          </cell>
          <cell r="B105" t="str">
            <v>Meter Multiplier is a factor to be applied to an advance or reading at a register in order to derive a value in kWh.</v>
          </cell>
          <cell r="C105" t="str">
            <v>Meter Multiplier is a factor to be applied to an advance or reading at a register in order to derive a true value.</v>
          </cell>
          <cell r="D105" t="str">
            <v>MeterMultiplier</v>
          </cell>
        </row>
        <row r="106">
          <cell r="A106" t="str">
            <v>Meter Point Address Changed</v>
          </cell>
          <cell r="B106" t="str">
            <v>A flag to indicate that the Meter point address has been changed</v>
          </cell>
          <cell r="C106" t="str">
            <v>A flag to indicate that the Meter point address has been changed</v>
          </cell>
          <cell r="D106" t="str">
            <v>MeterPointAddressChangedFlag</v>
          </cell>
        </row>
        <row r="107">
          <cell r="A107" t="str">
            <v>Meter Point Status</v>
          </cell>
          <cell r="B107" t="str">
            <v xml:space="preserve">A code to identify the requested connection status of a meter point. </v>
          </cell>
          <cell r="C107" t="str">
            <v>Meter Point Status is a code to identify the connection status of a meter point.</v>
          </cell>
          <cell r="D107" t="str">
            <v>MeterPointStatusCode</v>
          </cell>
        </row>
        <row r="108">
          <cell r="A108" t="str">
            <v>Meter Point Status Reason</v>
          </cell>
          <cell r="B108" t="str">
            <v xml:space="preserve">Meter Point Status Reason is a code to indicate why the status of a meter point is requested to be changed. </v>
          </cell>
          <cell r="C108" t="str">
            <v>Meter Point Status Reason is a code to indicate why the status of a Meter Point was changed or is being requested to be changed.</v>
          </cell>
          <cell r="D108" t="str">
            <v>MeterPointStatusReasonCode</v>
          </cell>
        </row>
        <row r="109">
          <cell r="A109" t="str">
            <v>Meter Reader Password</v>
          </cell>
          <cell r="B109" t="str">
            <v>The password that a meter reader will provide if requested by a customer when visiting a site to collect meter readings.</v>
          </cell>
          <cell r="C109">
            <v>0</v>
          </cell>
          <cell r="D109" t="str">
            <v>MeterReaderPassword</v>
          </cell>
        </row>
        <row r="110">
          <cell r="A110" t="str">
            <v>Meter Reader Remark Code</v>
          </cell>
          <cell r="B110" t="str">
            <v>A code used by meter readers to indicate why a meter could not be read, or to capture issues that may require follow-up action, or to detail information that may be useful to a Supplier.</v>
          </cell>
          <cell r="C110">
            <v>0</v>
          </cell>
          <cell r="D110" t="str">
            <v>MeterReaderRemarkCode</v>
          </cell>
        </row>
        <row r="111">
          <cell r="A111" t="str">
            <v>Meter Reader Remarks</v>
          </cell>
          <cell r="B111" t="str">
            <v>A free-text comment associated with a Meter Reader Remark Code. This can be used by meter readers to provide additional information on a site-specific issue.</v>
          </cell>
          <cell r="C111">
            <v>0</v>
          </cell>
          <cell r="D111" t="str">
            <v>MeterReaderRemarks</v>
          </cell>
        </row>
        <row r="112">
          <cell r="A112" t="str">
            <v>Meter Register Sequence</v>
          </cell>
          <cell r="B112" t="str">
            <v>Meter Register Sequence is the identifier of a specific register to distinguish between registers dials on a physical meter or set of meters.</v>
          </cell>
          <cell r="C112" t="str">
            <v>Meter Register Sequence is an identifier to distinguish between different meter dials on a physical meter or set of meters.</v>
          </cell>
          <cell r="D112" t="str">
            <v>MeterRegisterSequence</v>
          </cell>
        </row>
        <row r="113">
          <cell r="A113" t="str">
            <v>Meter Works Type</v>
          </cell>
          <cell r="B113" t="str">
            <v>Meter Works Type is a code to indicate what work is required or completed (e.g. install, remove, exchange or reconfigure meter)</v>
          </cell>
          <cell r="C113" t="str">
            <v>Meter Works Type is a code to indicate what work is required or completed (e.g. install, remove, exchange or reconfigure meter)</v>
          </cell>
          <cell r="D113" t="str">
            <v>MeterWorksTypeCode</v>
          </cell>
        </row>
        <row r="114">
          <cell r="A114" t="str">
            <v>MIC Start Date</v>
          </cell>
          <cell r="B114" t="str">
            <v xml:space="preserve">The start date from which a MIC applies. </v>
          </cell>
          <cell r="C114">
            <v>0</v>
          </cell>
          <cell r="D114" t="str">
            <v>MICStartDate</v>
          </cell>
        </row>
        <row r="115">
          <cell r="A115" t="str">
            <v>Market Participant Business Reference</v>
          </cell>
          <cell r="B115" t="str">
            <v xml:space="preserve">This is the Suppliers number given as reference in the request. </v>
          </cell>
          <cell r="C115" t="str">
            <v>A Supplier created Business reference used to identify and track the progress of business requests sent to DSO / MRSO</v>
          </cell>
          <cell r="D115" t="str">
            <v>MPBusinessReference</v>
          </cell>
        </row>
        <row r="116">
          <cell r="A116" t="str">
            <v>MPRN</v>
          </cell>
          <cell r="B116" t="str">
            <v xml:space="preserve">The unique identifying reference for the Meter Point. </v>
          </cell>
          <cell r="C116" t="str">
            <v xml:space="preserve">Meter Point Reference Number is the unique and unchanging reference number of a meter point.  The MPRN will include a two digit  code indicating the distribution system to which the Meter Point is connected and a one digit check digit which is calculated </v>
          </cell>
          <cell r="D116" t="str">
            <v>MPRN</v>
          </cell>
        </row>
        <row r="117">
          <cell r="A117" t="str">
            <v>MPRN Count</v>
          </cell>
          <cell r="B117" t="str">
            <v>A count of the number of MPRN segments included in the message</v>
          </cell>
          <cell r="C117" t="str">
            <v>A count of the number of MPRN segments included in the message</v>
          </cell>
          <cell r="D117" t="str">
            <v>MPRNCount</v>
          </cell>
        </row>
        <row r="118">
          <cell r="A118" t="str">
            <v>Count of MPRN</v>
          </cell>
          <cell r="B118" t="str">
            <v>The number of MPRNs processed in the aggregation run for this Profile / DLF combination (DLF only for the 595 MM) within this Supplier Unit / SSAC classification.</v>
          </cell>
          <cell r="C118" t="str">
            <v>A count of the number of MPRN included in the aggregation run</v>
          </cell>
          <cell r="D118" t="str">
            <v>MPRNTally</v>
          </cell>
        </row>
        <row r="119">
          <cell r="A119" t="str">
            <v>Value (Net Active Demand)</v>
          </cell>
          <cell r="B119" t="str">
            <v xml:space="preserve">The net of the gross import value and gross export value passed to the Data Processor measured in the units identified by the meter register. </v>
          </cell>
          <cell r="C119">
            <v>0</v>
          </cell>
          <cell r="D119" t="str">
            <v>NetActiveDemandValue</v>
          </cell>
        </row>
        <row r="120">
          <cell r="A120" t="str">
            <v>Networks Reference Number</v>
          </cell>
          <cell r="B120" t="str">
            <v>A Non-Interval billing document reference created at inception of the Non-Interval billing document and used to reference that Non-Interval billing transaction.</v>
          </cell>
          <cell r="C120" t="str">
            <v>A NQH billing document reference created at inception of the NQH billing document in Networks and used to reference that NQH billing transaction.</v>
          </cell>
          <cell r="D120" t="str">
            <v>NetworksReferenceNumber</v>
          </cell>
        </row>
        <row r="121">
          <cell r="A121" t="str">
            <v xml:space="preserve">Non-Interval Energy Proportion </v>
          </cell>
          <cell r="B121" t="str">
            <v xml:space="preserve">Shows the percentage of Non-Interval consumption to 8 decimal places </v>
          </cell>
          <cell r="C121">
            <v>0</v>
          </cell>
          <cell r="D121" t="str">
            <v>NIEP</v>
          </cell>
        </row>
        <row r="122">
          <cell r="A122" t="str">
            <v>No Read Code</v>
          </cell>
          <cell r="B122" t="str">
            <v>No Read Code is a code to describe why no read was obtained on a site visit.</v>
          </cell>
          <cell r="C122" t="str">
            <v>No Read Code is a code to describe why no read was obtained on a site visit. 
This is a sub-category of Observation Code.</v>
          </cell>
          <cell r="D122" t="str">
            <v>NoReadCode</v>
          </cell>
        </row>
        <row r="123">
          <cell r="A123" t="str">
            <v>Fax</v>
          </cell>
          <cell r="B123" t="str">
            <v>This field is intended to store a Fax telephone number where applicable</v>
          </cell>
          <cell r="C123" t="e">
            <v>#N/A</v>
          </cell>
          <cell r="D123" t="str">
            <v>Number</v>
          </cell>
        </row>
        <row r="124">
          <cell r="A124" t="str">
            <v>Objection Date</v>
          </cell>
          <cell r="B124" t="str">
            <v>Objection Date is the date an objection was registered.</v>
          </cell>
          <cell r="C124" t="str">
            <v>Objection Date is the date an objection was registered.</v>
          </cell>
          <cell r="D124" t="str">
            <v>ObjectionDate</v>
          </cell>
        </row>
        <row r="125">
          <cell r="A125" t="str">
            <v>Objection Reason</v>
          </cell>
          <cell r="B125" t="str">
            <v>Objection Reason is a code to indicate the old supplier’s reason for the objection.</v>
          </cell>
          <cell r="C125" t="str">
            <v>Objection Reason is a code to indicate the old supplierâ__s reason for the objection.</v>
          </cell>
          <cell r="D125" t="str">
            <v>ObjectionReasonCode</v>
          </cell>
        </row>
        <row r="126">
          <cell r="A126" t="str">
            <v>Observation Code</v>
          </cell>
          <cell r="B126" t="str">
            <v>Observation Code is a code that describes observations made at or concerning a site.</v>
          </cell>
          <cell r="C126" t="str">
            <v>Observation Code is a code that describes observations made at or concerning a site. Meter location,  condition codes and no read codes are special forms of observation.</v>
          </cell>
          <cell r="D126" t="str">
            <v>ObservationCode</v>
          </cell>
        </row>
        <row r="127">
          <cell r="A127" t="str">
            <v>Observation Date</v>
          </cell>
          <cell r="B127" t="str">
            <v>Observation Date is the date of an observation made at or concerning a site.</v>
          </cell>
          <cell r="C127" t="str">
            <v>Observation Date is the date of an observation</v>
          </cell>
          <cell r="D127" t="str">
            <v>ObservationDate</v>
          </cell>
        </row>
        <row r="128">
          <cell r="A128" t="str">
            <v>Observation Text</v>
          </cell>
          <cell r="B128" t="str">
            <v xml:space="preserve">Observation Text provides a description of an observation </v>
          </cell>
          <cell r="C128" t="str">
            <v>Observation Text provides a description of an observation and may be used to convey comments from a data collector, DSO, supplier or MRSO regarding a problem or no access situation or for any other purpose.</v>
          </cell>
          <cell r="D128" t="str">
            <v>ObservationText</v>
          </cell>
        </row>
        <row r="129">
          <cell r="A129" t="str">
            <v>Order Status</v>
          </cell>
          <cell r="B129" t="str">
            <v>This is a code indicating the status of the order</v>
          </cell>
          <cell r="C129" t="str">
            <v>Order Status Code</v>
          </cell>
          <cell r="D129" t="str">
            <v>OrderStatusCode</v>
          </cell>
        </row>
        <row r="130">
          <cell r="A130" t="str">
            <v>Name Org1</v>
          </cell>
          <cell r="B130" t="str">
            <v xml:space="preserve">This is the name of a company or organisation. </v>
          </cell>
          <cell r="C130" t="str">
            <v>This is the name of a company or organisation</v>
          </cell>
          <cell r="D130" t="str">
            <v>OrganisationOne</v>
          </cell>
        </row>
        <row r="131">
          <cell r="A131" t="str">
            <v>Name Org2</v>
          </cell>
          <cell r="B131" t="str">
            <v>This field can be used as overflow for the name of a company or organisation</v>
          </cell>
          <cell r="C131" t="str">
            <v>This is the name of a company or organisation</v>
          </cell>
          <cell r="D131" t="str">
            <v>OrganisationTwo</v>
          </cell>
        </row>
        <row r="132">
          <cell r="A132" t="str">
            <v>Original Message</v>
          </cell>
          <cell r="B132" t="str">
            <v xml:space="preserve">This is a copy of the original message that is being rejected. </v>
          </cell>
          <cell r="C132" t="str">
            <v>This is a copy of the original message that is being rejected. This is a Base 64 XML Data type. Base64 encoding is required to cater for scenarios where the incoming message may contain invalid XML characters.</v>
          </cell>
          <cell r="D132" t="str">
            <v>OriginalMessage</v>
          </cell>
        </row>
        <row r="133">
          <cell r="A133" t="str">
            <v>Original Transaction Reference Number</v>
          </cell>
          <cell r="B133" t="str">
            <v xml:space="preserve">This is the Transaction Reference Number of the original message that is the subject of a rejection message. </v>
          </cell>
          <cell r="C133" t="str">
            <v>This is the Transaction Reference Number data item provided in the message header segment of Market Messages. This item is populated here where it was provided on the message that is being rejected and could be read</v>
          </cell>
          <cell r="D133" t="str">
            <v>OriginalTxRefNbr</v>
          </cell>
        </row>
        <row r="134">
          <cell r="A134" t="str">
            <v>Outcome Reason</v>
          </cell>
          <cell r="B134" t="str">
            <v xml:space="preserve">This is a code indicating the outcome reason of the original request. </v>
          </cell>
          <cell r="C134" t="str">
            <v>Outcome Reason Code</v>
          </cell>
          <cell r="D134" t="str">
            <v>OutcomeReasonCode</v>
          </cell>
        </row>
        <row r="135">
          <cell r="A135" t="str">
            <v>Percentage of Consumption Actual</v>
          </cell>
          <cell r="B135" t="str">
            <v>The Percentage of Consumption Actual field will display the percentage of consumption, per Supplier Unit/SSAC combination, that is recorded as actual interval values on that day.</v>
          </cell>
          <cell r="C135" t="str">
            <v>% of consumption that was "Actual" per Supplier Unit / SSAC combination</v>
          </cell>
          <cell r="D135" t="str">
            <v>PercntConsAct</v>
          </cell>
        </row>
        <row r="136">
          <cell r="A136" t="str">
            <v>Percentage of MPRNs Estimated</v>
          </cell>
          <cell r="B136" t="str">
            <v>The Percentage of MPRNs Estimated field will display the percentage of MPRNs, per Supplier Unit/SSAC combination, that have 50% or more intervals estimated in that day.</v>
          </cell>
          <cell r="C136" t="str">
            <v>% Count of all MPRNs that were "Estimated" per Supplier Unit / SSAC combination</v>
          </cell>
          <cell r="D136" t="str">
            <v>PercntMPRNEst</v>
          </cell>
        </row>
        <row r="137">
          <cell r="A137" t="str">
            <v>P.O.Box Number</v>
          </cell>
          <cell r="B137" t="str">
            <v>This number denotes the number given to a PO Box address and is a mandatory field if an address in PO Box format is provided for a customer.</v>
          </cell>
          <cell r="C137" t="str">
            <v>This number denotes the number given to a PO Box address</v>
          </cell>
          <cell r="D137" t="str">
            <v>POBoxNumber</v>
          </cell>
        </row>
        <row r="138">
          <cell r="A138" t="str">
            <v>Postal Code</v>
          </cell>
          <cell r="B138" t="str">
            <v>This is the postal or Zip code given as part of an address where appropriate</v>
          </cell>
          <cell r="C138" t="str">
            <v>This is the postal or Zip code given as part of a correspondance address where appropriate</v>
          </cell>
          <cell r="D138" t="str">
            <v>PostCode</v>
          </cell>
        </row>
        <row r="139">
          <cell r="A139" t="str">
            <v>Post Decimal Digits</v>
          </cell>
          <cell r="B139" t="str">
            <v>The number of digits after the decimal place on a register of a meter.</v>
          </cell>
          <cell r="C139" t="str">
            <v>The number of digits after the decimal place on a meter.</v>
          </cell>
          <cell r="D139" t="str">
            <v>PostDecimalDetails</v>
          </cell>
        </row>
        <row r="140">
          <cell r="A140" t="str">
            <v>Pre Decimal Digits</v>
          </cell>
          <cell r="B140" t="str">
            <v>The number of digits before the decimal place on the register of a meter</v>
          </cell>
          <cell r="C140" t="str">
            <v>The number of digits before the decimal place on a meter</v>
          </cell>
          <cell r="D140" t="str">
            <v>PreDecimalDetails</v>
          </cell>
        </row>
        <row r="141">
          <cell r="A141" t="str">
            <v>Prepayment Type</v>
          </cell>
          <cell r="B141" t="str">
            <v>A code to indicate the Prepayment Type to be installed when a prepayment facility is requested by a Supplier</v>
          </cell>
          <cell r="C141" t="str">
            <v>Pre Payment Type</v>
          </cell>
          <cell r="D141" t="str">
            <v>PrePaymentType</v>
          </cell>
        </row>
        <row r="142">
          <cell r="A142" t="str">
            <v>Previous Account Number</v>
          </cell>
          <cell r="B142" t="str">
            <v>The customer account number that the customer has with the previous Supplier. Used in Change of Tenancy History segement in 010 and in 140 - Change of Tenancy History.</v>
          </cell>
          <cell r="C142" t="e">
            <v>#N/A</v>
          </cell>
          <cell r="D142" t="str">
            <v>PreviousAccountNumber</v>
          </cell>
        </row>
        <row r="143">
          <cell r="A143" t="str">
            <v>Previous Address</v>
          </cell>
          <cell r="B143" t="str">
            <v>The address at which the customer was supplied by the previous Supplier. Used in Change of Tenancy History segement in 010, 016 and 140 - Change of Tenancy History.</v>
          </cell>
          <cell r="C143" t="e">
            <v>#N/A</v>
          </cell>
          <cell r="D143" t="str">
            <v>PreviousAddress</v>
          </cell>
        </row>
        <row r="144">
          <cell r="A144" t="str">
            <v>Previous MPRN</v>
          </cell>
          <cell r="B144" t="str">
            <v>The MPRN of the site at which the customer was supplied by the previous Supplier. Used in Change of Tenancy History segement in 010 and in 140 - Change of Tenancy History.</v>
          </cell>
          <cell r="C144" t="e">
            <v>#N/A</v>
          </cell>
          <cell r="D144" t="str">
            <v>PreviousMPRN</v>
          </cell>
        </row>
        <row r="145">
          <cell r="A145" t="str">
            <v>Previous Read Date</v>
          </cell>
          <cell r="B145" t="str">
            <v>Previous Read Date is the date to which the most recent reading or estimate prior to the one currently being reported applies, i.e. this is the end of the of the previous consumption period for the register</v>
          </cell>
          <cell r="C145" t="str">
            <v>Previous Read Date is the date to which a reading or estimate prior to the one currently being reported applies, i.e. this is the end of the of the previous consumption period for the register</v>
          </cell>
          <cell r="D145" t="str">
            <v>PreviousReadDate</v>
          </cell>
        </row>
        <row r="146">
          <cell r="A146" t="str">
            <v>Previous Supplier</v>
          </cell>
          <cell r="B146" t="str">
            <v>The code identifying the previous Supplier of the customer. Used in Change of Tenancy History segement in 010 and in 140 - Change of Tenancy History.</v>
          </cell>
          <cell r="C146" t="e">
            <v>#N/A</v>
          </cell>
          <cell r="D146" t="str">
            <v>PreviousSupplier</v>
          </cell>
        </row>
        <row r="147">
          <cell r="A147" t="str">
            <v>Provisional Acceptance Completion Requirement Code</v>
          </cell>
          <cell r="B147" t="str">
            <v>Provisional Acceptance Completion Requirement is a code to indicate the outstanding items where a registration or request is provisionally accepted.</v>
          </cell>
          <cell r="C147" t="str">
            <v>Provisional Acceptance Completion Requirement is a code to indicate the outstanding items where a registration or request is provisionally accepted.</v>
          </cell>
          <cell r="D147" t="str">
            <v>ProvAccCompletionRequirementCode</v>
          </cell>
        </row>
        <row r="148">
          <cell r="A148" t="str">
            <v>PSO Exemption Flag</v>
          </cell>
          <cell r="B148" t="str">
            <v>As and where an unmetered site is exempt, by law, from paying PSO charges this flag will be highlighted.</v>
          </cell>
          <cell r="C148" t="str">
            <v>This flag will be set where an unmetered site is exempt, by law, from paying PSO charges</v>
          </cell>
          <cell r="D148" t="str">
            <v>PSOExemptionFlag</v>
          </cell>
        </row>
        <row r="149">
          <cell r="A149" t="str">
            <v>Query Flag</v>
          </cell>
          <cell r="B149" t="str">
            <v>Set to 0 normally, or 1 if the reading is the subject of a Data Query</v>
          </cell>
          <cell r="C149" t="str">
            <v>Indicates if the reading is subject of a data query</v>
          </cell>
          <cell r="D149" t="str">
            <v>QueryFlag</v>
          </cell>
        </row>
        <row r="150">
          <cell r="A150" t="str">
            <v>Read Cycle Day</v>
          </cell>
          <cell r="B150" t="str">
            <v xml:space="preserve">Read Cycle Day refers to the day in a 41 working day cycle (ROI) or a 65 working day cycle (NI) that a meter is due to be read. </v>
          </cell>
          <cell r="C150" t="str">
            <v>Read Cycle day refers to the day in a 41 day cycle that a meter is due to be read</v>
          </cell>
          <cell r="D150" t="str">
            <v>ReadCycle</v>
          </cell>
        </row>
        <row r="151">
          <cell r="A151" t="str">
            <v>Read Date</v>
          </cell>
          <cell r="B151" t="str">
            <v xml:space="preserve">Read Date is the date on which a reading was physically obtained from the meter, or was estimated in the case where a reading was not obtained. </v>
          </cell>
          <cell r="C151" t="str">
            <v>Read Date is the date on which a reading was physically obtained from the meter, or was estimated in the case where a plausible reading was not obtained. For opening reads the time obtained will be 00h00, for all other reads the time will be 23h59.  For a</v>
          </cell>
          <cell r="D151" t="str">
            <v>ReadDate</v>
          </cell>
        </row>
        <row r="152">
          <cell r="A152" t="str">
            <v>Read Frequency</v>
          </cell>
          <cell r="B152" t="str">
            <v>Read Frequency is a code that indicates the frequency of meter reading for the meter point.</v>
          </cell>
          <cell r="C152" t="str">
            <v>Read Frequency is a code that indicates the frequency of meter reading for the retail market, typically bi-monthly.</v>
          </cell>
          <cell r="D152" t="str">
            <v>ReadFrequencyCode</v>
          </cell>
        </row>
        <row r="153">
          <cell r="A153" t="str">
            <v>Reading Data Status</v>
          </cell>
          <cell r="B153" t="str">
            <v>This can hold details on whether it was an estimate or actual reading.</v>
          </cell>
          <cell r="C153" t="str">
            <v>Detail on whether reading was actual or estimate</v>
          </cell>
          <cell r="D153" t="str">
            <v>ReadingDataStatus</v>
          </cell>
        </row>
        <row r="154">
          <cell r="A154" t="str">
            <v>Reading Number</v>
          </cell>
          <cell r="B154" t="str">
            <v>For each meter reading, there will be a reading entry (46, 48, or 50 in total depending on short, normal or long day).  The Reading num= value will correspond to the relative period in the day.</v>
          </cell>
          <cell r="C154" t="str">
            <v>For each Meter Reading there will be a (46,48,50) Depending on Short,Normal,Long day. Reading Number will correspond to the relevant period in the day.</v>
          </cell>
          <cell r="D154" t="str">
            <v>ReadingNumber</v>
          </cell>
        </row>
        <row r="155">
          <cell r="A155" t="str">
            <v>Reading Replacement Version Number</v>
          </cell>
          <cell r="B155" t="str">
            <v>The version number acts as a counter which increments by 1 every time there is a reading replacement of Interval data for a particular day</v>
          </cell>
          <cell r="C155" t="str">
            <v>The version number acts as a counter which increments by 1 every time there is reading replacment of QH interval data for a particular day</v>
          </cell>
          <cell r="D155" t="str">
            <v>ReadingReplacementVersionNumber</v>
          </cell>
        </row>
        <row r="156">
          <cell r="A156" t="str">
            <v>Reading</v>
          </cell>
          <cell r="B156" t="str">
            <v xml:space="preserve">Reading is the value of a reading in the form passed to the Data Processor measured in the units identified by the meter register prior to application of any multipliers. </v>
          </cell>
          <cell r="C156" t="str">
            <v>Reading is the value of a reading in the form passed to the Data Processor measured in the units identified by the meter register prior to application of any multipliers.   May contain an estimate if read type so indicates.</v>
          </cell>
          <cell r="D156" t="str">
            <v>ReadingValue</v>
          </cell>
        </row>
        <row r="157">
          <cell r="A157" t="str">
            <v>Read Reason</v>
          </cell>
          <cell r="B157" t="str">
            <v>Read Reason is a code that indicates the reason that a reading was collected (e.g. Starting, Closing, Energisation, De-Energisation, Set Active, Set In-Active, Schedule, Special, Verification and Change of Supplier).</v>
          </cell>
          <cell r="C157" t="str">
            <v>Read Reason is a code that indicates the reason that a reading was collected (e.g. Starting, Closing, Energisation, De-Energisation, Set Active, Set In-Active, Schedule, Special, Verification and Change of Supplier).</v>
          </cell>
          <cell r="D157" t="str">
            <v>ReadReasonCode</v>
          </cell>
        </row>
        <row r="158">
          <cell r="A158" t="str">
            <v>Read Status</v>
          </cell>
          <cell r="B158" t="str">
            <v>Read Status is a code that indicates whether a reading is Accepted, Rejected, Valid, Invalid or Withdrawn.</v>
          </cell>
          <cell r="C158" t="str">
            <v>Read Status is a code that indicates whether a reading is Accepted, Rejected, Valid, Invalid or Withdrawn.</v>
          </cell>
          <cell r="D158" t="str">
            <v>ReadStatusCode</v>
          </cell>
        </row>
        <row r="159">
          <cell r="A159" t="str">
            <v>Read Type</v>
          </cell>
          <cell r="B159" t="str">
            <v>Read Type is a code that indicates whether a reading is an Actual, Customer, Estimated or Substitute reading.</v>
          </cell>
          <cell r="C159" t="str">
            <v>Read Type is a code that indicates whether a reading is an Actual, Customer, Estimated or Substitute reading.</v>
          </cell>
          <cell r="D159" t="str">
            <v>ReadTypeCode</v>
          </cell>
        </row>
        <row r="160">
          <cell r="A160" t="str">
            <v>Recipient ID</v>
          </cell>
          <cell r="B160" t="str">
            <v>Party ID of the recipient of the message.</v>
          </cell>
          <cell r="C160" t="e">
            <v>#N/A</v>
          </cell>
          <cell r="D160" t="str">
            <v>RecipientID</v>
          </cell>
        </row>
        <row r="161">
          <cell r="A161" t="str">
            <v>Total Records</v>
          </cell>
          <cell r="B161" t="str">
            <v xml:space="preserve">This is the total number of line items in the file i.e. excluding the header and footer lines.  </v>
          </cell>
          <cell r="C161">
            <v>0</v>
          </cell>
          <cell r="D161" t="str">
            <v>RecordCount</v>
          </cell>
        </row>
        <row r="162">
          <cell r="A162" t="str">
            <v>Registered Company Number</v>
          </cell>
          <cell r="B162" t="str">
            <v>Registered Company Number is the number of a customer organisation as allocated by the Company Registration Office.</v>
          </cell>
          <cell r="C162" t="str">
            <v>Registered Company Number is a number required for commercial customers. It is the registered company number of a business as allocated by the Company Registration Office.</v>
          </cell>
          <cell r="D162" t="str">
            <v>RegisteredCompanyNumber</v>
          </cell>
        </row>
        <row r="163">
          <cell r="A163" t="str">
            <v>Register Type</v>
          </cell>
          <cell r="B163" t="str">
            <v>Register Type is a code that indicates the purpose of the register.</v>
          </cell>
          <cell r="C163" t="str">
            <v>Register Type is a code that indicate the purpose of the register (import, settlement, export settlement, maximum demand, cumulative maxium demand, interruptible load, MD reset, wattless or other -  such as check or statisical)</v>
          </cell>
          <cell r="D163" t="str">
            <v>RegisterTypeCode</v>
          </cell>
        </row>
        <row r="164">
          <cell r="A164" t="str">
            <v>Meter Configuration Code (Required)</v>
          </cell>
          <cell r="B164" t="str">
            <v>The Meter Configuration Code (Required) is a code on a message from the MRSO to the supplier to indicate the functionality required by the Supplier to be delivered by the combination of registers physically installed at a meter point. It does not describe</v>
          </cell>
          <cell r="C164" t="str">
            <v>See Meter Configuration Code</v>
          </cell>
          <cell r="D164" t="str">
            <v>RegistrationMeterConfigurationCode</v>
          </cell>
        </row>
        <row r="165">
          <cell r="A165" t="str">
            <v>Registration Receipt Date</v>
          </cell>
          <cell r="B165" t="str">
            <v>Registration Receipt Date is the date on which MRSO/NIE receives a Supplier registration for a retail market MPRN.</v>
          </cell>
          <cell r="C165" t="str">
            <v>Registration Receipt Date is the date on which MRSO receives a Supplier registration for a retail market MPRN.</v>
          </cell>
          <cell r="D165" t="str">
            <v>RegistrationReceiptDate</v>
          </cell>
        </row>
        <row r="166">
          <cell r="A166" t="str">
            <v>Reject Reason</v>
          </cell>
          <cell r="B166" t="str">
            <v>Reject Reason is a code to identify why data was rejected.</v>
          </cell>
          <cell r="C166" t="str">
            <v>Reject Reason is a code to identify why data was rejected</v>
          </cell>
          <cell r="D166" t="str">
            <v>RejectReasonCode</v>
          </cell>
        </row>
        <row r="167">
          <cell r="A167" t="str">
            <v>Repetition Factor</v>
          </cell>
          <cell r="B167" t="str">
            <v>Repetition Factor represents the number of pieces of equipment valid for this segment i.e. with the same Un-metered Type / Billing Value combination.</v>
          </cell>
          <cell r="C167" t="str">
            <v>Repetition Factor represents the number of pieces of equipment valid for this segment i.e. with the same unmetered type / billing value combination</v>
          </cell>
          <cell r="D167" t="str">
            <v>RepetitionFactor</v>
          </cell>
        </row>
        <row r="168">
          <cell r="A168" t="str">
            <v>Request Status</v>
          </cell>
          <cell r="B168" t="str">
            <v xml:space="preserve">This item defines the status of the request being made in the message. </v>
          </cell>
          <cell r="C168" t="str">
            <v>Request Status indicates that a request is being made, rejected or withdrawn</v>
          </cell>
          <cell r="D168" t="str">
            <v>RequestStatusCode</v>
          </cell>
        </row>
        <row r="169">
          <cell r="A169" t="str">
            <v>131 Request Status</v>
          </cell>
          <cell r="B169" t="str">
            <v>This is a code indicating the status of the original request.</v>
          </cell>
          <cell r="C169" t="str">
            <v>131 Request Status Code</v>
          </cell>
          <cell r="D169" t="str">
            <v>RequestStatusCode131</v>
          </cell>
        </row>
        <row r="170">
          <cell r="A170" t="str">
            <v>Required Date</v>
          </cell>
          <cell r="B170" t="str">
            <v>Required Date is the date on which a reading is required to be obtained or the date that a supplier requests that a change of supplier or meter point status change takes place.</v>
          </cell>
          <cell r="C170" t="str">
            <v>Required Date is the date on which a reading is required to be obtained or the date that a supplier requests that a change of supplier or meter point status change takes place.</v>
          </cell>
          <cell r="D170" t="str">
            <v>RequiredDate</v>
          </cell>
        </row>
        <row r="171">
          <cell r="A171" t="str">
            <v>Security Answer</v>
          </cell>
          <cell r="B171" t="str">
            <v xml:space="preserve">The answer to the security question to be provided by the customer to NIE when validating the identity of a keypad customer.    </v>
          </cell>
          <cell r="C171">
            <v>0</v>
          </cell>
          <cell r="D171" t="str">
            <v>SecurityAnswer</v>
          </cell>
        </row>
        <row r="172">
          <cell r="A172" t="str">
            <v>Security Question</v>
          </cell>
          <cell r="B172" t="str">
            <v xml:space="preserve">A  code to indicate the security question to be used by NIE when validating the identity of a keypad customer.  </v>
          </cell>
          <cell r="C172">
            <v>0</v>
          </cell>
          <cell r="D172" t="str">
            <v>SecurityQuestion</v>
          </cell>
        </row>
        <row r="173">
          <cell r="A173" t="str">
            <v>Senders ID</v>
          </cell>
          <cell r="B173" t="str">
            <v>Party ID of the sender of the message.</v>
          </cell>
          <cell r="C173" t="e">
            <v>#N/A</v>
          </cell>
          <cell r="D173" t="str">
            <v>SenderID</v>
          </cell>
        </row>
        <row r="174">
          <cell r="A174" t="str">
            <v>Serial Number</v>
          </cell>
          <cell r="B174" t="str">
            <v>Serial No is the physical number found on a meter.</v>
          </cell>
          <cell r="C174" t="str">
            <v>Serial No is the physical number found on a meter.</v>
          </cell>
          <cell r="D174" t="str">
            <v>SerialNumber</v>
          </cell>
        </row>
        <row r="175">
          <cell r="A175" t="str">
            <v>Settlement Class</v>
          </cell>
          <cell r="B175" t="str">
            <v xml:space="preserve">Settlement Class is a code to specify how data is processed and aggregated for settlement for the MPRN </v>
          </cell>
          <cell r="C175" t="str">
            <v>Settlement Class is a code to specify how data is processed and aggregated for settlement</v>
          </cell>
          <cell r="D175" t="str">
            <v>SettlementClassCode</v>
          </cell>
        </row>
        <row r="176">
          <cell r="A176" t="str">
            <v>Settlement Date</v>
          </cell>
          <cell r="B176" t="str">
            <v>Settlement Date is the calendar day to which a profile coefficient or an aggregated consumption applies for the retail market</v>
          </cell>
          <cell r="C176" t="str">
            <v>Settlement Date is the calendar day to which a profile coefficient or an aggregated consumption applies for the Retail Market</v>
          </cell>
          <cell r="D176" t="str">
            <v>SettlementDate</v>
          </cell>
        </row>
        <row r="177">
          <cell r="A177" t="str">
            <v>Settlement Interval</v>
          </cell>
          <cell r="B177" t="str">
            <v xml:space="preserve">Settlement Interval is a numeric value, usually in range 1-96 (max 100 for ROI) / 1-48 (max 50 for NI) and represents the sequential counter value of the 15-minute (ROI) / 30-minute (NI) settlement period to which consumption is aggregated for settlement </v>
          </cell>
          <cell r="C177" t="str">
            <v>Settlement Interval identifies the length in minutes of a period to which consumption is aggregated for settlement in the retail market.
				Settlement Interval is a numeric value, usually in range 1-96 (max 100) and represents the sequential counter valu</v>
          </cell>
          <cell r="D177" t="str">
            <v>SettlementInterval</v>
          </cell>
        </row>
        <row r="178">
          <cell r="A178" t="str">
            <v>Settlement Run Indicator</v>
          </cell>
          <cell r="B178" t="str">
            <v>This value indicates the Settlement Run with which this message can be identified</v>
          </cell>
          <cell r="C178" t="str">
            <v>Indicates the settlement Run to which this message can be identified</v>
          </cell>
          <cell r="D178" t="str">
            <v>SettlementRunIndicator</v>
          </cell>
        </row>
        <row r="179">
          <cell r="A179" t="str">
            <v>SSAC</v>
          </cell>
          <cell r="B179" t="str">
            <v>SSAC is a sub-aggregation code that specifies the aggregation class to which data will be aggregated for a supplier. Note: The SSAC codes are shown for reference but there is no validation upon the values within the Schema. Codes may be validated in SAP o</v>
          </cell>
          <cell r="C179" t="str">
            <v>SSAC is a sub-aggregation code that specifies the aggregation class to which data will be aggregated for a supplier</v>
          </cell>
          <cell r="D179" t="str">
            <v>SSAC</v>
          </cell>
        </row>
        <row r="180">
          <cell r="A180" t="str">
            <v>Start Period Time</v>
          </cell>
          <cell r="B180" t="str">
            <v xml:space="preserve">Start of Period where reported metered values are measured.              </v>
          </cell>
          <cell r="C180" t="str">
            <v>Start of Period where reported metered values are measured</v>
          </cell>
          <cell r="D180" t="str">
            <v>StartPeriodTime</v>
          </cell>
        </row>
        <row r="181">
          <cell r="A181" t="str">
            <v>Interval Start Time</v>
          </cell>
          <cell r="B181" t="str">
            <v xml:space="preserve">Local start time for an individual consumption (an hour or half-hour value). </v>
          </cell>
          <cell r="C181" t="str">
            <v>This is the point in time from which the reconciliation count started counting messages sent to and received from a particular Market Participant. Also used as Local Interval Start time for an individual Reading.</v>
          </cell>
          <cell r="D181" t="str">
            <v>StartTime</v>
          </cell>
        </row>
        <row r="182">
          <cell r="A182" t="str">
            <v>Street</v>
          </cell>
          <cell r="B182" t="str">
            <v>This field stores information relating to the street part of an address and must be provided if populating the street type address segment.</v>
          </cell>
          <cell r="C182" t="str">
            <v>This field stores information relating to the street part of an address</v>
          </cell>
          <cell r="D182" t="str">
            <v>Street</v>
          </cell>
        </row>
        <row r="183">
          <cell r="A183" t="str">
            <v>Supplier ID</v>
          </cell>
          <cell r="B183" t="str">
            <v xml:space="preserve">Supplier ID is the identification code of a supplier in the retail market. </v>
          </cell>
          <cell r="C183" t="str">
            <v>Supplier ID is the identification code of a Supplier.</v>
          </cell>
          <cell r="D183" t="str">
            <v>SupplierMPID</v>
          </cell>
        </row>
        <row r="184">
          <cell r="A184" t="str">
            <v>Supplier MPID Old</v>
          </cell>
          <cell r="B184" t="str">
            <v>A code identifying the Old Supplier to the new supplier in the confirmation of a Change of Supplier to support Debt management process in NI.</v>
          </cell>
          <cell r="C184" t="str">
            <v>Old Supplier Id</v>
          </cell>
          <cell r="D184" t="str">
            <v>SupplierMPIDOld</v>
          </cell>
        </row>
        <row r="185">
          <cell r="A185" t="str">
            <v>Supplier Unit ID</v>
          </cell>
          <cell r="B185" t="str">
            <v xml:space="preserve">The Supplier Unit ID is an SEM-provided code, created by the SMO and notified to RMO during registration.  Supplier Unit is a wholesale SEM-defined market participant.  </v>
          </cell>
          <cell r="C185" t="str">
            <v>Identifier of the unit to which the demand will be settled</v>
          </cell>
          <cell r="D185" t="str">
            <v>SupplierUnitID</v>
          </cell>
        </row>
        <row r="186">
          <cell r="A186" t="str">
            <v>Supply Agreement Flag</v>
          </cell>
          <cell r="B186" t="str">
            <v>Supply Agreement is a flag that denotes the existence of a supply agreement with the customer and should be set to a logical value of True if there is a new registration request or if a CoLE (Change of Legal Entity) is being notified.</v>
          </cell>
          <cell r="C186" t="str">
            <v>Supply Agreement is a true/false flag that denotes the existence of a supply agreement with a customer.</v>
          </cell>
          <cell r="D186" t="str">
            <v>SupplyAgreementFlag</v>
          </cell>
        </row>
        <row r="187">
          <cell r="A187" t="str">
            <v>Tariff Configuration Code</v>
          </cell>
          <cell r="B187" t="str">
            <v>A code to indicate the retail tariff required by the Supplier for a keypad metered Meter Point.</v>
          </cell>
          <cell r="C187">
            <v>0</v>
          </cell>
          <cell r="D187" t="str">
            <v>TariffConfigurationCode</v>
          </cell>
        </row>
        <row r="188">
          <cell r="A188" t="str">
            <v>Time Created</v>
          </cell>
          <cell r="B188" t="str">
            <v xml:space="preserve">Creation time of the file.    </v>
          </cell>
          <cell r="C188" t="str">
            <v>Creation Time of the File</v>
          </cell>
          <cell r="D188" t="str">
            <v>TimeCreated</v>
          </cell>
        </row>
        <row r="189">
          <cell r="A189" t="str">
            <v>Time of Use</v>
          </cell>
          <cell r="B189" t="str">
            <v>The time slot to which the additional aggregated data refers.</v>
          </cell>
          <cell r="C189">
            <v>0</v>
          </cell>
          <cell r="D189" t="str">
            <v>TimeOfUse</v>
          </cell>
        </row>
        <row r="190">
          <cell r="A190" t="str">
            <v>Timeslot</v>
          </cell>
          <cell r="B190" t="str">
            <v xml:space="preserve">Timeslot is a code that indicates the period that a meter is recording (or an unmetered installation is consuming electricity). </v>
          </cell>
          <cell r="C190" t="str">
            <v>Timeslot is a code that indicates the period that a meter is recording (or an unmetered installation is consuming electricity). Examples are 24-hour, 0800-2300(day), Monday-Friday.   A timeslot will be associated with a series of interval periods</v>
          </cell>
          <cell r="D190" t="str">
            <v>TimeslotCode</v>
          </cell>
        </row>
        <row r="191">
          <cell r="A191" t="str">
            <v>Title</v>
          </cell>
          <cell r="B191" t="str">
            <v>This relates to the title of a person that comes before a name for addressing purposes.</v>
          </cell>
          <cell r="C191" t="str">
            <v>This relates to the title of a person that comes before a name for addressing 
purpopses.</v>
          </cell>
          <cell r="D191" t="str">
            <v>Title</v>
          </cell>
        </row>
        <row r="192">
          <cell r="A192" t="str">
            <v>Token Meter Details</v>
          </cell>
          <cell r="B192" t="str">
            <v xml:space="preserve">Token meter details relate to token meter information used by a site operative to program token meters. </v>
          </cell>
          <cell r="C192" t="str">
            <v>Token meter details relate to token meter information used by a site operative to program token meters. This information is made up of values for total debt, emergency credit and recovery rate.</v>
          </cell>
          <cell r="D192" t="str">
            <v>TokenMeterDetails</v>
          </cell>
        </row>
        <row r="193">
          <cell r="A193" t="str">
            <v>Total Usage Factor</v>
          </cell>
          <cell r="B193" t="str">
            <v>The total sum of the usage factors processed in the aggregation run for this Profile / DLF combination within the Supplier / Supplier Unit / SSAC classification.</v>
          </cell>
          <cell r="C193" t="str">
            <v>The total sum of the usage factors processed in the aggregation run for this profile</v>
          </cell>
          <cell r="D193" t="str">
            <v>TotalUsageFactor</v>
          </cell>
        </row>
        <row r="194">
          <cell r="A194" t="str">
            <v>Trading As name</v>
          </cell>
          <cell r="B194" t="str">
            <v>This field can be used to populate information on companies / organisations that have a trading as name at a particular location</v>
          </cell>
          <cell r="C194" t="str">
            <v>This refers to companies / organisations that have a trading as name at a 
particular location</v>
          </cell>
          <cell r="D194" t="str">
            <v>TradingAs</v>
          </cell>
        </row>
        <row r="195">
          <cell r="A195" t="str">
            <v>Transaction Reason Code</v>
          </cell>
          <cell r="B195" t="str">
            <v>The Transaction Reason Code specifies the appropriate trigger for the message to be sent.</v>
          </cell>
          <cell r="C195" t="str">
            <v>The Transaction Reason Code specifies the appropriate trigger for the message to be sent</v>
          </cell>
          <cell r="D195" t="str">
            <v>TransactionReasonCode</v>
          </cell>
        </row>
        <row r="196">
          <cell r="A196" t="str">
            <v>Transformer Loss Factor</v>
          </cell>
          <cell r="B196" t="str">
            <v>Transformer Loss Factor is a factor that is applied to account for transformer losses when a meter point is metered at lower voltage than the connection voltage.  It is expressed as a ratio. An example is 1.005 representing a 0.5% loss.</v>
          </cell>
          <cell r="C196" t="str">
            <v>Transformer Loss Factor is a factor that is applied to account for transformer 
losses when a meter point is metered at lower voltage than the connection voltage.Where the consumption at a meter point is metered on the secondary 	side of the customers pri</v>
          </cell>
          <cell r="D196" t="str">
            <v>TransformerLossFactor</v>
          </cell>
        </row>
        <row r="197">
          <cell r="A197" t="str">
            <v>Transaction Reference Number</v>
          </cell>
          <cell r="B197" t="str">
            <v>Header Information</v>
          </cell>
          <cell r="C197" t="e">
            <v>#N/A</v>
          </cell>
          <cell r="D197" t="str">
            <v>TxRefNbr</v>
          </cell>
        </row>
        <row r="198">
          <cell r="A198" t="str">
            <v xml:space="preserve">Unit No. </v>
          </cell>
          <cell r="B198" t="str">
            <v>This refers to the unit, flat or apartment number that can be part of an address</v>
          </cell>
          <cell r="C198" t="str">
            <v>This refers to the unit, flat or appartment number that can be part of an address</v>
          </cell>
          <cell r="D198" t="str">
            <v>UnitNo</v>
          </cell>
        </row>
        <row r="199">
          <cell r="A199" t="str">
            <v>Unmetered Type</v>
          </cell>
          <cell r="B199" t="str">
            <v>Codified field indicating the type of unmetered installation</v>
          </cell>
          <cell r="C199" t="str">
            <v>Codified field indicating the type of unmetered installation</v>
          </cell>
          <cell r="D199" t="str">
            <v>UnmeteredTypeCode</v>
          </cell>
        </row>
        <row r="200">
          <cell r="A200" t="str">
            <v>Unit of Measurements</v>
          </cell>
          <cell r="B200" t="str">
            <v>Units of measurement are a code that indicates the value that is measured (e.g. kWh, kVA, kVAr).</v>
          </cell>
          <cell r="C200" t="str">
            <v>Units of measurement are a code that indicates the value that is measured (e.g. KWh, KVA, KVar, Date, Time).</v>
          </cell>
          <cell r="D200" t="str">
            <v>UOM_Code</v>
          </cell>
        </row>
        <row r="201">
          <cell r="A201" t="str">
            <v>VC Attribute Deleted</v>
          </cell>
          <cell r="B201" t="str">
            <v>This flag alerts a supplier that vulnerable customer is being deleted. Valid values are ‘Y’ or ‘N’.</v>
          </cell>
          <cell r="C201" t="str">
            <v>VC Attribute Deleted is a flag indicating whether or not Vunerable Customer details have been deleted from the Networks database</v>
          </cell>
          <cell r="D201" t="str">
            <v>VCAttributeDeleted</v>
          </cell>
        </row>
        <row r="202">
          <cell r="A202" t="str">
            <v>Version Number</v>
          </cell>
          <cell r="B202" t="str">
            <v>Version Number of the current retail market Message Schema.</v>
          </cell>
          <cell r="C202" t="e">
            <v>#N/A</v>
          </cell>
          <cell r="D202" t="str">
            <v>VersionNumber</v>
          </cell>
        </row>
        <row r="203">
          <cell r="A203" t="str">
            <v>Withdrawal Reason</v>
          </cell>
          <cell r="B203" t="str">
            <v>Withdrawal reason is a code to indicate why a reading has been withdrawn</v>
          </cell>
          <cell r="C203" t="str">
            <v>Withdrawal reason is a code to indicate why a reading has been withdrawn</v>
          </cell>
          <cell r="D203" t="str">
            <v>WithdrawalReasonCode</v>
          </cell>
        </row>
        <row r="204">
          <cell r="A204" t="str">
            <v>Work Type</v>
          </cell>
          <cell r="B204" t="str">
            <v>This is a code indicating the work type</v>
          </cell>
          <cell r="C204" t="str">
            <v>Work Type Code</v>
          </cell>
          <cell r="D204" t="str">
            <v>WorkTypeCode</v>
          </cell>
        </row>
      </sheetData>
      <sheetData sheetId="3">
        <row r="5">
          <cell r="B5" t="str">
            <v>RequestStatusCode131</v>
          </cell>
          <cell r="C5" t="str">
            <v>131 Request Status</v>
          </cell>
          <cell r="D5" t="str">
            <v>This is a code indicating the status of the original request.</v>
          </cell>
        </row>
        <row r="6">
          <cell r="B6" t="str">
            <v>AccessArrangements</v>
          </cell>
          <cell r="C6" t="str">
            <v>Access Arrangements</v>
          </cell>
          <cell r="D6" t="str">
            <v>Arrangements provided by a customer specific to a particular request for work.</v>
          </cell>
        </row>
        <row r="7">
          <cell r="B7" t="str">
            <v>AccessInstructionsText</v>
          </cell>
          <cell r="C7" t="str">
            <v>Access Instructions</v>
          </cell>
          <cell r="D7" t="str">
            <v xml:space="preserve">Text for standing instructions for Networks to access the metering. </v>
          </cell>
        </row>
        <row r="8">
          <cell r="B8" t="str">
            <v>ActualUsageFactor</v>
          </cell>
          <cell r="C8" t="str">
            <v>Actual Usage Factor</v>
          </cell>
          <cell r="D8" t="str">
            <v>Actual Usage Factor is a statement in kWh of the actual consumption for a given Timeslot at a Meter Point since the previous read-date, extrapolated to an annual consumption based on the applicable derived profile.</v>
          </cell>
        </row>
        <row r="9">
          <cell r="B9" t="str">
            <v>AddrLine1</v>
          </cell>
          <cell r="C9" t="str">
            <v>Addr Line 1</v>
          </cell>
          <cell r="D9" t="str">
            <v>This field can be used as overflow for address details</v>
          </cell>
        </row>
        <row r="10">
          <cell r="B10" t="str">
            <v>AddrLine2</v>
          </cell>
          <cell r="C10" t="str">
            <v>Addr Line 2</v>
          </cell>
          <cell r="D10" t="str">
            <v>This field can be used as overflow for address details</v>
          </cell>
        </row>
        <row r="11">
          <cell r="B11" t="str">
            <v>AddrLine4</v>
          </cell>
          <cell r="C11" t="str">
            <v>Addr Line 4</v>
          </cell>
          <cell r="D11" t="str">
            <v>This field can be used as overflow for address details</v>
          </cell>
        </row>
        <row r="12">
          <cell r="B12" t="str">
            <v>AddrLine5</v>
          </cell>
          <cell r="C12" t="str">
            <v>Addr Line 5</v>
          </cell>
          <cell r="D12" t="str">
            <v>This field can be used as overflow for address details</v>
          </cell>
        </row>
        <row r="13">
          <cell r="B13" t="str">
            <v>AggregatedConsumption</v>
          </cell>
          <cell r="C13" t="str">
            <v>Aggregated Consumption</v>
          </cell>
          <cell r="D13" t="str">
            <v>The estimated or metered consumption multiplied by the DLF factors aggregated for a settlement interval at the nominated level of aggregation.</v>
          </cell>
        </row>
        <row r="14">
          <cell r="B14" t="str">
            <v>AlertFlag</v>
          </cell>
          <cell r="C14" t="str">
            <v>Alert Flag</v>
          </cell>
          <cell r="D14" t="str">
            <v>Previously called Channel Status. A code to indicate the validity of the channel data</v>
          </cell>
        </row>
        <row r="15">
          <cell r="B15" t="str">
            <v>AmountDisputedTotal</v>
          </cell>
          <cell r="C15" t="str">
            <v>Amount Disputed Total</v>
          </cell>
          <cell r="D15" t="str">
            <v xml:space="preserve">This is the total gross amount (i.e. inclusive of VAT) being disputed for a given DUoS/Transaction Invoice. </v>
          </cell>
        </row>
        <row r="16">
          <cell r="B16" t="str">
            <v>AppointmentDate</v>
          </cell>
          <cell r="C16" t="str">
            <v>Appointment Date</v>
          </cell>
          <cell r="D16" t="str">
            <v xml:space="preserve">The date on which the supplier requests an appointment be made with the customer. </v>
          </cell>
        </row>
        <row r="17">
          <cell r="B17" t="str">
            <v>AppointmentID</v>
          </cell>
          <cell r="C17" t="str">
            <v>Appointment ID</v>
          </cell>
          <cell r="D17" t="str">
            <v xml:space="preserve">A unique ID associated with an appointment booked by a Supplier on the appointments website. </v>
          </cell>
        </row>
        <row r="18">
          <cell r="B18" t="str">
            <v>AppointmentRejectionReason</v>
          </cell>
          <cell r="C18" t="str">
            <v>Appointment Rejection Reason</v>
          </cell>
          <cell r="D18" t="str">
            <v>The reason for rejecting the appointment</v>
          </cell>
        </row>
        <row r="19">
          <cell r="B19" t="str">
            <v>AppointmentTimeSlot</v>
          </cell>
          <cell r="C19" t="str">
            <v>Appointment Time Slot</v>
          </cell>
          <cell r="D19" t="str">
            <v>The requested time period for an appointment (AM, PM or All Day).</v>
          </cell>
        </row>
        <row r="20">
          <cell r="B20" t="str">
            <v>BillingValue</v>
          </cell>
          <cell r="C20" t="str">
            <v>Billing Value</v>
          </cell>
          <cell r="D20" t="str">
            <v xml:space="preserve">The power drawn by an unmetered installation. Where a 24hr Unmetered profile applies, the average consumption is used. </v>
          </cell>
        </row>
        <row r="21">
          <cell r="B21" t="str">
            <v>COName</v>
          </cell>
          <cell r="C21" t="str">
            <v>C/O Name</v>
          </cell>
          <cell r="D21" t="str">
            <v>This is the name to which correspondence will be addressed where this is different from the customer name.</v>
          </cell>
        </row>
        <row r="22">
          <cell r="B22" t="str">
            <v>CalculationDate</v>
          </cell>
          <cell r="C22" t="str">
            <v>Calculation date</v>
          </cell>
          <cell r="D22" t="str">
            <v>The date upon which the consumption charges were calculated</v>
          </cell>
        </row>
        <row r="23">
          <cell r="B23" t="str">
            <v>CancellationAgreementFlag</v>
          </cell>
          <cell r="C23" t="str">
            <v>Cancellation Agreement</v>
          </cell>
          <cell r="D23" t="str">
            <v xml:space="preserve">Cancellation Agreement is a flag indicating that an old supplier agrees to a cancellation of a change of supplier.  It must be set to either:  1 i.e. a logical value of True denoting agreement to the request for cancellation; or 0 i.e. a logical value of </v>
          </cell>
        </row>
        <row r="24">
          <cell r="B24" t="str">
            <v>CancellationReasonCode</v>
          </cell>
          <cell r="C24" t="str">
            <v>Cancellation Reason</v>
          </cell>
          <cell r="D24" t="str">
            <v xml:space="preserve">A code to indicate why a supplier wishes to cancel a New Registration or Change of Supplier transaction for the Retail Market </v>
          </cell>
        </row>
        <row r="25">
          <cell r="B25" t="str">
            <v>ChangeMeterAddressFlag</v>
          </cell>
          <cell r="C25" t="str">
            <v>Change Meter Point Address</v>
          </cell>
          <cell r="D25" t="str">
            <v>This is a flag to denote whether or not changes are requested to be made to Meter Point address details 1 relates to a logical value of True while 0 relates to logical False</v>
          </cell>
        </row>
        <row r="26">
          <cell r="B26" t="str">
            <v>COT_LE_Flag</v>
          </cell>
          <cell r="C26" t="str">
            <v>Change of Tenant Legal Entity</v>
          </cell>
          <cell r="D26" t="str">
            <v>A flag that signifies that the identity of a customer has changed.</v>
          </cell>
        </row>
        <row r="27">
          <cell r="B27" t="str">
            <v>ChangeOfUsageFlag</v>
          </cell>
          <cell r="C27" t="str">
            <v>Change of Usage Flag</v>
          </cell>
          <cell r="D27" t="str">
            <v xml:space="preserve">This is a flag to denote whether or not a change of usage has taken place. </v>
          </cell>
        </row>
        <row r="28">
          <cell r="B28" t="str">
            <v>ChangeOfUsageCode</v>
          </cell>
          <cell r="C28" t="str">
            <v>Change of Usage</v>
          </cell>
          <cell r="D28" t="str">
            <v>Change of Usage Type is a code provided by the Supplier to indicate the new usage type in the case of a potential change of usage.</v>
          </cell>
        </row>
        <row r="29">
          <cell r="B29" t="str">
            <v>ChannelCount</v>
          </cell>
          <cell r="C29" t="str">
            <v>Channel Count</v>
          </cell>
          <cell r="D29" t="str">
            <v xml:space="preserve">A count of the number of Channel level segments included in the message </v>
          </cell>
        </row>
        <row r="30">
          <cell r="B30" t="str">
            <v>CSC5YrEndDate</v>
          </cell>
          <cell r="C30" t="str">
            <v xml:space="preserve">Chargeable Service Capacity 5 Year Agreement End Date </v>
          </cell>
          <cell r="D30" t="str">
            <v>This field defines the end date of the Chargeable Service Capacity 5 Year Agreement.</v>
          </cell>
        </row>
        <row r="31">
          <cell r="B31" t="str">
            <v>City</v>
          </cell>
          <cell r="C31" t="str">
            <v>City</v>
          </cell>
          <cell r="D31" t="str">
            <v>Used to populate the details of which City an address is situated in, where appropriate.</v>
          </cell>
        </row>
        <row r="32">
          <cell r="B32" t="str">
            <v>Comments</v>
          </cell>
          <cell r="C32" t="str">
            <v xml:space="preserve">Comments </v>
          </cell>
          <cell r="D32" t="str">
            <v>Comments made for the attention of the Supplier</v>
          </cell>
        </row>
        <row r="33">
          <cell r="B33" t="str">
            <v>CompanyAuthorisedOfficer</v>
          </cell>
          <cell r="C33" t="str">
            <v>Company Authorised Officer</v>
          </cell>
          <cell r="D33" t="str">
            <v xml:space="preserve">This is a person authorised by a company to sign connection agreements. </v>
          </cell>
        </row>
        <row r="34">
          <cell r="B34" t="str">
            <v>ConnectionSystemCode</v>
          </cell>
          <cell r="C34" t="str">
            <v>Connection System</v>
          </cell>
          <cell r="D34" t="str">
            <v>Connection System is a code that indicates the network to which a meter point is connected.</v>
          </cell>
        </row>
        <row r="35">
          <cell r="B35" t="str">
            <v>ConsecutiveNumber</v>
          </cell>
          <cell r="C35" t="str">
            <v>Consecutive Number</v>
          </cell>
          <cell r="D35" t="str">
            <v xml:space="preserve">A number to identify the various un-metered type/billing value combinations on site. </v>
          </cell>
        </row>
        <row r="36">
          <cell r="B36" t="str">
            <v>Consumption</v>
          </cell>
          <cell r="C36" t="str">
            <v>Consumption</v>
          </cell>
          <cell r="D36" t="str">
            <v>Consumption is the metered or estimated consumption for the period from a previous read date to this read date, measured in kWh.</v>
          </cell>
        </row>
        <row r="37">
          <cell r="B37" t="str">
            <v>ContactName</v>
          </cell>
          <cell r="C37" t="str">
            <v>Contact Name</v>
          </cell>
          <cell r="D37" t="str">
            <v xml:space="preserve">The name of the contact within the Technical Contact Details. </v>
          </cell>
        </row>
        <row r="38">
          <cell r="B38" t="str">
            <v>COS_EstimateAcceptableFlag</v>
          </cell>
          <cell r="C38" t="str">
            <v>CoS Estimate Acceptable</v>
          </cell>
          <cell r="D38" t="str">
            <v>CoS Estimate Acceptable is a flag to indicate the acceptability of an estimate as an alternative in the case of failure to obtain an actual or customer read</v>
          </cell>
        </row>
        <row r="39">
          <cell r="B39" t="str">
            <v>COS_ReadArrangementCode</v>
          </cell>
          <cell r="C39" t="str">
            <v>CoS Read Arrangement</v>
          </cell>
          <cell r="D39" t="str">
            <v>CoS Read Arrangement is a code that indicates the type of read to be used at a change of supplier.</v>
          </cell>
        </row>
        <row r="40">
          <cell r="B40" t="str">
            <v>MPRNTally</v>
          </cell>
          <cell r="C40" t="str">
            <v>Count of MPRN</v>
          </cell>
          <cell r="D40" t="str">
            <v>The number of MPRNs processed in the aggregation run for this Profile / DLF combination (DLF only for the 595 MM) within this Supplier Unit / SSAC classification.</v>
          </cell>
        </row>
        <row r="41">
          <cell r="B41" t="str">
            <v>Country</v>
          </cell>
          <cell r="C41" t="str">
            <v>Country</v>
          </cell>
          <cell r="D41" t="str">
            <v>A field that makes up part of an address denoting in which country the address is situated.</v>
          </cell>
        </row>
        <row r="42">
          <cell r="B42" t="str">
            <v>CountyIreland</v>
          </cell>
          <cell r="C42" t="str">
            <v>County Ireland</v>
          </cell>
          <cell r="D42" t="str">
            <v>This field provides a County In Ireland</v>
          </cell>
        </row>
        <row r="43">
          <cell r="B43" t="str">
            <v>CountyState</v>
          </cell>
          <cell r="C43" t="str">
            <v>County/State</v>
          </cell>
          <cell r="D43" t="str">
            <v xml:space="preserve">This denotes the county or state in which an address is situated, i.e., the administrative entity below country level. </v>
          </cell>
        </row>
        <row r="44">
          <cell r="B44" t="str">
            <v>CSCStartDate</v>
          </cell>
          <cell r="C44" t="str">
            <v>CSC Start Date</v>
          </cell>
          <cell r="D44" t="str">
            <v>This is the date when the current Chargeable Service Capacity (CSC) started</v>
          </cell>
        </row>
        <row r="45">
          <cell r="B45" t="str">
            <v>CurrentChargeableServiceCapacity</v>
          </cell>
          <cell r="C45" t="str">
            <v>Current Chargeable Service Capacity</v>
          </cell>
          <cell r="D45" t="str">
            <v>This is based on the highest maximum demand recorded during either the present or the last financial year. If the present CSC is exceeded, the new higher figure will apply.</v>
          </cell>
        </row>
        <row r="46">
          <cell r="B46" t="str">
            <v>CustomerDetailsChangedFlag</v>
          </cell>
          <cell r="C46" t="str">
            <v>Customer Details Changed</v>
          </cell>
          <cell r="D46" t="str">
            <v>This is a flag to denote whether or not customer details have been changed</v>
          </cell>
        </row>
        <row r="47">
          <cell r="B47" t="str">
            <v>CustomerServiceDetailsCode</v>
          </cell>
          <cell r="C47" t="str">
            <v>Customer Service Special Needs Details</v>
          </cell>
          <cell r="D47" t="str">
            <v>A code indicating the type of special needs that a customer has.</v>
          </cell>
        </row>
        <row r="48">
          <cell r="B48" t="str">
            <v>IssueDate</v>
          </cell>
          <cell r="C48" t="str">
            <v>Date of Issue</v>
          </cell>
          <cell r="D48" t="str">
            <v>The date on which the old supplier is notified of a validated Change of Supplier</v>
          </cell>
        </row>
        <row r="49">
          <cell r="B49" t="str">
            <v>DateOfVisit</v>
          </cell>
          <cell r="C49" t="str">
            <v>Date of Visit</v>
          </cell>
          <cell r="D49" t="str">
            <v>This is the scheduled date for the order. It should also be the date the order is FINId. When the order status is RESC, this field will not show rescheduled date. Where a call is cancelled (status = WCCH or WCNC), this field will not be populated.</v>
          </cell>
        </row>
        <row r="50">
          <cell r="B50" t="str">
            <v>DebtTransferFlag</v>
          </cell>
          <cell r="C50" t="str">
            <v>Debt Transfer Flag</v>
          </cell>
          <cell r="D50" t="str">
            <v>A flag set to True that indicates that for a Residential customer registration the Supplier has agreed to accept outstanding  customer debt from the Old Supplier</v>
          </cell>
        </row>
        <row r="51">
          <cell r="B51" t="str">
            <v>DelayReasonCode</v>
          </cell>
          <cell r="C51" t="str">
            <v>Delay Reason</v>
          </cell>
          <cell r="D51" t="str">
            <v>Delay Reason is a code value giving the reason for delays in performing requests for meter works/changes to energisation status etc requested by the supplier</v>
          </cell>
        </row>
        <row r="52">
          <cell r="B52" t="str">
            <v>DeleteAccessInstructionsFlag</v>
          </cell>
          <cell r="C52" t="str">
            <v>Delete Access Instructions</v>
          </cell>
          <cell r="D52" t="str">
            <v>A flag to indicate that Access Instructions are to be deleted as they are no longer valid for this MPRN</v>
          </cell>
        </row>
        <row r="53">
          <cell r="B53" t="str">
            <v>DeleteCustomerServiceDetailsFlag</v>
          </cell>
          <cell r="C53" t="str">
            <v>Delete Customer Service Special needs Details</v>
          </cell>
          <cell r="D53" t="str">
            <v>This is a flag indicating whether or not customer service special needs details are to be deleted</v>
          </cell>
        </row>
        <row r="54">
          <cell r="B54" t="str">
            <v>DeleteMedicalEquipmentNeedsFlag</v>
          </cell>
          <cell r="C54" t="str">
            <v>Delete Medical Equipment Special needs</v>
          </cell>
          <cell r="D54" t="str">
            <v>This is a flag indicating whether or not medical equipment special needs details are to be deleted</v>
          </cell>
        </row>
        <row r="55">
          <cell r="B55" t="str">
            <v>DeleteMeterReaderPassword</v>
          </cell>
          <cell r="C55" t="str">
            <v>Delete Meter Reader Password</v>
          </cell>
          <cell r="D55" t="str">
            <v>A flag indicating whether or not a meter reader password details are to be deleted</v>
          </cell>
        </row>
        <row r="56">
          <cell r="B56" t="str">
            <v>DeletePOBoxAddressFlag</v>
          </cell>
          <cell r="C56" t="str">
            <v>Delete PO Box Address</v>
          </cell>
          <cell r="D56" t="str">
            <v>This is a flag indicating whether or not PO Box address details are to be deleted</v>
          </cell>
        </row>
        <row r="57">
          <cell r="B57" t="str">
            <v>DeRegistrationReasonCode</v>
          </cell>
          <cell r="C57" t="str">
            <v>De-Registration Reason</v>
          </cell>
          <cell r="D57" t="str">
            <v>De-Registration Reason is a code indicating the basis for a supplier de-registration request in the retail market.</v>
          </cell>
        </row>
        <row r="58">
          <cell r="B58" t="str">
            <v>DisplayOnExtranet</v>
          </cell>
          <cell r="C58" t="str">
            <v>Display on Extranet</v>
          </cell>
          <cell r="D58" t="str">
            <v>A Boolean message flag to indicate  whether Life/Non life support flag should be displayed on the ROI MP Extranet.</v>
          </cell>
        </row>
        <row r="59">
          <cell r="B59" t="str">
            <v>DisputeReasonCode</v>
          </cell>
          <cell r="C59" t="str">
            <v>Dispute Reason</v>
          </cell>
          <cell r="D59" t="str">
            <v>The reason for the dispute - This will be a codified field with valid reasons</v>
          </cell>
        </row>
        <row r="60">
          <cell r="B60" t="str">
            <v>DLF_Code</v>
          </cell>
          <cell r="C60" t="str">
            <v>DLF (Distribution Loss Factor) Code</v>
          </cell>
          <cell r="D60" t="str">
            <v>DLF Code is a code associated with a value of Distribution Loss factor (DLF). DLF is the average multiplier by which consumption at the customer meter must be multiplied to approximate to the corresponding energy crossing the Grid/Distribution boundary.</v>
          </cell>
        </row>
        <row r="61">
          <cell r="B61" t="str">
            <v>DUOS_Group</v>
          </cell>
          <cell r="C61" t="str">
            <v>DUoS Group</v>
          </cell>
          <cell r="D61" t="str">
            <v>DUoS Group is a code which denotes the distribution use of system tariff applying to the MPRN.</v>
          </cell>
        </row>
        <row r="62">
          <cell r="B62" t="str">
            <v>EAI_Code</v>
          </cell>
          <cell r="C62" t="str">
            <v>Economic Activity Indicator</v>
          </cell>
          <cell r="D62" t="str">
            <v>Economic Activity Indicator is a code indicating the type of economic activity undertaken by the customer in the premises.</v>
          </cell>
        </row>
        <row r="63">
          <cell r="B63" t="str">
            <v>EffectiveFromDate</v>
          </cell>
          <cell r="C63" t="str">
            <v>Effective Date of Last CoS</v>
          </cell>
          <cell r="D63" t="str">
            <v xml:space="preserve">Effective From Date of Last Change of Supplier - </v>
          </cell>
        </row>
        <row r="64">
          <cell r="B64" t="str">
            <v>EffectiveFromDate</v>
          </cell>
          <cell r="C64" t="str">
            <v>Effective From Date</v>
          </cell>
          <cell r="D64" t="str">
            <v>Effective From Date is a date that indicates the inclusive date from which a notified event, such as a meter installation, change or removal, a change of supplier, customer details or metering characteristics, or an EUF, is effective.</v>
          </cell>
        </row>
        <row r="65">
          <cell r="B65" t="str">
            <v>Email</v>
          </cell>
          <cell r="C65" t="str">
            <v>E-mail</v>
          </cell>
          <cell r="D65" t="str">
            <v>This field is intended to store electronic mail address details where applicable.</v>
          </cell>
        </row>
        <row r="66">
          <cell r="B66" t="str">
            <v>EndPeriodTime</v>
          </cell>
          <cell r="C66" t="str">
            <v>End Period Time</v>
          </cell>
          <cell r="D66" t="str">
            <v xml:space="preserve">End of Period where reported metered values are measured. </v>
          </cell>
        </row>
        <row r="67">
          <cell r="B67" t="str">
            <v>EndTime</v>
          </cell>
          <cell r="C67" t="str">
            <v>End Time</v>
          </cell>
          <cell r="D67" t="str">
            <v xml:space="preserve">This is the point in time from which the reconciliation count stopped counting messages sent to and received from a particular Market Participant. </v>
          </cell>
        </row>
        <row r="68">
          <cell r="B68" t="str">
            <v>ErrorCategoryCode</v>
          </cell>
          <cell r="C68" t="str">
            <v>Error Category Code</v>
          </cell>
          <cell r="D68" t="str">
            <v xml:space="preserve">This is a code that defines the type of error that was found on the incoming message. </v>
          </cell>
        </row>
        <row r="69">
          <cell r="B69" t="str">
            <v>ErrorDescription</v>
          </cell>
          <cell r="C69" t="str">
            <v>Error Description</v>
          </cell>
          <cell r="D69" t="str">
            <v>This is the Technical description of the error where one was provided / possible.</v>
          </cell>
        </row>
        <row r="70">
          <cell r="B70" t="str">
            <v>EstimatedConsumption</v>
          </cell>
          <cell r="C70" t="str">
            <v>Estimate of Consumption</v>
          </cell>
          <cell r="D70" t="str">
            <v>An estimate of the annualised consumption at kWh registers provided for all MCCs in the Change of Supplier scenario only.</v>
          </cell>
        </row>
        <row r="71">
          <cell r="B71" t="str">
            <v>EstimatedUsageFactor</v>
          </cell>
          <cell r="C71" t="str">
            <v>Estimated Usage Factor</v>
          </cell>
          <cell r="D71" t="str">
            <v>See Message Specific Information</v>
          </cell>
        </row>
        <row r="72">
          <cell r="B72" t="str">
            <v>ExchangedMeterReference</v>
          </cell>
          <cell r="C72" t="str">
            <v>Exchanged Meter Reference</v>
          </cell>
          <cell r="D72" t="str">
            <v>A reference to allow the old and new meter to be related to each other in the case of a meter exchange</v>
          </cell>
        </row>
        <row r="73">
          <cell r="B73" t="str">
            <v>Number</v>
          </cell>
          <cell r="C73" t="str">
            <v>Fax</v>
          </cell>
          <cell r="D73" t="str">
            <v>This field is intended to store a Fax telephone number where applicable</v>
          </cell>
        </row>
        <row r="74">
          <cell r="B74" t="str">
            <v>Extn</v>
          </cell>
          <cell r="C74" t="str">
            <v>Fax Ext</v>
          </cell>
          <cell r="D74" t="str">
            <v>This field is intended to store a Fax extension telephone number where applicable</v>
          </cell>
        </row>
        <row r="75">
          <cell r="B75" t="str">
            <v>FirstName</v>
          </cell>
          <cell r="C75" t="str">
            <v>First Name</v>
          </cell>
          <cell r="D75" t="str">
            <v>This is the first given name(s) of a person</v>
          </cell>
        </row>
        <row r="76">
          <cell r="B76" t="str">
            <v>BillingStartDate</v>
          </cell>
          <cell r="C76" t="str">
            <v>From Date</v>
          </cell>
          <cell r="D76" t="str">
            <v xml:space="preserve">This is the date from which the billing is calculated.  This would be the beginning of the month or, if the site was registered mid month, the date on which the registration took effect. </v>
          </cell>
        </row>
        <row r="77">
          <cell r="B77" t="str">
            <v>GenerationUnitID</v>
          </cell>
          <cell r="C77" t="str">
            <v>Generation Unit ID</v>
          </cell>
          <cell r="D77" t="str">
            <v xml:space="preserve">This is the date from which the billing is calculated.  This would be the beginning of the month or, if the site was registered mid month, the date on which the registration took effect. </v>
          </cell>
        </row>
        <row r="78">
          <cell r="B78" t="str">
            <v>GenerationUnitMeteredGeneration</v>
          </cell>
          <cell r="C78" t="str">
            <v>Generation Unit Metered Generation</v>
          </cell>
          <cell r="D78" t="str">
            <v>Generation Unit Metered Generation is the metered energy generation value for generation units.</v>
          </cell>
        </row>
        <row r="79">
          <cell r="B79" t="str">
            <v>GeneratorMPID</v>
          </cell>
          <cell r="C79" t="str">
            <v>Generator ID</v>
          </cell>
          <cell r="D79" t="str">
            <v xml:space="preserve">The Generator ID is associated with PartyIDType and can be the message sender of message recipient </v>
          </cell>
        </row>
        <row r="80">
          <cell r="B80" t="str">
            <v>GeneratorMPID</v>
          </cell>
          <cell r="C80" t="str">
            <v>Generator MPID</v>
          </cell>
          <cell r="D80" t="str">
            <v xml:space="preserve">Generator MPID is the particpant identifcation code of a Generator </v>
          </cell>
        </row>
        <row r="81">
          <cell r="B81" t="str">
            <v>GroupedMPRN</v>
          </cell>
          <cell r="C81" t="str">
            <v>Grouped MPRN</v>
          </cell>
          <cell r="D81" t="str">
            <v xml:space="preserve">This is the unique identifying reference number for grouped un-metered sites such as street lighting, provided where applicable. </v>
          </cell>
        </row>
        <row r="82">
          <cell r="B82" t="str">
            <v>HouseNo</v>
          </cell>
          <cell r="C82" t="str">
            <v>House No.</v>
          </cell>
          <cell r="D82" t="str">
            <v>This is the number of the premises given as part of an address</v>
          </cell>
        </row>
        <row r="83">
          <cell r="B83" t="str">
            <v>InstalledValue</v>
          </cell>
          <cell r="C83" t="str">
            <v>Installed Value</v>
          </cell>
          <cell r="D83" t="str">
            <v>Installed Value is the wattage of the equipment (W). Average Wattage where 24hr profile is used.</v>
          </cell>
        </row>
        <row r="84">
          <cell r="B84" t="str">
            <v>EndTime</v>
          </cell>
          <cell r="C84" t="str">
            <v>Interval End Time</v>
          </cell>
          <cell r="D84" t="str">
            <v xml:space="preserve">Local end time for an individual consumption (a half-hour or hour value, a half hour after the start time). </v>
          </cell>
        </row>
        <row r="85">
          <cell r="B85" t="str">
            <v>IntervalPeriodTimestamp</v>
          </cell>
          <cell r="C85" t="str">
            <v>Interval Period Timestamp</v>
          </cell>
          <cell r="D85" t="str">
            <v xml:space="preserve">Interval Period Timestamp for the Retail Market identifies the start time of a period when consumption is recorded on a profile meter, or profiled for a non-profile meter. </v>
          </cell>
        </row>
        <row r="86">
          <cell r="B86" t="str">
            <v>StartTime</v>
          </cell>
          <cell r="C86" t="str">
            <v>Interval Start Time</v>
          </cell>
          <cell r="D86" t="str">
            <v xml:space="preserve">Local start time for an individual consumption (an hour or half-hour value). </v>
          </cell>
        </row>
        <row r="87">
          <cell r="B87" t="str">
            <v>IntervalStatusCode</v>
          </cell>
          <cell r="C87" t="str">
            <v>Interval Status</v>
          </cell>
          <cell r="D87" t="str">
            <v>Interval Status is a code that indicates the status of the consumption value for the interval for the Retail Market.</v>
          </cell>
        </row>
        <row r="88">
          <cell r="B88" t="str">
            <v>DUOS_InvoiceItemNumber</v>
          </cell>
          <cell r="C88" t="str">
            <v>Invoice Item Number</v>
          </cell>
          <cell r="D88" t="str">
            <v>This uniquely references the particular item being disputed on the DUoS / Transaction Invoice.</v>
          </cell>
        </row>
        <row r="89">
          <cell r="B89" t="str">
            <v>DUOS_InvoiceNumber</v>
          </cell>
          <cell r="C89" t="str">
            <v>Invoice Number</v>
          </cell>
          <cell r="D89" t="str">
            <v>This is the unique number originally provided on the DUoS / Transaction Invoice.</v>
          </cell>
        </row>
        <row r="90">
          <cell r="B90" t="str">
            <v>KeypadPremisesNumber</v>
          </cell>
          <cell r="C90" t="str">
            <v>Keypad Premises Number</v>
          </cell>
          <cell r="D90" t="str">
            <v xml:space="preserve">The new Keypad Premise Number provided for keypad metered Non-Interval Meter Points. A number used to uniquely identify a Keypad meter at a premise. 
</v>
          </cell>
        </row>
        <row r="91">
          <cell r="B91" t="str">
            <v>LastActualReadDate</v>
          </cell>
          <cell r="C91" t="str">
            <v>Last Actual Read Date</v>
          </cell>
          <cell r="D91" t="str">
            <v>Last Actual Read Date is the date on which a plausible read was last obtained for a Meter point.</v>
          </cell>
        </row>
        <row r="92">
          <cell r="B92" t="str">
            <v>LastName</v>
          </cell>
          <cell r="C92" t="str">
            <v>Last Name</v>
          </cell>
          <cell r="D92" t="str">
            <v>This is the last or family name of a person.</v>
          </cell>
        </row>
        <row r="93">
          <cell r="B93" t="str">
            <v>LoadFactorCode</v>
          </cell>
          <cell r="C93" t="str">
            <v>Load Factor</v>
          </cell>
          <cell r="D93" t="str">
            <v>A code that defines the pattern of demand and so affects the load profile allocated to a Maximum Demand Meter Point. The code will not be present for Interval or non-Maximum Demand Meter Points.  Specifies a percentage range.  Using a year as the designat</v>
          </cell>
        </row>
        <row r="94">
          <cell r="B94" t="str">
            <v>LoadFactorNewCode</v>
          </cell>
          <cell r="C94" t="str">
            <v>Load Factor New</v>
          </cell>
          <cell r="D94" t="str">
            <v>A code that defines the pattern of demand and so affects the load profile allocated to a Maximum demand Meter Point. The code will not be present for Interval or non-Maximum Demand Meter Points.</v>
          </cell>
        </row>
        <row r="95">
          <cell r="B95" t="str">
            <v>LoadProfileCode</v>
          </cell>
          <cell r="C95" t="str">
            <v>Load Profile</v>
          </cell>
          <cell r="D95" t="str">
            <v>Load Profile is a code that determines, when coupled with Timeslot, the derived profile to be applied to the consumption for settlement.</v>
          </cell>
        </row>
        <row r="96">
          <cell r="B96" t="str">
            <v>LongTermVacantIndicatorFlag</v>
          </cell>
          <cell r="C96" t="str">
            <v>Long Term Vacant Indicator</v>
          </cell>
          <cell r="D96" t="str">
            <v xml:space="preserve">This field can be used by a Supplier to indicate that the site is Long-Term Vacant.  </v>
          </cell>
        </row>
        <row r="97">
          <cell r="B97" t="str">
            <v>LossAdjustedAggregatedConsumption</v>
          </cell>
          <cell r="C97" t="str">
            <v>Loss Adjusted Aggregated Consumption</v>
          </cell>
          <cell r="D97" t="str">
            <v>Loss Adjusted Aggregated Consumption is the Aggregated Consumption for a settlement interval at the nominated level of aggregation and adjusted for distribution loss factors</v>
          </cell>
        </row>
        <row r="98">
          <cell r="B98" t="str">
            <v>LossAdjustedGenerationUnitMeteredGeneration</v>
          </cell>
          <cell r="C98" t="str">
            <v>Loss Adjusted Generation Unit Metered Generation</v>
          </cell>
          <cell r="D98" t="str">
            <v xml:space="preserve">Loss Adjusted Generation Unit Metered Generation is the loss adjusted metered generation energy value for a generation unit </v>
          </cell>
        </row>
        <row r="99">
          <cell r="B99" t="str">
            <v>MPBusinessReference</v>
          </cell>
          <cell r="C99" t="str">
            <v>Market Participant Business Reference</v>
          </cell>
          <cell r="D99" t="str">
            <v xml:space="preserve">This is the Suppliers number given as reference in the request. </v>
          </cell>
        </row>
        <row r="100">
          <cell r="B100" t="str">
            <v>MarketRoleId</v>
          </cell>
          <cell r="C100" t="str">
            <v>Market Role ID</v>
          </cell>
          <cell r="D100" t="str">
            <v>TBD</v>
          </cell>
        </row>
        <row r="101">
          <cell r="B101" t="str">
            <v>MaximumExportCapacity</v>
          </cell>
          <cell r="C101" t="str">
            <v>Maximum Export Capacity</v>
          </cell>
          <cell r="D101" t="str">
            <v xml:space="preserve">Maximum Export Capacity is the capacity in kVA agreed in the connection agreement and permitted to be exported at a meter point. </v>
          </cell>
        </row>
        <row r="102">
          <cell r="B102" t="str">
            <v>MaximumImportCapacity</v>
          </cell>
          <cell r="C102" t="str">
            <v>Maximum Import Capacity</v>
          </cell>
          <cell r="D102" t="str">
            <v xml:space="preserve">Maximum Import Capacity is the capacity in kVA agreed in the connection agreement and permitted to be imported at a meter point. </v>
          </cell>
        </row>
        <row r="103">
          <cell r="B103" t="str">
            <v>MeasuredQuantity</v>
          </cell>
          <cell r="C103" t="str">
            <v>Measured Quantity</v>
          </cell>
          <cell r="D103" t="str">
            <v>Quantity according to unit on series record.</v>
          </cell>
        </row>
        <row r="104">
          <cell r="B104" t="str">
            <v>MedicalEquipmentDetailsCode</v>
          </cell>
          <cell r="C104" t="str">
            <v>Medical Equipment Special Needs details</v>
          </cell>
          <cell r="D104" t="str">
            <v>A code indicating the type of medical equipment special needs that a customer has.</v>
          </cell>
        </row>
        <row r="105">
          <cell r="B105" t="str">
            <v>MessageStatusCode</v>
          </cell>
          <cell r="C105" t="str">
            <v>Message Status</v>
          </cell>
          <cell r="D105" t="str">
            <v>A flag to indicate whether the message is being sent in response or as an advice</v>
          </cell>
        </row>
        <row r="106">
          <cell r="B106" t="str">
            <v>MessageTypeCode</v>
          </cell>
          <cell r="C106" t="str">
            <v>Message Type</v>
          </cell>
          <cell r="D106" t="str">
            <v>This is the Market Message Number.</v>
          </cell>
        </row>
        <row r="107">
          <cell r="B107" t="str">
            <v>MeterCategoryCode</v>
          </cell>
          <cell r="C107" t="str">
            <v>Meter Category</v>
          </cell>
          <cell r="D107" t="str">
            <v>Meter Category is a code allocated by Meter Asset Manager to denote the manufacturer and type of meter.</v>
          </cell>
        </row>
        <row r="108">
          <cell r="B108" t="str">
            <v>MeterConfigurationCode</v>
          </cell>
          <cell r="C108" t="str">
            <v>Meter Configuration Code</v>
          </cell>
          <cell r="D108" t="str">
            <v xml:space="preserve">Meter Configuration Code is a code to indicate the functionality present in a meter at a site as required by the Supplier to be delivered by the combination of registers physically installed at a meter point. It does not describe the technical attributes </v>
          </cell>
        </row>
        <row r="109">
          <cell r="B109" t="str">
            <v>RegistrationMeterConfigurationCode</v>
          </cell>
          <cell r="C109" t="str">
            <v>Meter Configuration Code (Required)</v>
          </cell>
          <cell r="D109" t="str">
            <v>The Meter Configuration Code (Required) is a code on a message from the MRSO to the supplier to indicate the functionality required by the Supplier to be delivered by the combination of registers physically installed at a meter point. It does not describe</v>
          </cell>
        </row>
        <row r="110">
          <cell r="B110" t="str">
            <v>MeterLocationCode</v>
          </cell>
          <cell r="C110" t="str">
            <v>Meter Location</v>
          </cell>
          <cell r="D110" t="str">
            <v>Meter Location is a code that refers to the physical position of a meter at a premises.</v>
          </cell>
        </row>
        <row r="111">
          <cell r="B111" t="str">
            <v>MeterMultiplier</v>
          </cell>
          <cell r="C111" t="str">
            <v>Meter Multiplier</v>
          </cell>
          <cell r="D111" t="str">
            <v>Meter Multiplier is a factor to be applied to an advance or reading at a register in order to derive a value in kWh.</v>
          </cell>
        </row>
        <row r="112">
          <cell r="B112" t="str">
            <v>MeterPointAddressChangedFlag</v>
          </cell>
          <cell r="C112" t="str">
            <v>Meter Point Address Changed</v>
          </cell>
          <cell r="D112" t="str">
            <v>A flag to indicate that the Meter point address has been changed</v>
          </cell>
        </row>
        <row r="113">
          <cell r="B113" t="str">
            <v>MeterPointStatusCode</v>
          </cell>
          <cell r="C113" t="str">
            <v>Meter Point Status</v>
          </cell>
          <cell r="D113" t="str">
            <v xml:space="preserve">A code to identify the requested connection status of a meter point. </v>
          </cell>
        </row>
        <row r="114">
          <cell r="B114" t="str">
            <v>MeterPointStatusReasonCode</v>
          </cell>
          <cell r="C114" t="str">
            <v>Meter Point Status Reason</v>
          </cell>
          <cell r="D114" t="str">
            <v xml:space="preserve">Meter Point Status Reason is a code to indicate why the status of a meter point is requested to be changed. </v>
          </cell>
        </row>
        <row r="115">
          <cell r="B115" t="str">
            <v>MeterReaderPassword</v>
          </cell>
          <cell r="C115" t="str">
            <v>Meter Reader Password</v>
          </cell>
          <cell r="D115" t="str">
            <v>The password that a meter reader will provide if requested by a customer when visiting a site to collect meter readings.</v>
          </cell>
        </row>
        <row r="116">
          <cell r="B116" t="str">
            <v>MeterReaderRemarks</v>
          </cell>
          <cell r="C116" t="str">
            <v>Meter Reader Remarks</v>
          </cell>
          <cell r="D116" t="str">
            <v>A free-text comment associated with a Meter Reader Remark Code. This can be used by meter readers to provide additional information on a site-specific issue.</v>
          </cell>
        </row>
        <row r="117">
          <cell r="B117" t="str">
            <v>MeterReaderRemarkCode</v>
          </cell>
          <cell r="C117" t="str">
            <v>Meter Reader Remark Code</v>
          </cell>
          <cell r="D117" t="str">
            <v>A code used by meter readers to indicate why a meter could not be read, or to capture issues that may require follow-up action, or to detail information that may be useful to a Supplier.</v>
          </cell>
        </row>
        <row r="118">
          <cell r="B118" t="str">
            <v>MeterRegisterSequence</v>
          </cell>
          <cell r="C118" t="str">
            <v>Meter Register Sequence</v>
          </cell>
          <cell r="D118" t="str">
            <v>Meter Register Sequence is the identifier of a specific register to distinguish between registers dials on a physical meter or set of meters.</v>
          </cell>
        </row>
        <row r="119">
          <cell r="B119" t="str">
            <v>MeterWorksTypeCode</v>
          </cell>
          <cell r="C119" t="str">
            <v>Meter Works Type</v>
          </cell>
          <cell r="D119" t="str">
            <v>Meter Works Type is a code to indicate what work is required or completed (e.g. install, remove, exchange or reconfigure meter)</v>
          </cell>
        </row>
        <row r="120">
          <cell r="B120" t="str">
            <v>MeteringInterval</v>
          </cell>
          <cell r="C120" t="str">
            <v>Metering Interval</v>
          </cell>
          <cell r="D120" t="str">
            <v xml:space="preserve">Metering Interval identifies, for the Retail Market,. the length in minutes of a period when consumption is recorded on a profile meter. Metering Interval is a class of interval </v>
          </cell>
        </row>
        <row r="121">
          <cell r="B121" t="str">
            <v>MICStartDate</v>
          </cell>
          <cell r="C121" t="str">
            <v>MIC Start Date</v>
          </cell>
          <cell r="D121" t="str">
            <v xml:space="preserve">The start date from which a MIC applies. </v>
          </cell>
        </row>
        <row r="122">
          <cell r="B122" t="str">
            <v>MPRN</v>
          </cell>
          <cell r="C122" t="str">
            <v>MPRN</v>
          </cell>
          <cell r="D122" t="str">
            <v xml:space="preserve">The unique identifying reference for the Meter Point. </v>
          </cell>
        </row>
        <row r="123">
          <cell r="B123" t="str">
            <v>MPRNCount</v>
          </cell>
          <cell r="C123" t="str">
            <v>MPRN Count</v>
          </cell>
          <cell r="D123" t="str">
            <v>A count of the number of MPRN segments included in the message</v>
          </cell>
        </row>
        <row r="124">
          <cell r="B124" t="str">
            <v>OrganisationOne</v>
          </cell>
          <cell r="C124" t="str">
            <v>Name Org1</v>
          </cell>
          <cell r="D124" t="str">
            <v xml:space="preserve">This is the name of a company or organisation. </v>
          </cell>
        </row>
        <row r="125">
          <cell r="B125" t="str">
            <v>OrganisationTwo</v>
          </cell>
          <cell r="C125" t="str">
            <v>Name Org2</v>
          </cell>
          <cell r="D125" t="str">
            <v>This field can be used as overflow for the name of a company or organisation</v>
          </cell>
        </row>
        <row r="126">
          <cell r="B126" t="str">
            <v>NetworksReferenceNumber</v>
          </cell>
          <cell r="C126" t="str">
            <v>Networks Reference Number</v>
          </cell>
          <cell r="D126" t="str">
            <v>A Non-Interval billing document reference created at inception of the Non-Interval billing document and used to reference that Non-Interval billing transaction.</v>
          </cell>
        </row>
        <row r="127">
          <cell r="B127" t="str">
            <v>NIEP</v>
          </cell>
          <cell r="C127" t="str">
            <v xml:space="preserve">Non-Interval Energy Proportion </v>
          </cell>
          <cell r="D127" t="str">
            <v xml:space="preserve">Shows the percentage of Non-Interval consumption to 8 decimal places </v>
          </cell>
        </row>
        <row r="128">
          <cell r="B128" t="str">
            <v>NoReadCode</v>
          </cell>
          <cell r="C128" t="str">
            <v>No Read Code</v>
          </cell>
          <cell r="D128" t="str">
            <v>No Read Code is a code to describe why no read was obtained on a site visit.</v>
          </cell>
        </row>
        <row r="129">
          <cell r="B129" t="str">
            <v>DisputeRecordCount</v>
          </cell>
          <cell r="C129" t="str">
            <v>Number of Dispute Records</v>
          </cell>
          <cell r="D129" t="str">
            <v>This value must equate to the total number of separate 507 dispute records that have been sent for a given Invoice Number.</v>
          </cell>
        </row>
        <row r="130">
          <cell r="B130" t="str">
            <v>ObjectionDate</v>
          </cell>
          <cell r="C130" t="str">
            <v>Objection Date</v>
          </cell>
          <cell r="D130" t="str">
            <v>Objection Date is the date an objection was registered.</v>
          </cell>
        </row>
        <row r="131">
          <cell r="B131" t="str">
            <v>ObjectionReasonCode</v>
          </cell>
          <cell r="C131" t="str">
            <v>Objection Reason</v>
          </cell>
          <cell r="D131" t="str">
            <v>Objection Reason is a code to indicate the old supplier’s reason for the objection.</v>
          </cell>
        </row>
        <row r="132">
          <cell r="B132" t="str">
            <v>ObservationCode</v>
          </cell>
          <cell r="C132" t="str">
            <v>Observation Code</v>
          </cell>
          <cell r="D132" t="str">
            <v>Observation Code is a code that describes observations made at or concerning a site.</v>
          </cell>
        </row>
        <row r="133">
          <cell r="B133" t="str">
            <v>ObservationDate</v>
          </cell>
          <cell r="C133" t="str">
            <v>Observation Date</v>
          </cell>
          <cell r="D133" t="str">
            <v>Observation Date is the date of an observation made at or concerning a site.</v>
          </cell>
        </row>
        <row r="134">
          <cell r="B134" t="str">
            <v>ObservationText</v>
          </cell>
          <cell r="C134" t="str">
            <v>Observation Text</v>
          </cell>
          <cell r="D134" t="str">
            <v xml:space="preserve">Observation Text provides a description of an observation </v>
          </cell>
        </row>
        <row r="135">
          <cell r="B135" t="str">
            <v>OrderStatusCode</v>
          </cell>
          <cell r="C135" t="str">
            <v>Order Status</v>
          </cell>
          <cell r="D135" t="str">
            <v>This is a code indicating the status of the order</v>
          </cell>
        </row>
        <row r="136">
          <cell r="B136" t="str">
            <v>OriginalMessage</v>
          </cell>
          <cell r="C136" t="str">
            <v>Original Message</v>
          </cell>
          <cell r="D136" t="str">
            <v xml:space="preserve">This is a copy of the original message that is being rejected. </v>
          </cell>
        </row>
        <row r="137">
          <cell r="B137" t="str">
            <v>OriginalTxRefNbr</v>
          </cell>
          <cell r="C137" t="str">
            <v>Original Transaction Reference Number</v>
          </cell>
          <cell r="D137" t="str">
            <v xml:space="preserve">This is the Transaction Reference Number of the original message that is the subject of a rejection message. </v>
          </cell>
        </row>
        <row r="138">
          <cell r="B138" t="str">
            <v>OutcomeReasonCode</v>
          </cell>
          <cell r="C138" t="str">
            <v>Outcome Reason</v>
          </cell>
          <cell r="D138" t="str">
            <v xml:space="preserve">This is a code indicating the outcome reason of the original request. </v>
          </cell>
        </row>
        <row r="139">
          <cell r="B139" t="str">
            <v>POBoxNumber</v>
          </cell>
          <cell r="C139" t="str">
            <v>P.O.Box Number</v>
          </cell>
          <cell r="D139" t="str">
            <v>This number denotes the number given to a PO Box address and is a mandatory field if an address in PO Box format is provided for a customer.</v>
          </cell>
        </row>
        <row r="140">
          <cell r="B140" t="str">
            <v>PercntConsAct</v>
          </cell>
          <cell r="C140" t="str">
            <v>Percentage of Consumption Actual</v>
          </cell>
          <cell r="D140" t="str">
            <v>The Percentage of Consumption Actual field will display the percentage of consumption, per Supplier Unit/SSAC combination, that is recorded as actual interval values on that day.</v>
          </cell>
        </row>
        <row r="141">
          <cell r="B141" t="str">
            <v>PercntMPRNEst</v>
          </cell>
          <cell r="C141" t="str">
            <v>Percentage of MPRNs Estimated</v>
          </cell>
          <cell r="D141" t="str">
            <v>The Percentage of MPRNs Estimated field will display the percentage of MPRNs, per Supplier Unit/SSAC combination, that have 50% or more intervals estimated in that day.</v>
          </cell>
        </row>
        <row r="142">
          <cell r="B142" t="str">
            <v>Extn</v>
          </cell>
          <cell r="C142" t="str">
            <v>Phone Ext 1</v>
          </cell>
          <cell r="D142" t="str">
            <v>This is the principal phone number overflow field for storing number extensions where applicable</v>
          </cell>
        </row>
        <row r="143">
          <cell r="B143" t="str">
            <v>Extn</v>
          </cell>
          <cell r="C143" t="str">
            <v>Phone Ext 2</v>
          </cell>
          <cell r="D143" t="str">
            <v>This is the secondary phone number overflow field for storing number extensions where applicable.</v>
          </cell>
        </row>
        <row r="144">
          <cell r="B144" t="str">
            <v>Number</v>
          </cell>
          <cell r="C144" t="str">
            <v>Phone Number 1</v>
          </cell>
          <cell r="D144" t="str">
            <v>This is the principal phone number of a contact and must be populated if the segment is provided and contact number is known by Sender.</v>
          </cell>
        </row>
        <row r="145">
          <cell r="B145" t="str">
            <v>Number</v>
          </cell>
          <cell r="C145" t="str">
            <v>Phone Number 2</v>
          </cell>
          <cell r="D145" t="str">
            <v>This field can be used for the secondary phone number where this is required.</v>
          </cell>
        </row>
        <row r="146">
          <cell r="B146" t="str">
            <v>PostDecimalDetails</v>
          </cell>
          <cell r="C146" t="str">
            <v>Post Decimal Digits</v>
          </cell>
          <cell r="D146" t="str">
            <v>The number of digits after the decimal place on a register of a meter.</v>
          </cell>
        </row>
        <row r="147">
          <cell r="B147" t="str">
            <v>PostCode</v>
          </cell>
          <cell r="C147" t="str">
            <v>Postal Code</v>
          </cell>
          <cell r="D147" t="str">
            <v>This is the postal or Zip code given as part of an address where appropriate</v>
          </cell>
        </row>
        <row r="148">
          <cell r="B148" t="str">
            <v>PreDecimalDetails</v>
          </cell>
          <cell r="C148" t="str">
            <v>Pre Decimal Digits</v>
          </cell>
          <cell r="D148" t="str">
            <v>The number of digits before the decimal place on the register of a meter</v>
          </cell>
        </row>
        <row r="149">
          <cell r="B149" t="str">
            <v>PrepaymentType</v>
          </cell>
          <cell r="C149" t="str">
            <v>Prepayment Type</v>
          </cell>
          <cell r="D149" t="str">
            <v>A code to indicate the Prepayment Type to be installed when a prepayment facility is requested by a Supplier</v>
          </cell>
        </row>
        <row r="150">
          <cell r="B150" t="str">
            <v>PreviousAccountNumber</v>
          </cell>
          <cell r="C150" t="str">
            <v>Previous Account Number</v>
          </cell>
          <cell r="D150" t="str">
            <v>The customer account number that the customer has with the previous Supplier. Used in Change of Tenancy History segement in 010 and in 140 - Change of Tenancy History.</v>
          </cell>
        </row>
        <row r="151">
          <cell r="B151" t="str">
            <v>PreviousAddress</v>
          </cell>
          <cell r="C151" t="str">
            <v>Previous Address</v>
          </cell>
          <cell r="D151" t="str">
            <v>The address at which the customer was supplied by the previous Supplier. Used in Change of Tenancy History segement in 010, 016 and 140 - Change of Tenancy History.</v>
          </cell>
        </row>
        <row r="152">
          <cell r="B152" t="str">
            <v>PreviousMPRN</v>
          </cell>
          <cell r="C152" t="str">
            <v>Previous MPRN</v>
          </cell>
          <cell r="D152" t="str">
            <v>The MPRN of the site at which the customer was supplied by the previous Supplier. Used in Change of Tenancy History segement in 010 and in 140 - Change of Tenancy History.</v>
          </cell>
        </row>
        <row r="153">
          <cell r="B153" t="str">
            <v>PreviousReadDate</v>
          </cell>
          <cell r="C153" t="str">
            <v>Previous Read Date</v>
          </cell>
          <cell r="D153" t="str">
            <v>Previous Read Date is the date to which the most recent reading or estimate prior to the one currently being reported applies, i.e. this is the end of the of the previous consumption period for the register</v>
          </cell>
        </row>
        <row r="154">
          <cell r="B154" t="str">
            <v>PreviousSupplier</v>
          </cell>
          <cell r="C154" t="str">
            <v>Previous Supplier</v>
          </cell>
          <cell r="D154" t="str">
            <v>The code identifying the previous Supplier of the customer. Used in Change of Tenancy History segement in 010 and in 140 - Change of Tenancy History.</v>
          </cell>
        </row>
        <row r="155">
          <cell r="B155" t="str">
            <v>ProvAccCompletionRequirementCode</v>
          </cell>
          <cell r="C155" t="str">
            <v>Provisional Acceptance Completion Requirement Code</v>
          </cell>
          <cell r="D155" t="str">
            <v>Provisional Acceptance Completion Requirement is a code to indicate the outstanding items where a registration or request is provisionally accepted.</v>
          </cell>
        </row>
        <row r="156">
          <cell r="B156" t="str">
            <v>PSOExemptionFlag</v>
          </cell>
          <cell r="C156" t="str">
            <v>PSO Exemption Flag</v>
          </cell>
          <cell r="D156" t="str">
            <v>As and where an unmetered site is exempt, by law, from paying PSO charges this flag will be highlighted.</v>
          </cell>
        </row>
        <row r="157">
          <cell r="B157" t="str">
            <v>QueryFlag</v>
          </cell>
          <cell r="C157" t="str">
            <v>Query Flag</v>
          </cell>
          <cell r="D157" t="str">
            <v>Set to 0 normally, or 1 if the reading is the subject of a Data Query</v>
          </cell>
        </row>
        <row r="158">
          <cell r="B158" t="str">
            <v>ReadCycle</v>
          </cell>
          <cell r="C158" t="str">
            <v>Read Cycle Day</v>
          </cell>
          <cell r="D158" t="str">
            <v xml:space="preserve">Read Cycle Day refers to the day in a 41 working day cycle (ROI) or a 65 working day cycle (NI) that a meter is due to be read. </v>
          </cell>
        </row>
        <row r="159">
          <cell r="B159" t="str">
            <v>ReadDate</v>
          </cell>
          <cell r="C159" t="str">
            <v>Read Date</v>
          </cell>
          <cell r="D159" t="str">
            <v xml:space="preserve">Read Date is the date on which a reading was physically obtained from the meter, or was estimated in the case where a reading was not obtained. </v>
          </cell>
        </row>
        <row r="160">
          <cell r="B160" t="str">
            <v>ReadFrequencyCode</v>
          </cell>
          <cell r="C160" t="str">
            <v>Read Frequency</v>
          </cell>
          <cell r="D160" t="str">
            <v>Read Frequency is a code that indicates the frequency of meter reading for the meter point.</v>
          </cell>
        </row>
        <row r="161">
          <cell r="B161" t="str">
            <v>ReadReasonCode</v>
          </cell>
          <cell r="C161" t="str">
            <v>Read Reason</v>
          </cell>
          <cell r="D161" t="str">
            <v>Read Reason is a code that indicates the reason that a reading was collected (e.g. Starting, Closing, Energisation, De-Energisation, Set Active, Set In-Active, Schedule, Special, Verification and Change of Supplier).</v>
          </cell>
        </row>
        <row r="162">
          <cell r="B162" t="str">
            <v>ReadStatusCode</v>
          </cell>
          <cell r="C162" t="str">
            <v>Read Status</v>
          </cell>
          <cell r="D162" t="str">
            <v>Read Status is a code that indicates whether a reading is Accepted, Rejected, Valid, Invalid or Withdrawn.</v>
          </cell>
        </row>
        <row r="163">
          <cell r="B163" t="str">
            <v>ReadTypeCode</v>
          </cell>
          <cell r="C163" t="str">
            <v>Read Type</v>
          </cell>
          <cell r="D163" t="str">
            <v>Read Type is a code that indicates whether a reading is an Actual, Customer, Estimated or Substitute reading.</v>
          </cell>
        </row>
        <row r="164">
          <cell r="B164" t="str">
            <v>ReadingValue</v>
          </cell>
          <cell r="C164" t="str">
            <v>Reading</v>
          </cell>
          <cell r="D164" t="str">
            <v xml:space="preserve">Reading is the value of a reading in the form passed to the Data Processor measured in the units identified by the meter register prior to application of any multipliers. </v>
          </cell>
        </row>
        <row r="165">
          <cell r="B165" t="str">
            <v>ReadingDataStatus</v>
          </cell>
          <cell r="C165" t="str">
            <v>Reading Data Status</v>
          </cell>
          <cell r="D165" t="str">
            <v>This can hold details on whether it was an estimate or actual reading.</v>
          </cell>
        </row>
        <row r="166">
          <cell r="B166" t="str">
            <v>ReadingNumber</v>
          </cell>
          <cell r="C166" t="str">
            <v>Reading Number</v>
          </cell>
          <cell r="D166" t="str">
            <v>For each meter reading, there will be a reading entry (46, 48, or 50 in total depending on short, normal or long day).  The Reading num= value will correspond to the relative period in the day.</v>
          </cell>
        </row>
        <row r="167">
          <cell r="B167" t="str">
            <v>ReadingReplacementVersionNumber</v>
          </cell>
          <cell r="C167" t="str">
            <v>Reading Replacement Version Number</v>
          </cell>
          <cell r="D167" t="str">
            <v>The version number acts as a counter which increments by 1 every time there is a reading replacement of Interval data for a particular day</v>
          </cell>
        </row>
        <row r="168">
          <cell r="B168" t="str">
            <v>RecipientID</v>
          </cell>
          <cell r="C168" t="str">
            <v>Recipient ID</v>
          </cell>
          <cell r="D168" t="str">
            <v>Party ID of the recipient of the message.</v>
          </cell>
        </row>
        <row r="169">
          <cell r="B169" t="str">
            <v>DebitReEst</v>
          </cell>
          <cell r="C169" t="str">
            <v>Re-estimation Flag</v>
          </cell>
          <cell r="D169" t="str">
            <v>A flag that alerts a supplier that a recalculation of estimates has been carried out on this MPRN for a debit amount.</v>
          </cell>
        </row>
        <row r="170">
          <cell r="B170" t="str">
            <v>RegisterTypeCode</v>
          </cell>
          <cell r="C170" t="str">
            <v>Register Type</v>
          </cell>
          <cell r="D170" t="str">
            <v>Register Type is a code that indicates the purpose of the register.</v>
          </cell>
        </row>
        <row r="171">
          <cell r="B171" t="str">
            <v>RegisteredCompanyNumber</v>
          </cell>
          <cell r="C171" t="str">
            <v>Registered Company Number</v>
          </cell>
          <cell r="D171" t="str">
            <v>Registered Company Number is the number of a customer organisation as allocated by the Company Registration Office.</v>
          </cell>
        </row>
        <row r="172">
          <cell r="B172" t="str">
            <v>RegistrationReceiptDate</v>
          </cell>
          <cell r="C172" t="str">
            <v>Registration Receipt Date</v>
          </cell>
          <cell r="D172" t="str">
            <v>Registration Receipt Date is the date on which MRSO/NIE receives a Supplier registration for a retail market MPRN.</v>
          </cell>
        </row>
        <row r="173">
          <cell r="B173" t="str">
            <v>RejectReasonCode</v>
          </cell>
          <cell r="C173" t="str">
            <v>Reject Reason</v>
          </cell>
          <cell r="D173" t="str">
            <v>Reject Reason is a code to identify why data was rejected.</v>
          </cell>
        </row>
        <row r="174">
          <cell r="B174" t="str">
            <v>RepetitionFactor</v>
          </cell>
          <cell r="C174" t="str">
            <v>Repetition Factor</v>
          </cell>
          <cell r="D174" t="str">
            <v>Repetition Factor represents the number of pieces of equipment valid for this segment i.e. with the same Un-metered Type / Billing Value combination.</v>
          </cell>
        </row>
        <row r="175">
          <cell r="B175" t="str">
            <v>ReadingValue</v>
          </cell>
          <cell r="C175" t="str">
            <v>Replacement Reading</v>
          </cell>
          <cell r="D175" t="str">
            <v>The value of a reading that is being provided by a supplier as a replacement to a disputed reading.</v>
          </cell>
        </row>
        <row r="176">
          <cell r="B176" t="str">
            <v>RequestStatusCode</v>
          </cell>
          <cell r="C176" t="str">
            <v>Request Status</v>
          </cell>
          <cell r="D176" t="str">
            <v xml:space="preserve">This item defines the status of the request being made in the message. </v>
          </cell>
        </row>
        <row r="177">
          <cell r="B177" t="str">
            <v>RequiredDate</v>
          </cell>
          <cell r="C177" t="str">
            <v>Required Date</v>
          </cell>
          <cell r="D177" t="str">
            <v>Required Date is the date on which a reading is required to be obtained or the date that a supplier requests that a change of supplier or meter point status change takes place.</v>
          </cell>
        </row>
        <row r="178">
          <cell r="B178" t="str">
            <v>SecurityAnswer</v>
          </cell>
          <cell r="C178" t="str">
            <v>Security Answer</v>
          </cell>
          <cell r="D178" t="str">
            <v xml:space="preserve">The answer to the security question to be provided by the customer to NIE when validating the identity of a keypad customer.    </v>
          </cell>
        </row>
        <row r="179">
          <cell r="B179" t="str">
            <v>SecurityQuestion</v>
          </cell>
          <cell r="C179" t="str">
            <v>Security Question</v>
          </cell>
          <cell r="D179" t="str">
            <v xml:space="preserve">A  code to indicate the security question to be used by NIE when validating the identity of a keypad customer.  </v>
          </cell>
        </row>
        <row r="180">
          <cell r="B180" t="str">
            <v>SenderID</v>
          </cell>
          <cell r="C180" t="str">
            <v>Senders ID</v>
          </cell>
          <cell r="D180" t="str">
            <v>Party ID of the sender of the message.</v>
          </cell>
        </row>
        <row r="181">
          <cell r="B181" t="str">
            <v>SerialNumber</v>
          </cell>
          <cell r="C181" t="str">
            <v>Serial Number</v>
          </cell>
          <cell r="D181" t="str">
            <v>Serial No is the physical number found on a meter.</v>
          </cell>
        </row>
        <row r="182">
          <cell r="B182" t="str">
            <v>SettlementClassCode</v>
          </cell>
          <cell r="C182" t="str">
            <v>Settlement Class</v>
          </cell>
          <cell r="D182" t="str">
            <v xml:space="preserve">Settlement Class is a code to specify how data is processed and aggregated for settlement for the MPRN </v>
          </cell>
        </row>
        <row r="183">
          <cell r="B183" t="str">
            <v>SettlementDate</v>
          </cell>
          <cell r="C183" t="str">
            <v>Settlement Date</v>
          </cell>
          <cell r="D183" t="str">
            <v>Settlement Date is the calendar day to which a profile coefficient or an aggregated consumption applies for the retail market</v>
          </cell>
        </row>
        <row r="184">
          <cell r="B184" t="str">
            <v>SettlementInterval</v>
          </cell>
          <cell r="C184" t="str">
            <v>Settlement Interval</v>
          </cell>
          <cell r="D184" t="str">
            <v xml:space="preserve">Settlement Interval is a numeric value, usually in range 1-96 (max 100 for ROI) / 1-48 (max 50 for NI) and represents the sequential counter value of the 15-minute (ROI) / 30-minute (NI) settlement period to which consumption is aggregated for settlement </v>
          </cell>
        </row>
        <row r="185">
          <cell r="B185" t="str">
            <v>SettlementRunIndicator</v>
          </cell>
          <cell r="C185" t="str">
            <v>Settlement Run Indicator</v>
          </cell>
          <cell r="D185" t="str">
            <v>This value indicates the Settlement Run with which this message can be identified</v>
          </cell>
        </row>
        <row r="186">
          <cell r="B186" t="str">
            <v>SSAC</v>
          </cell>
          <cell r="C186" t="str">
            <v>SSAC</v>
          </cell>
          <cell r="D186" t="str">
            <v>SSAC is a sub-aggregation code that specifies the aggregation class to which data will be aggregated for a supplier. Note: The SSAC codes are shown for reference but there is no validation upon the values within the Schema. Codes may be validated in SAP o</v>
          </cell>
        </row>
        <row r="187">
          <cell r="B187" t="str">
            <v>StartPeriodTime</v>
          </cell>
          <cell r="C187" t="str">
            <v>Start Period Time</v>
          </cell>
          <cell r="D187" t="str">
            <v xml:space="preserve">Start of Period where reported metered values are measured.              </v>
          </cell>
        </row>
        <row r="188">
          <cell r="B188" t="str">
            <v>StartTime</v>
          </cell>
          <cell r="C188" t="str">
            <v>Start Time</v>
          </cell>
          <cell r="D188" t="str">
            <v xml:space="preserve">This is the point in time from which the reconciliation count started counting messages sent to and received from a particular Market Participant. </v>
          </cell>
        </row>
        <row r="189">
          <cell r="B189" t="str">
            <v>Street</v>
          </cell>
          <cell r="C189" t="str">
            <v>Street</v>
          </cell>
          <cell r="D189" t="str">
            <v>This field stores information relating to the street part of an address and must be provided if populating the street type address segment.</v>
          </cell>
        </row>
        <row r="190">
          <cell r="B190" t="str">
            <v>SupplierMPID</v>
          </cell>
          <cell r="C190" t="str">
            <v>Supplier ID</v>
          </cell>
          <cell r="D190" t="str">
            <v xml:space="preserve">Supplier ID is the identification code of a supplier in the retail market. </v>
          </cell>
        </row>
        <row r="191">
          <cell r="B191" t="str">
            <v>SupplierMPIDOld</v>
          </cell>
          <cell r="C191" t="str">
            <v>Supplier MPID Old</v>
          </cell>
          <cell r="D191" t="str">
            <v>A code identifying the Old Supplier to the new supplier in the confirmation of a Change of Supplier to support Debt management process in NI.</v>
          </cell>
        </row>
        <row r="192">
          <cell r="B192" t="str">
            <v>SupplierUnitID</v>
          </cell>
          <cell r="C192" t="str">
            <v>Supplier Unit ID</v>
          </cell>
          <cell r="D192" t="str">
            <v xml:space="preserve">The Supplier Unit ID is an SEM-provided code, created by the SMO and notified to RMO during registration.  Supplier Unit is a wholesale SEM-defined market participant.  </v>
          </cell>
        </row>
        <row r="193">
          <cell r="B193" t="str">
            <v>SupplyAgreementFlag</v>
          </cell>
          <cell r="C193" t="str">
            <v>Supply Agreement Flag</v>
          </cell>
          <cell r="D193" t="str">
            <v>Supply Agreement is a flag that denotes the existence of a supply agreement with the customer and should be set to a logical value of True if there is a new registration request or if a CoLE (Change of Legal Entity) is being notified.</v>
          </cell>
        </row>
        <row r="194">
          <cell r="B194" t="str">
            <v>TariffConfigurationCode</v>
          </cell>
          <cell r="C194" t="str">
            <v>Tariff Configuration Code</v>
          </cell>
          <cell r="D194" t="str">
            <v>A code to indicate the retail tariff required by the Supplier for a keypad metered Meter Point.</v>
          </cell>
        </row>
        <row r="195">
          <cell r="B195" t="str">
            <v>MPRN</v>
          </cell>
          <cell r="C195" t="str">
            <v>Technical MPRN</v>
          </cell>
          <cell r="D195" t="str">
            <v>The unique identifying reference number for the Un-metered Meter Point.</v>
          </cell>
        </row>
        <row r="196">
          <cell r="B196" t="str">
            <v>TimeCreated</v>
          </cell>
          <cell r="C196" t="str">
            <v>Time Created</v>
          </cell>
          <cell r="D196" t="str">
            <v xml:space="preserve">Creation time of the file.    </v>
          </cell>
        </row>
        <row r="197">
          <cell r="B197" t="str">
            <v>TimeOfUse</v>
          </cell>
          <cell r="C197" t="str">
            <v>Time of Use</v>
          </cell>
          <cell r="D197" t="str">
            <v>The time slot to which the additional aggregated data refers.</v>
          </cell>
        </row>
        <row r="198">
          <cell r="B198" t="str">
            <v>TimeslotCode</v>
          </cell>
          <cell r="C198" t="str">
            <v>Timeslot</v>
          </cell>
          <cell r="D198" t="str">
            <v xml:space="preserve">Timeslot is a code that indicates the period that a meter is recording (or an unmetered installation is consuming electricity). </v>
          </cell>
        </row>
        <row r="199">
          <cell r="B199" t="str">
            <v>MarketTimestamp</v>
          </cell>
          <cell r="C199" t="str">
            <v>Timestamp</v>
          </cell>
          <cell r="D199" t="str">
            <v>The date/time that the message was encrypted.</v>
          </cell>
        </row>
        <row r="200">
          <cell r="B200" t="str">
            <v>Title</v>
          </cell>
          <cell r="C200" t="str">
            <v>Title</v>
          </cell>
          <cell r="D200" t="str">
            <v>This relates to the title of a person that comes before a name for addressing purposes.</v>
          </cell>
        </row>
        <row r="201">
          <cell r="B201" t="str">
            <v>BillingEndDate</v>
          </cell>
          <cell r="C201" t="str">
            <v>To Date</v>
          </cell>
          <cell r="D201" t="str">
            <v>This is the date up to which the consumption is calculated for the equipment.</v>
          </cell>
        </row>
        <row r="202">
          <cell r="B202" t="str">
            <v>TokenMeterDetails</v>
          </cell>
          <cell r="C202" t="str">
            <v>Token Meter Details</v>
          </cell>
          <cell r="D202" t="str">
            <v xml:space="preserve">Token meter details relate to token meter information used by a site operative to program token meters. </v>
          </cell>
        </row>
        <row r="203">
          <cell r="B203" t="str">
            <v>Consumption</v>
          </cell>
          <cell r="C203" t="str">
            <v>Total Consumption</v>
          </cell>
          <cell r="D203" t="str">
            <v>This is the total consumption for the MPRN.</v>
          </cell>
        </row>
        <row r="204">
          <cell r="B204" t="str">
            <v>RecordCount</v>
          </cell>
          <cell r="C204" t="str">
            <v>Total Records</v>
          </cell>
          <cell r="D204" t="str">
            <v xml:space="preserve">This is the total number of line items in the file i.e. excluding the header and footer lines.  </v>
          </cell>
        </row>
        <row r="205">
          <cell r="B205" t="str">
            <v>TotalUsageFactor</v>
          </cell>
          <cell r="C205" t="str">
            <v>Total Usage Factor</v>
          </cell>
          <cell r="D205" t="str">
            <v>The total sum of the usage factors processed in the aggregation run for this Profile / DLF combination within the Supplier / Supplier Unit / SSAC classification.</v>
          </cell>
        </row>
        <row r="206">
          <cell r="B206" t="str">
            <v>TradingAs</v>
          </cell>
          <cell r="C206" t="str">
            <v>Trading As name</v>
          </cell>
          <cell r="D206" t="str">
            <v>This field can be used to populate information on companies / organisations that have a trading as name at a particular location</v>
          </cell>
        </row>
        <row r="207">
          <cell r="B207" t="str">
            <v>TransactionReasonCode</v>
          </cell>
          <cell r="C207" t="str">
            <v>Transaction Reason Code</v>
          </cell>
          <cell r="D207" t="str">
            <v>The Transaction Reason Code specifies the appropriate trigger for the message to be sent.</v>
          </cell>
        </row>
        <row r="208">
          <cell r="B208" t="str">
            <v>TxRefNbr</v>
          </cell>
          <cell r="C208" t="str">
            <v>Transaction Reference Number</v>
          </cell>
          <cell r="D208" t="str">
            <v>Header Information</v>
          </cell>
        </row>
        <row r="209">
          <cell r="B209" t="str">
            <v>TransformerLossFactor</v>
          </cell>
          <cell r="C209" t="str">
            <v>Transformer Loss Factor</v>
          </cell>
          <cell r="D209" t="str">
            <v>Transformer Loss Factor is a factor that is applied to account for transformer losses when a meter point is metered at lower voltage than the connection voltage.  It is expressed as a ratio. An example is 1.005 representing a 0.5% loss.</v>
          </cell>
        </row>
        <row r="210">
          <cell r="B210" t="str">
            <v>TransformerLossFactor</v>
          </cell>
          <cell r="C210" t="str">
            <v>Transformer Loss Factor (Applied)</v>
          </cell>
          <cell r="D210" t="str">
            <v>Transformer Loss Factor is a factor that is applied to account for transformer losses when a meter point is metered at lower voltage than the connection voltage.  It is expressed as a ratio. An example is 1.005 representing a 0.5% loss.</v>
          </cell>
        </row>
        <row r="211">
          <cell r="B211" t="str">
            <v>UnitNo</v>
          </cell>
          <cell r="C211" t="str">
            <v xml:space="preserve">Unit No. </v>
          </cell>
          <cell r="D211" t="str">
            <v>This refers to the unit, flat or apartment number that can be part of an address</v>
          </cell>
        </row>
        <row r="212">
          <cell r="B212" t="str">
            <v>UOM_Code</v>
          </cell>
          <cell r="C212" t="str">
            <v>Unit of Measurements</v>
          </cell>
          <cell r="D212" t="str">
            <v>Units of measurement are a code that indicates the value that is measured (e.g. kWh, kVA, kVAr).</v>
          </cell>
        </row>
        <row r="213">
          <cell r="B213" t="str">
            <v>UnmeteredTypeCode</v>
          </cell>
          <cell r="C213" t="str">
            <v>Unmetered Type</v>
          </cell>
          <cell r="D213" t="str">
            <v>Codified field indicating the type of unmetered installation</v>
          </cell>
        </row>
        <row r="214">
          <cell r="B214" t="str">
            <v>IntervalValue</v>
          </cell>
          <cell r="C214" t="str">
            <v>Value (Interval Demand)</v>
          </cell>
          <cell r="D214" t="str">
            <v>The value of a reading in the form passed to the Data Processor measured in the units identified by the meter register after the application of meter multipliers and transformer loss factors for the MPRN where appropriate.</v>
          </cell>
        </row>
        <row r="215">
          <cell r="B215" t="str">
            <v>NetActiveDemandValue</v>
          </cell>
          <cell r="C215" t="str">
            <v>Value (Net Active Demand)</v>
          </cell>
          <cell r="D215" t="str">
            <v xml:space="preserve">The net of the gross import value and gross export value passed to the Data Processor measured in the units identified by the meter register. </v>
          </cell>
        </row>
        <row r="216">
          <cell r="B216" t="str">
            <v>VCAttributeDeleted</v>
          </cell>
          <cell r="C216" t="str">
            <v>VC Attribute Deleted</v>
          </cell>
          <cell r="D216" t="str">
            <v>This flag alerts a supplier that vulnerable customer is being deleted. Valid values are ‘Y’ or ‘N’.</v>
          </cell>
        </row>
        <row r="217">
          <cell r="B217" t="str">
            <v>VersionNumber</v>
          </cell>
          <cell r="C217" t="str">
            <v>Version Number</v>
          </cell>
          <cell r="D217" t="str">
            <v>Version Number of the current retail market Message Schema.</v>
          </cell>
        </row>
        <row r="218">
          <cell r="B218" t="str">
            <v>WithdrawalReasonCode</v>
          </cell>
          <cell r="C218" t="str">
            <v>Withdrawal Reason</v>
          </cell>
          <cell r="D218" t="str">
            <v>Withdrawal reason is a code to indicate why a reading has been withdrawn</v>
          </cell>
        </row>
        <row r="219">
          <cell r="B219" t="str">
            <v>WorkTypeCode</v>
          </cell>
          <cell r="C219" t="str">
            <v>Work Type</v>
          </cell>
          <cell r="D219" t="str">
            <v>This is a code indicating the work type</v>
          </cell>
        </row>
      </sheetData>
      <sheetData sheetId="4"/>
      <sheetData sheetId="5">
        <row r="2">
          <cell r="A2" t="str">
            <v>AccessArrangements</v>
          </cell>
          <cell r="C2" t="str">
            <v>Access arrangements are the arrangements provided by a customer specific to a particular request for work.</v>
          </cell>
          <cell r="D2" t="str">
            <v>MarketFreeText_Type</v>
          </cell>
          <cell r="E2">
            <v>100</v>
          </cell>
          <cell r="K2" t="str">
            <v/>
          </cell>
        </row>
        <row r="3">
          <cell r="A3" t="str">
            <v>AccessArrangements</v>
          </cell>
          <cell r="C3" t="str">
            <v>Access arrangements are the arrangements provided by a customer specific to a particular request for work.</v>
          </cell>
          <cell r="D3" t="str">
            <v>MarketFreeText_Type</v>
          </cell>
          <cell r="F3" t="str">
            <v>preserve</v>
          </cell>
          <cell r="K3" t="str">
            <v/>
          </cell>
        </row>
        <row r="4">
          <cell r="A4" t="str">
            <v>AccessInstructionsText</v>
          </cell>
          <cell r="B4" t="str">
            <v>NameType</v>
          </cell>
          <cell r="C4" t="str">
            <v>Access Instructions is text for standing instructions for data collector access to the metering. Applies where metering is an indoor location.</v>
          </cell>
          <cell r="K4" t="str">
            <v/>
          </cell>
        </row>
        <row r="5">
          <cell r="A5" t="str">
            <v>ActualUsageFactor</v>
          </cell>
          <cell r="C5" t="str">
            <v>Actual Usage Factor is a statement in kWh of the actual consumption for a given Timeslot at a Meter Point since the previous read-date, extrapolated to an annual consumption based on the applicable standard profile.</v>
          </cell>
          <cell r="D5" t="str">
            <v>xs:decimal</v>
          </cell>
          <cell r="G5">
            <v>15</v>
          </cell>
          <cell r="H5">
            <v>8</v>
          </cell>
          <cell r="K5" t="str">
            <v/>
          </cell>
        </row>
        <row r="6">
          <cell r="A6" t="str">
            <v>ActualUsageFactor</v>
          </cell>
          <cell r="C6" t="str">
            <v>Actual Usage Factor is a statement in kWh of the actual consumption for a given Timeslot at a Meter Point since the previous read-date, extrapolated to an annual consumption based on the applicable standard profile.</v>
          </cell>
          <cell r="D6" t="str">
            <v>xs:decimal</v>
          </cell>
          <cell r="K6" t="str">
            <v/>
          </cell>
        </row>
        <row r="7">
          <cell r="A7" t="str">
            <v>AddrLine1</v>
          </cell>
          <cell r="B7" t="str">
            <v>NameType</v>
          </cell>
          <cell r="C7" t="str">
            <v>First Line of the valid address structure</v>
          </cell>
          <cell r="K7" t="str">
            <v/>
          </cell>
        </row>
        <row r="8">
          <cell r="A8" t="str">
            <v>AddrLine2</v>
          </cell>
          <cell r="B8" t="str">
            <v>NameType</v>
          </cell>
          <cell r="C8" t="str">
            <v>Second Line of the valid address structure</v>
          </cell>
          <cell r="K8" t="str">
            <v/>
          </cell>
        </row>
        <row r="9">
          <cell r="A9" t="str">
            <v>AddrLine4</v>
          </cell>
          <cell r="B9" t="str">
            <v>NameType</v>
          </cell>
          <cell r="C9" t="str">
            <v>Fouth Line of the valid address structure</v>
          </cell>
          <cell r="K9" t="str">
            <v/>
          </cell>
        </row>
        <row r="10">
          <cell r="A10" t="str">
            <v>AddrLine5</v>
          </cell>
          <cell r="B10" t="str">
            <v>NameType</v>
          </cell>
          <cell r="C10" t="str">
            <v>Fifth Line of the valid address structure</v>
          </cell>
          <cell r="K10" t="str">
            <v/>
          </cell>
        </row>
        <row r="11">
          <cell r="A11" t="str">
            <v>AggregatedConsumption</v>
          </cell>
          <cell r="B11" t="str">
            <v>DemandQuantityType</v>
          </cell>
          <cell r="C11" t="str">
            <v>The estimated or metered consumption multiplied by the DLF factors aggregated for a settlement interval at the nominated level of aggregation.   Consumption is expressed in kWh for initial aggregation and MWh for re-aggregation differences.</v>
          </cell>
          <cell r="K11" t="str">
            <v/>
          </cell>
        </row>
        <row r="12">
          <cell r="A12" t="str">
            <v>AlertFlag</v>
          </cell>
          <cell r="C12" t="str">
            <v>A code to indicate the validity of the channel data (VI = Values are invalid, VV = All values are valid)</v>
          </cell>
          <cell r="D12" t="str">
            <v>xs:string</v>
          </cell>
          <cell r="I12">
            <v>2</v>
          </cell>
          <cell r="K12" t="str">
            <v>Enumerated</v>
          </cell>
        </row>
        <row r="13">
          <cell r="A13" t="str">
            <v>AlertFlag</v>
          </cell>
          <cell r="C13" t="str">
            <v>A code to indicate the validity of the channel data (VI = Values are invalid, VV = All values are valid)</v>
          </cell>
          <cell r="D13" t="str">
            <v>xs:string</v>
          </cell>
          <cell r="J13" t="str">
            <v>VI</v>
          </cell>
          <cell r="K13" t="str">
            <v/>
          </cell>
        </row>
        <row r="14">
          <cell r="A14" t="str">
            <v>AlertFlag</v>
          </cell>
          <cell r="C14" t="str">
            <v>A code to indicate the validity of the channel data (VI = Values are invalid, VV = All values are valid)</v>
          </cell>
          <cell r="D14" t="str">
            <v>xs:string</v>
          </cell>
          <cell r="J14" t="str">
            <v>VV</v>
          </cell>
          <cell r="K14" t="str">
            <v/>
          </cell>
        </row>
        <row r="15">
          <cell r="A15" t="str">
            <v>AmountDisputedTotal</v>
          </cell>
          <cell r="C15" t="str">
            <v>This is the total gross amount (i.e. inclusive of VAT) being disputed for a given DUoS/Transaction Invoice.</v>
          </cell>
          <cell r="D15" t="str">
            <v>xs:decimal</v>
          </cell>
          <cell r="G15">
            <v>13</v>
          </cell>
          <cell r="H15">
            <v>2</v>
          </cell>
          <cell r="K15" t="str">
            <v/>
          </cell>
        </row>
        <row r="16">
          <cell r="A16" t="str">
            <v>AmountDisputedTotal</v>
          </cell>
          <cell r="C16" t="str">
            <v>This is the total gross amount (i.e. inclusive of VAT) being disputed for a given DUoS/Transaction Invoice.</v>
          </cell>
          <cell r="D16" t="str">
            <v>xs:decimal</v>
          </cell>
          <cell r="K16" t="str">
            <v/>
          </cell>
        </row>
        <row r="17">
          <cell r="A17" t="str">
            <v>AppointmentDate</v>
          </cell>
          <cell r="B17" t="str">
            <v>xs:date</v>
          </cell>
          <cell r="C17" t="str">
            <v>The date on which a supplier requires an appointment to be made with the customer</v>
          </cell>
          <cell r="K17" t="str">
            <v/>
          </cell>
        </row>
        <row r="18">
          <cell r="A18" t="str">
            <v>AppointmentID</v>
          </cell>
          <cell r="B18" t="str">
            <v>AppointmentID_Type</v>
          </cell>
          <cell r="C18" t="str">
            <v>Appointment ID</v>
          </cell>
          <cell r="K18" t="str">
            <v/>
          </cell>
        </row>
        <row r="19">
          <cell r="A19" t="str">
            <v>AppointmentRejectionReason</v>
          </cell>
          <cell r="C19" t="str">
            <v>The reason for rejecting the appointment</v>
          </cell>
          <cell r="D19" t="str">
            <v>xs:string</v>
          </cell>
          <cell r="I19">
            <v>4</v>
          </cell>
          <cell r="K19" t="str">
            <v>Enumerated</v>
          </cell>
        </row>
        <row r="20">
          <cell r="A20" t="str">
            <v>AppointmentRejectionReason</v>
          </cell>
          <cell r="C20" t="str">
            <v>The reason for rejecting the appointment</v>
          </cell>
          <cell r="D20" t="str">
            <v>xs:string</v>
          </cell>
          <cell r="J20" t="str">
            <v>AR01</v>
          </cell>
          <cell r="K20" t="str">
            <v/>
          </cell>
        </row>
        <row r="21">
          <cell r="A21" t="str">
            <v>AppointmentRejectionReason</v>
          </cell>
          <cell r="C21" t="str">
            <v>The reason for rejecting the appointment</v>
          </cell>
          <cell r="D21" t="str">
            <v>xs:string</v>
          </cell>
          <cell r="J21" t="str">
            <v>AR02</v>
          </cell>
          <cell r="K21" t="str">
            <v/>
          </cell>
        </row>
        <row r="22">
          <cell r="A22" t="str">
            <v>AppointmentRejectionReason</v>
          </cell>
          <cell r="C22" t="str">
            <v>The reason for rejecting the appointment</v>
          </cell>
          <cell r="D22" t="str">
            <v>xs:string</v>
          </cell>
          <cell r="J22" t="str">
            <v>AR03</v>
          </cell>
          <cell r="K22" t="str">
            <v/>
          </cell>
        </row>
        <row r="23">
          <cell r="A23" t="str">
            <v>AppointmentRejectionReason</v>
          </cell>
          <cell r="C23" t="str">
            <v>The reason for rejecting the appointment</v>
          </cell>
          <cell r="D23" t="str">
            <v>xs:string</v>
          </cell>
          <cell r="J23" t="str">
            <v>AR04</v>
          </cell>
          <cell r="K23" t="str">
            <v/>
          </cell>
        </row>
        <row r="24">
          <cell r="A24" t="str">
            <v>AppointmentRejectionReason</v>
          </cell>
          <cell r="C24" t="str">
            <v>The reason for rejecting the appointment</v>
          </cell>
          <cell r="D24" t="str">
            <v>xs:string</v>
          </cell>
          <cell r="J24" t="str">
            <v>AR05</v>
          </cell>
          <cell r="K24" t="str">
            <v/>
          </cell>
        </row>
        <row r="25">
          <cell r="A25" t="str">
            <v>AppointmentRejectionReason</v>
          </cell>
          <cell r="C25" t="str">
            <v>The reason for rejecting the appointment</v>
          </cell>
          <cell r="D25" t="str">
            <v>xs:string</v>
          </cell>
          <cell r="J25" t="str">
            <v>AR06</v>
          </cell>
          <cell r="K25" t="str">
            <v/>
          </cell>
        </row>
        <row r="26">
          <cell r="A26" t="str">
            <v>AppointmentTimeSlot</v>
          </cell>
          <cell r="C26" t="str">
            <v>The preferred time period (A.M. or P.M) for an appointment</v>
          </cell>
          <cell r="D26" t="str">
            <v>xs:string</v>
          </cell>
          <cell r="I26">
            <v>3</v>
          </cell>
          <cell r="K26" t="str">
            <v>Enumerated</v>
          </cell>
        </row>
        <row r="27">
          <cell r="A27" t="str">
            <v>AppointmentTimeSlot</v>
          </cell>
          <cell r="C27" t="str">
            <v>The preferred time period (A.M. or P.M) for an appointment</v>
          </cell>
          <cell r="D27" t="str">
            <v>xs:string</v>
          </cell>
          <cell r="J27" t="str">
            <v>A01</v>
          </cell>
          <cell r="K27" t="str">
            <v/>
          </cell>
        </row>
        <row r="28">
          <cell r="A28" t="str">
            <v>AppointmentTimeSlot</v>
          </cell>
          <cell r="C28" t="str">
            <v>The preferred time period (A.M. or P.M) for an appointment</v>
          </cell>
          <cell r="D28" t="str">
            <v>xs:string</v>
          </cell>
          <cell r="J28" t="str">
            <v>A02</v>
          </cell>
          <cell r="K28" t="str">
            <v/>
          </cell>
        </row>
        <row r="29">
          <cell r="A29" t="str">
            <v>AppointmentTimeSlot</v>
          </cell>
          <cell r="C29" t="str">
            <v>The preferred time period (A.M. or P.M) for an appointment</v>
          </cell>
          <cell r="D29" t="str">
            <v>xs:string</v>
          </cell>
          <cell r="J29" t="str">
            <v>A03</v>
          </cell>
          <cell r="K29" t="str">
            <v/>
          </cell>
        </row>
        <row r="30">
          <cell r="A30" t="str">
            <v>BillingEndDate</v>
          </cell>
          <cell r="B30" t="str">
            <v>xs:date</v>
          </cell>
          <cell r="C30" t="str">
            <v>End Date for the billed period</v>
          </cell>
          <cell r="K30" t="str">
            <v/>
          </cell>
        </row>
        <row r="31">
          <cell r="A31" t="str">
            <v>BillingStartDate</v>
          </cell>
          <cell r="B31" t="str">
            <v>xs:date</v>
          </cell>
          <cell r="C31" t="str">
            <v>Start Date for the billed period</v>
          </cell>
          <cell r="K31" t="str">
            <v/>
          </cell>
        </row>
        <row r="32">
          <cell r="A32" t="str">
            <v>BillingValue</v>
          </cell>
          <cell r="C32" t="str">
            <v>The wattage which drives consumption calculations at the MPRN for an unmetered site</v>
          </cell>
          <cell r="D32" t="str">
            <v>xs:decimal</v>
          </cell>
          <cell r="G32">
            <v>16</v>
          </cell>
          <cell r="H32">
            <v>7</v>
          </cell>
          <cell r="K32" t="str">
            <v/>
          </cell>
        </row>
        <row r="33">
          <cell r="A33" t="str">
            <v>BillingValue</v>
          </cell>
          <cell r="C33" t="str">
            <v>The wattage which drives consumption calculations at the MPRN for an unmetered site</v>
          </cell>
          <cell r="D33" t="str">
            <v>xs:decimal</v>
          </cell>
          <cell r="K33" t="str">
            <v/>
          </cell>
        </row>
        <row r="34">
          <cell r="A34" t="str">
            <v>CalculationDate</v>
          </cell>
          <cell r="B34" t="str">
            <v>xs:date</v>
          </cell>
          <cell r="C34" t="str">
            <v>The date upon which the consumption charges were calculated</v>
          </cell>
          <cell r="K34" t="str">
            <v/>
          </cell>
        </row>
        <row r="35">
          <cell r="A35" t="str">
            <v>CancellationAgreementFlag</v>
          </cell>
          <cell r="B35" t="str">
            <v>Flag_Type</v>
          </cell>
          <cell r="C35" t="str">
            <v>Cancellation Agreement is a true/false flag indicating that an old supplier agrees to a cancellation of a change of supplier.</v>
          </cell>
          <cell r="K35" t="str">
            <v/>
          </cell>
        </row>
        <row r="36">
          <cell r="A36" t="str">
            <v>CancellationReasonCode</v>
          </cell>
          <cell r="C36" t="str">
            <v>A code to indicate why a supplier wishes to cancel a change of supply for the Retail Market</v>
          </cell>
          <cell r="D36" t="str">
            <v>xs:string</v>
          </cell>
          <cell r="I36">
            <v>2</v>
          </cell>
          <cell r="K36" t="str">
            <v>Enumerated</v>
          </cell>
        </row>
        <row r="37">
          <cell r="A37" t="str">
            <v>CancellationReasonCode</v>
          </cell>
          <cell r="C37" t="str">
            <v>A code to indicate why a supplier wishes to cancel a change of supply for the Retail Market</v>
          </cell>
          <cell r="D37" t="str">
            <v>xs:string</v>
          </cell>
          <cell r="J37" t="str">
            <v>CR</v>
          </cell>
          <cell r="K37" t="str">
            <v/>
          </cell>
        </row>
        <row r="38">
          <cell r="A38" t="str">
            <v>CancellationReasonCode</v>
          </cell>
          <cell r="C38" t="str">
            <v>A code to indicate why a supplier wishes to cancel a change of supply for the Retail Market</v>
          </cell>
          <cell r="D38" t="str">
            <v>xs:string</v>
          </cell>
          <cell r="J38" t="str">
            <v>ME</v>
          </cell>
          <cell r="K38" t="str">
            <v/>
          </cell>
        </row>
        <row r="39">
          <cell r="A39" t="str">
            <v>CancellationReasonCode</v>
          </cell>
          <cell r="C39" t="str">
            <v>A code to indicate why a supplier wishes to cancel a change of supply for the Retail Market</v>
          </cell>
          <cell r="D39" t="str">
            <v>xs:string</v>
          </cell>
          <cell r="J39" t="str">
            <v>OS</v>
          </cell>
          <cell r="K39" t="str">
            <v/>
          </cell>
        </row>
        <row r="40">
          <cell r="A40" t="str">
            <v>CancellationReasonCode</v>
          </cell>
          <cell r="C40" t="str">
            <v>A code to indicate why a supplier wishes to cancel a change of supply for the Retail Market</v>
          </cell>
          <cell r="D40" t="str">
            <v>xs:string</v>
          </cell>
          <cell r="J40" t="str">
            <v>SE</v>
          </cell>
          <cell r="K40" t="str">
            <v/>
          </cell>
        </row>
        <row r="41">
          <cell r="A41" t="str">
            <v>CancellationReasonCode</v>
          </cell>
          <cell r="C41" t="str">
            <v>A code to indicate why a supplier wishes to cancel a change of supply for the Retail Market</v>
          </cell>
          <cell r="D41" t="str">
            <v>xs:string</v>
          </cell>
          <cell r="J41" t="str">
            <v>TO</v>
          </cell>
          <cell r="K41" t="str">
            <v/>
          </cell>
        </row>
        <row r="42">
          <cell r="A42" t="str">
            <v>CancellationReasonCode</v>
          </cell>
          <cell r="C42" t="str">
            <v>A code to indicate why a supplier wishes to cancel a change of supply for the Retail Market</v>
          </cell>
          <cell r="D42" t="str">
            <v>xs:string</v>
          </cell>
          <cell r="J42" t="str">
            <v>CD</v>
          </cell>
          <cell r="K42" t="str">
            <v/>
          </cell>
        </row>
        <row r="43">
          <cell r="A43" t="str">
            <v>CancellationReasonCode</v>
          </cell>
          <cell r="C43" t="str">
            <v>A code to indicate why a supplier wishes to cancel a change of supply for the Retail Market</v>
          </cell>
          <cell r="D43" t="str">
            <v>xs:string</v>
          </cell>
          <cell r="J43" t="str">
            <v>DE</v>
          </cell>
          <cell r="K43" t="str">
            <v/>
          </cell>
        </row>
        <row r="44">
          <cell r="A44" t="str">
            <v>CancellationReasonCode</v>
          </cell>
          <cell r="C44" t="str">
            <v>A code to indicate why a supplier wishes to cancel a change of supply for the Retail Market</v>
          </cell>
          <cell r="D44" t="str">
            <v>xs:string</v>
          </cell>
          <cell r="J44" t="str">
            <v>NR</v>
          </cell>
          <cell r="K44" t="str">
            <v/>
          </cell>
        </row>
        <row r="45">
          <cell r="A45" t="str">
            <v>ChangeMeterAddressFlag</v>
          </cell>
          <cell r="B45" t="str">
            <v>Flag_Type</v>
          </cell>
          <cell r="C45" t="str">
            <v>This is a flag to denote whether or not changes are requested to be made to site address details</v>
          </cell>
          <cell r="K45" t="str">
            <v/>
          </cell>
        </row>
        <row r="46">
          <cell r="A46" t="str">
            <v>ChangeOfUsageCode</v>
          </cell>
          <cell r="C46" t="str">
            <v>Change of Usage Type is a code provided by the Supplier to indicate a potential change of usage from Domestic to Commercial or vice versa</v>
          </cell>
          <cell r="D46" t="str">
            <v>xs:string</v>
          </cell>
          <cell r="I46">
            <v>2</v>
          </cell>
          <cell r="K46" t="str">
            <v>Enumerated</v>
          </cell>
        </row>
        <row r="47">
          <cell r="A47" t="str">
            <v>ChangeOfUsageCode</v>
          </cell>
          <cell r="C47" t="str">
            <v>Change of Usage Type is a code provided by the Supplier to indicate a potential change of usage from Domestic to Commercial or vice versa</v>
          </cell>
          <cell r="D47" t="str">
            <v>xs:string</v>
          </cell>
          <cell r="J47" t="str">
            <v>01</v>
          </cell>
          <cell r="K47" t="str">
            <v/>
          </cell>
        </row>
        <row r="48">
          <cell r="A48" t="str">
            <v>ChangeOfUsageCode</v>
          </cell>
          <cell r="C48" t="str">
            <v>Change of Usage Type is a code provided by the Supplier to indicate a potential change of usage from Domestic to Commercial or vice versa</v>
          </cell>
          <cell r="D48" t="str">
            <v>xs:string</v>
          </cell>
          <cell r="J48" t="str">
            <v>02</v>
          </cell>
          <cell r="K48" t="str">
            <v/>
          </cell>
        </row>
        <row r="49">
          <cell r="A49" t="str">
            <v>ChangeOfUsageCode</v>
          </cell>
          <cell r="C49" t="str">
            <v>Change of Usage Type is a code provided by the Supplier to indicate a potential change of usage from Domestic to Commercial or vice versa</v>
          </cell>
          <cell r="D49" t="str">
            <v>xs:string</v>
          </cell>
          <cell r="J49" t="str">
            <v>03</v>
          </cell>
          <cell r="K49" t="str">
            <v/>
          </cell>
        </row>
        <row r="50">
          <cell r="A50" t="str">
            <v>ChangeOfUsageFlag</v>
          </cell>
          <cell r="B50" t="str">
            <v>Flag_Type</v>
          </cell>
          <cell r="C50" t="str">
            <v>This is a flag to denote whether or not a change of usage has taken place i.e. whether the customer has moved from Domestic to Commercial or Commercial to Domestic</v>
          </cell>
          <cell r="K50" t="str">
            <v/>
          </cell>
        </row>
        <row r="51">
          <cell r="A51" t="str">
            <v>ChannelCount</v>
          </cell>
          <cell r="C51" t="str">
            <v>A count of the number of Channel level segments included in the message</v>
          </cell>
          <cell r="D51" t="str">
            <v>xs:int</v>
          </cell>
          <cell r="G51">
            <v>6</v>
          </cell>
          <cell r="K51" t="str">
            <v/>
          </cell>
        </row>
        <row r="52">
          <cell r="A52" t="str">
            <v>City</v>
          </cell>
          <cell r="B52" t="str">
            <v>NameType</v>
          </cell>
          <cell r="C52" t="str">
            <v>An optional field that makes up part of an address</v>
          </cell>
          <cell r="K52" t="str">
            <v/>
          </cell>
        </row>
        <row r="53">
          <cell r="A53" t="str">
            <v>Comments</v>
          </cell>
          <cell r="D53" t="str">
            <v>xs:string</v>
          </cell>
          <cell r="E53">
            <v>254</v>
          </cell>
          <cell r="K53" t="str">
            <v/>
          </cell>
        </row>
        <row r="54">
          <cell r="A54" t="str">
            <v>CompanyAuthorisedOfficer</v>
          </cell>
          <cell r="B54" t="str">
            <v>NameType</v>
          </cell>
          <cell r="C54" t="str">
            <v>This is a person authorised by a company to sign connection agreements</v>
          </cell>
          <cell r="K54" t="str">
            <v/>
          </cell>
        </row>
        <row r="55">
          <cell r="A55" t="str">
            <v>COName</v>
          </cell>
          <cell r="B55" t="str">
            <v>NameType</v>
          </cell>
          <cell r="C55" t="str">
            <v>This is the name to which correspondence can be addressed where the customer name</v>
          </cell>
          <cell r="K55" t="str">
            <v/>
          </cell>
        </row>
        <row r="56">
          <cell r="A56" t="str">
            <v>ConnectionSystemCode</v>
          </cell>
          <cell r="C56" t="str">
            <v>Connection System is a code that indicates the network to which a meter point is connected.</v>
          </cell>
          <cell r="D56" t="str">
            <v>xs:string</v>
          </cell>
          <cell r="E56">
            <v>10</v>
          </cell>
          <cell r="K56" t="str">
            <v>Enumerated</v>
          </cell>
        </row>
        <row r="57">
          <cell r="A57" t="str">
            <v>ConnectionSystemCode</v>
          </cell>
          <cell r="C57" t="str">
            <v>Connection System is a code that indicates the network to which a meter point is connected.</v>
          </cell>
          <cell r="D57" t="str">
            <v>xs:string</v>
          </cell>
          <cell r="J57" t="str">
            <v>DSO_GRID</v>
          </cell>
          <cell r="K57" t="str">
            <v/>
          </cell>
        </row>
        <row r="58">
          <cell r="A58" t="str">
            <v>ConnectionSystemCode</v>
          </cell>
          <cell r="C58" t="str">
            <v>Connection System is a code that indicates the network to which a meter point is connected.</v>
          </cell>
          <cell r="D58" t="str">
            <v>xs:string</v>
          </cell>
          <cell r="J58" t="str">
            <v>TSO_GRID</v>
          </cell>
          <cell r="K58" t="str">
            <v/>
          </cell>
        </row>
        <row r="59">
          <cell r="A59" t="str">
            <v>ConnectionSystemCode</v>
          </cell>
          <cell r="C59" t="str">
            <v>Connection System is a code that indicates the network to which a meter point is connected.</v>
          </cell>
          <cell r="D59" t="str">
            <v>xs:string</v>
          </cell>
          <cell r="J59" t="str">
            <v>NIE TD</v>
          </cell>
          <cell r="K59" t="str">
            <v/>
          </cell>
        </row>
        <row r="60">
          <cell r="A60" t="str">
            <v>ConsecutiveNumber</v>
          </cell>
          <cell r="C60" t="str">
            <v>A number to identify the various un-metered type/billing value combinations on site</v>
          </cell>
          <cell r="D60" t="str">
            <v>xs:int</v>
          </cell>
          <cell r="G60">
            <v>2</v>
          </cell>
          <cell r="K60" t="str">
            <v/>
          </cell>
        </row>
        <row r="61">
          <cell r="A61" t="str">
            <v>Consumption</v>
          </cell>
          <cell r="B61" t="str">
            <v>ReadingType</v>
          </cell>
          <cell r="C61" t="str">
            <v>Consumption is the metered or estimated consumption for the period from a previous read date to this read date, measured in kWh.</v>
          </cell>
          <cell r="K61" t="str">
            <v/>
          </cell>
        </row>
        <row r="62">
          <cell r="A62" t="str">
            <v>ContactName</v>
          </cell>
          <cell r="B62" t="str">
            <v>NameType</v>
          </cell>
          <cell r="C62" t="str">
            <v>This is the name of a person available for contacting - Usually at a company or organisation</v>
          </cell>
          <cell r="K62" t="str">
            <v/>
          </cell>
        </row>
        <row r="63">
          <cell r="A63" t="str">
            <v>COS_EstimateAcceptableFlag</v>
          </cell>
          <cell r="B63" t="str">
            <v>Flag_Type</v>
          </cell>
          <cell r="C63" t="str">
            <v>CoS Estimate Acceptable is a flag to indicate the acceptability of an estimate as an alternative in the case of failure to obtain an actual or customer read</v>
          </cell>
          <cell r="K63" t="str">
            <v/>
          </cell>
        </row>
        <row r="64">
          <cell r="A64" t="str">
            <v>COS_ReadArrangementCode</v>
          </cell>
          <cell r="C64" t="str">
            <v>CoS Read Arrangement is a code that indicates the type of read to be used at a change of supplier.  This may be scheduled, special, meter change, estimate or customer read.</v>
          </cell>
          <cell r="D64" t="str">
            <v>xs:string</v>
          </cell>
          <cell r="E64">
            <v>3</v>
          </cell>
          <cell r="K64" t="str">
            <v>Enumerated</v>
          </cell>
        </row>
        <row r="65">
          <cell r="A65" t="str">
            <v>COS_ReadArrangementCode</v>
          </cell>
          <cell r="C65" t="str">
            <v>CoS Read Arrangement is a code that indicates the type of read to be used at a change of supplier.  This may be scheduled, special, meter change, estimate or customer read.</v>
          </cell>
          <cell r="D65" t="str">
            <v>xs:string</v>
          </cell>
          <cell r="J65" t="str">
            <v>CR</v>
          </cell>
          <cell r="K65" t="str">
            <v/>
          </cell>
        </row>
        <row r="66">
          <cell r="A66" t="str">
            <v>COS_ReadArrangementCode</v>
          </cell>
          <cell r="C66" t="str">
            <v>CoS Read Arrangement is a code that indicates the type of read to be used at a change of supplier.  This may be scheduled, special, meter change, estimate or customer read.</v>
          </cell>
          <cell r="D66" t="str">
            <v>xs:string</v>
          </cell>
          <cell r="J66" t="str">
            <v>DR</v>
          </cell>
          <cell r="K66" t="str">
            <v/>
          </cell>
        </row>
        <row r="67">
          <cell r="A67" t="str">
            <v>COS_ReadArrangementCode</v>
          </cell>
          <cell r="C67" t="str">
            <v>CoS Read Arrangement is a code that indicates the type of read to be used at a change of supplier.  This may be scheduled, special, meter change, estimate or customer read.</v>
          </cell>
          <cell r="D67" t="str">
            <v>xs:string</v>
          </cell>
          <cell r="J67" t="str">
            <v>MC</v>
          </cell>
          <cell r="K67" t="str">
            <v/>
          </cell>
        </row>
        <row r="68">
          <cell r="A68" t="str">
            <v>COS_ReadArrangementCode</v>
          </cell>
          <cell r="C68" t="str">
            <v>CoS Read Arrangement is a code that indicates the type of read to be used at a change of supplier.  This may be scheduled, special, meter change, estimate or customer read.</v>
          </cell>
          <cell r="D68" t="str">
            <v>xs:string</v>
          </cell>
          <cell r="J68" t="str">
            <v>SC</v>
          </cell>
          <cell r="K68" t="str">
            <v/>
          </cell>
        </row>
        <row r="69">
          <cell r="A69" t="str">
            <v>COS_ReadArrangementCode</v>
          </cell>
          <cell r="C69" t="str">
            <v>CoS Read Arrangement is a code that indicates the type of read to be used at a change of supplier.  This may be scheduled, special, meter change, estimate or customer read.</v>
          </cell>
          <cell r="D69" t="str">
            <v>xs:string</v>
          </cell>
          <cell r="J69" t="str">
            <v>SP</v>
          </cell>
          <cell r="K69" t="str">
            <v/>
          </cell>
        </row>
        <row r="70">
          <cell r="A70" t="str">
            <v>COT_LE_Flag</v>
          </cell>
          <cell r="B70" t="str">
            <v>Flag_Type</v>
          </cell>
          <cell r="C70" t="str">
            <v>Change of Tenant/Legal Entity is a true/false flag that signifies that the identity of a customer has changed</v>
          </cell>
          <cell r="K70" t="str">
            <v/>
          </cell>
        </row>
        <row r="71">
          <cell r="A71" t="str">
            <v>Country</v>
          </cell>
          <cell r="C71" t="str">
            <v>A field that makes up part of an address denoting in which country the address resides</v>
          </cell>
          <cell r="D71" t="str">
            <v>xs:string</v>
          </cell>
          <cell r="E71">
            <v>3</v>
          </cell>
          <cell r="K71" t="str">
            <v>Enumerated</v>
          </cell>
        </row>
        <row r="72">
          <cell r="A72" t="str">
            <v>Country</v>
          </cell>
          <cell r="C72" t="str">
            <v>A field that makes up part of an address denoting in which country the address resides</v>
          </cell>
          <cell r="D72" t="str">
            <v>xs:string</v>
          </cell>
          <cell r="J72" t="str">
            <v>GB</v>
          </cell>
          <cell r="K72" t="str">
            <v/>
          </cell>
        </row>
        <row r="73">
          <cell r="A73" t="str">
            <v>Country</v>
          </cell>
          <cell r="C73" t="str">
            <v>A field that makes up part of an address denoting in which country the address resides</v>
          </cell>
          <cell r="D73" t="str">
            <v>xs:string</v>
          </cell>
          <cell r="J73" t="str">
            <v>IE</v>
          </cell>
          <cell r="K73" t="str">
            <v/>
          </cell>
        </row>
        <row r="74">
          <cell r="A74" t="str">
            <v>Country</v>
          </cell>
          <cell r="C74" t="str">
            <v>A field that makes up part of an address denoting in which country the address resides</v>
          </cell>
          <cell r="D74" t="str">
            <v>xs:string</v>
          </cell>
          <cell r="J74" t="str">
            <v>AD</v>
          </cell>
          <cell r="K74" t="str">
            <v/>
          </cell>
        </row>
        <row r="75">
          <cell r="A75" t="str">
            <v>Country</v>
          </cell>
          <cell r="C75" t="str">
            <v>A field that makes up part of an address denoting in which country the address resides</v>
          </cell>
          <cell r="D75" t="str">
            <v>xs:string</v>
          </cell>
          <cell r="J75" t="str">
            <v>AE</v>
          </cell>
          <cell r="K75" t="str">
            <v/>
          </cell>
        </row>
        <row r="76">
          <cell r="A76" t="str">
            <v>Country</v>
          </cell>
          <cell r="C76" t="str">
            <v>A field that makes up part of an address denoting in which country the address resides</v>
          </cell>
          <cell r="D76" t="str">
            <v>xs:string</v>
          </cell>
          <cell r="J76" t="str">
            <v>AF</v>
          </cell>
          <cell r="K76" t="str">
            <v/>
          </cell>
        </row>
        <row r="77">
          <cell r="A77" t="str">
            <v>Country</v>
          </cell>
          <cell r="C77" t="str">
            <v>A field that makes up part of an address denoting in which country the address resides</v>
          </cell>
          <cell r="D77" t="str">
            <v>xs:string</v>
          </cell>
          <cell r="J77" t="str">
            <v>AG</v>
          </cell>
          <cell r="K77" t="str">
            <v/>
          </cell>
        </row>
        <row r="78">
          <cell r="A78" t="str">
            <v>Country</v>
          </cell>
          <cell r="C78" t="str">
            <v>A field that makes up part of an address denoting in which country the address resides</v>
          </cell>
          <cell r="D78" t="str">
            <v>xs:string</v>
          </cell>
          <cell r="J78" t="str">
            <v>AI</v>
          </cell>
          <cell r="K78" t="str">
            <v/>
          </cell>
        </row>
        <row r="79">
          <cell r="A79" t="str">
            <v>Country</v>
          </cell>
          <cell r="C79" t="str">
            <v>A field that makes up part of an address denoting in which country the address resides</v>
          </cell>
          <cell r="D79" t="str">
            <v>xs:string</v>
          </cell>
          <cell r="J79" t="str">
            <v>AL</v>
          </cell>
          <cell r="K79" t="str">
            <v/>
          </cell>
        </row>
        <row r="80">
          <cell r="A80" t="str">
            <v>Country</v>
          </cell>
          <cell r="C80" t="str">
            <v>A field that makes up part of an address denoting in which country the address resides</v>
          </cell>
          <cell r="D80" t="str">
            <v>xs:string</v>
          </cell>
          <cell r="J80" t="str">
            <v>AM</v>
          </cell>
          <cell r="K80" t="str">
            <v/>
          </cell>
        </row>
        <row r="81">
          <cell r="A81" t="str">
            <v>Country</v>
          </cell>
          <cell r="C81" t="str">
            <v>A field that makes up part of an address denoting in which country the address resides</v>
          </cell>
          <cell r="D81" t="str">
            <v>xs:string</v>
          </cell>
          <cell r="J81" t="str">
            <v>AN</v>
          </cell>
          <cell r="K81" t="str">
            <v/>
          </cell>
        </row>
        <row r="82">
          <cell r="A82" t="str">
            <v>Country</v>
          </cell>
          <cell r="C82" t="str">
            <v>A field that makes up part of an address denoting in which country the address resides</v>
          </cell>
          <cell r="D82" t="str">
            <v>xs:string</v>
          </cell>
          <cell r="J82" t="str">
            <v>AO</v>
          </cell>
          <cell r="K82" t="str">
            <v/>
          </cell>
        </row>
        <row r="83">
          <cell r="A83" t="str">
            <v>Country</v>
          </cell>
          <cell r="C83" t="str">
            <v>A field that makes up part of an address denoting in which country the address resides</v>
          </cell>
          <cell r="D83" t="str">
            <v>xs:string</v>
          </cell>
          <cell r="J83" t="str">
            <v>AQ</v>
          </cell>
          <cell r="K83" t="str">
            <v/>
          </cell>
        </row>
        <row r="84">
          <cell r="A84" t="str">
            <v>Country</v>
          </cell>
          <cell r="C84" t="str">
            <v>A field that makes up part of an address denoting in which country the address resides</v>
          </cell>
          <cell r="D84" t="str">
            <v>xs:string</v>
          </cell>
          <cell r="J84" t="str">
            <v>AR</v>
          </cell>
          <cell r="K84" t="str">
            <v/>
          </cell>
        </row>
        <row r="85">
          <cell r="A85" t="str">
            <v>Country</v>
          </cell>
          <cell r="C85" t="str">
            <v>A field that makes up part of an address denoting in which country the address resides</v>
          </cell>
          <cell r="D85" t="str">
            <v>xs:string</v>
          </cell>
          <cell r="J85" t="str">
            <v>AS</v>
          </cell>
          <cell r="K85" t="str">
            <v/>
          </cell>
        </row>
        <row r="86">
          <cell r="A86" t="str">
            <v>Country</v>
          </cell>
          <cell r="C86" t="str">
            <v>A field that makes up part of an address denoting in which country the address resides</v>
          </cell>
          <cell r="D86" t="str">
            <v>xs:string</v>
          </cell>
          <cell r="J86" t="str">
            <v>AT</v>
          </cell>
          <cell r="K86" t="str">
            <v/>
          </cell>
        </row>
        <row r="87">
          <cell r="A87" t="str">
            <v>Country</v>
          </cell>
          <cell r="C87" t="str">
            <v>A field that makes up part of an address denoting in which country the address resides</v>
          </cell>
          <cell r="D87" t="str">
            <v>xs:string</v>
          </cell>
          <cell r="J87" t="str">
            <v>AU</v>
          </cell>
          <cell r="K87" t="str">
            <v/>
          </cell>
        </row>
        <row r="88">
          <cell r="A88" t="str">
            <v>Country</v>
          </cell>
          <cell r="C88" t="str">
            <v>A field that makes up part of an address denoting in which country the address resides</v>
          </cell>
          <cell r="D88" t="str">
            <v>xs:string</v>
          </cell>
          <cell r="J88" t="str">
            <v>AW</v>
          </cell>
          <cell r="K88" t="str">
            <v/>
          </cell>
        </row>
        <row r="89">
          <cell r="A89" t="str">
            <v>Country</v>
          </cell>
          <cell r="C89" t="str">
            <v>A field that makes up part of an address denoting in which country the address resides</v>
          </cell>
          <cell r="D89" t="str">
            <v>xs:string</v>
          </cell>
          <cell r="J89" t="str">
            <v>AZ</v>
          </cell>
          <cell r="K89" t="str">
            <v/>
          </cell>
        </row>
        <row r="90">
          <cell r="A90" t="str">
            <v>Country</v>
          </cell>
          <cell r="C90" t="str">
            <v>A field that makes up part of an address denoting in which country the address resides</v>
          </cell>
          <cell r="D90" t="str">
            <v>xs:string</v>
          </cell>
          <cell r="J90" t="str">
            <v>BA</v>
          </cell>
          <cell r="K90" t="str">
            <v/>
          </cell>
        </row>
        <row r="91">
          <cell r="A91" t="str">
            <v>Country</v>
          </cell>
          <cell r="C91" t="str">
            <v>A field that makes up part of an address denoting in which country the address resides</v>
          </cell>
          <cell r="D91" t="str">
            <v>xs:string</v>
          </cell>
          <cell r="J91" t="str">
            <v>BB</v>
          </cell>
          <cell r="K91" t="str">
            <v/>
          </cell>
        </row>
        <row r="92">
          <cell r="A92" t="str">
            <v>Country</v>
          </cell>
          <cell r="C92" t="str">
            <v>A field that makes up part of an address denoting in which country the address resides</v>
          </cell>
          <cell r="D92" t="str">
            <v>xs:string</v>
          </cell>
          <cell r="J92" t="str">
            <v>BD</v>
          </cell>
          <cell r="K92" t="str">
            <v/>
          </cell>
        </row>
        <row r="93">
          <cell r="A93" t="str">
            <v>Country</v>
          </cell>
          <cell r="C93" t="str">
            <v>A field that makes up part of an address denoting in which country the address resides</v>
          </cell>
          <cell r="D93" t="str">
            <v>xs:string</v>
          </cell>
          <cell r="J93" t="str">
            <v>BE</v>
          </cell>
          <cell r="K93" t="str">
            <v/>
          </cell>
        </row>
        <row r="94">
          <cell r="A94" t="str">
            <v>Country</v>
          </cell>
          <cell r="C94" t="str">
            <v>A field that makes up part of an address denoting in which country the address resides</v>
          </cell>
          <cell r="D94" t="str">
            <v>xs:string</v>
          </cell>
          <cell r="J94" t="str">
            <v>BF</v>
          </cell>
          <cell r="K94" t="str">
            <v/>
          </cell>
        </row>
        <row r="95">
          <cell r="A95" t="str">
            <v>Country</v>
          </cell>
          <cell r="C95" t="str">
            <v>A field that makes up part of an address denoting in which country the address resides</v>
          </cell>
          <cell r="D95" t="str">
            <v>xs:string</v>
          </cell>
          <cell r="J95" t="str">
            <v>BG</v>
          </cell>
          <cell r="K95" t="str">
            <v/>
          </cell>
        </row>
        <row r="96">
          <cell r="A96" t="str">
            <v>Country</v>
          </cell>
          <cell r="C96" t="str">
            <v>A field that makes up part of an address denoting in which country the address resides</v>
          </cell>
          <cell r="D96" t="str">
            <v>xs:string</v>
          </cell>
          <cell r="J96" t="str">
            <v>BH</v>
          </cell>
          <cell r="K96" t="str">
            <v/>
          </cell>
        </row>
        <row r="97">
          <cell r="A97" t="str">
            <v>Country</v>
          </cell>
          <cell r="C97" t="str">
            <v>A field that makes up part of an address denoting in which country the address resides</v>
          </cell>
          <cell r="D97" t="str">
            <v>xs:string</v>
          </cell>
          <cell r="J97" t="str">
            <v>BI</v>
          </cell>
          <cell r="K97" t="str">
            <v/>
          </cell>
        </row>
        <row r="98">
          <cell r="A98" t="str">
            <v>Country</v>
          </cell>
          <cell r="C98" t="str">
            <v>A field that makes up part of an address denoting in which country the address resides</v>
          </cell>
          <cell r="D98" t="str">
            <v>xs:string</v>
          </cell>
          <cell r="J98" t="str">
            <v>BJ</v>
          </cell>
          <cell r="K98" t="str">
            <v/>
          </cell>
        </row>
        <row r="99">
          <cell r="A99" t="str">
            <v>Country</v>
          </cell>
          <cell r="C99" t="str">
            <v>A field that makes up part of an address denoting in which country the address resides</v>
          </cell>
          <cell r="D99" t="str">
            <v>xs:string</v>
          </cell>
          <cell r="J99" t="str">
            <v>BM</v>
          </cell>
          <cell r="K99" t="str">
            <v/>
          </cell>
        </row>
        <row r="100">
          <cell r="A100" t="str">
            <v>Country</v>
          </cell>
          <cell r="C100" t="str">
            <v>A field that makes up part of an address denoting in which country the address resides</v>
          </cell>
          <cell r="D100" t="str">
            <v>xs:string</v>
          </cell>
          <cell r="J100" t="str">
            <v>BN</v>
          </cell>
          <cell r="K100" t="str">
            <v/>
          </cell>
        </row>
        <row r="101">
          <cell r="A101" t="str">
            <v>Country</v>
          </cell>
          <cell r="C101" t="str">
            <v>A field that makes up part of an address denoting in which country the address resides</v>
          </cell>
          <cell r="D101" t="str">
            <v>xs:string</v>
          </cell>
          <cell r="J101" t="str">
            <v>BO</v>
          </cell>
          <cell r="K101" t="str">
            <v/>
          </cell>
        </row>
        <row r="102">
          <cell r="A102" t="str">
            <v>Country</v>
          </cell>
          <cell r="C102" t="str">
            <v>A field that makes up part of an address denoting in which country the address resides</v>
          </cell>
          <cell r="D102" t="str">
            <v>xs:string</v>
          </cell>
          <cell r="J102" t="str">
            <v>BR</v>
          </cell>
          <cell r="K102" t="str">
            <v/>
          </cell>
        </row>
        <row r="103">
          <cell r="A103" t="str">
            <v>Country</v>
          </cell>
          <cell r="C103" t="str">
            <v>A field that makes up part of an address denoting in which country the address resides</v>
          </cell>
          <cell r="D103" t="str">
            <v>xs:string</v>
          </cell>
          <cell r="J103" t="str">
            <v>BS</v>
          </cell>
          <cell r="K103" t="str">
            <v/>
          </cell>
        </row>
        <row r="104">
          <cell r="A104" t="str">
            <v>Country</v>
          </cell>
          <cell r="C104" t="str">
            <v>A field that makes up part of an address denoting in which country the address resides</v>
          </cell>
          <cell r="D104" t="str">
            <v>xs:string</v>
          </cell>
          <cell r="J104" t="str">
            <v>BT</v>
          </cell>
          <cell r="K104" t="str">
            <v/>
          </cell>
        </row>
        <row r="105">
          <cell r="A105" t="str">
            <v>Country</v>
          </cell>
          <cell r="C105" t="str">
            <v>A field that makes up part of an address denoting in which country the address resides</v>
          </cell>
          <cell r="D105" t="str">
            <v>xs:string</v>
          </cell>
          <cell r="J105" t="str">
            <v>BV</v>
          </cell>
          <cell r="K105" t="str">
            <v/>
          </cell>
        </row>
        <row r="106">
          <cell r="A106" t="str">
            <v>Country</v>
          </cell>
          <cell r="C106" t="str">
            <v>A field that makes up part of an address denoting in which country the address resides</v>
          </cell>
          <cell r="D106" t="str">
            <v>xs:string</v>
          </cell>
          <cell r="J106" t="str">
            <v>BW</v>
          </cell>
          <cell r="K106" t="str">
            <v/>
          </cell>
        </row>
        <row r="107">
          <cell r="A107" t="str">
            <v>Country</v>
          </cell>
          <cell r="C107" t="str">
            <v>A field that makes up part of an address denoting in which country the address resides</v>
          </cell>
          <cell r="D107" t="str">
            <v>xs:string</v>
          </cell>
          <cell r="J107" t="str">
            <v>BY</v>
          </cell>
          <cell r="K107" t="str">
            <v/>
          </cell>
        </row>
        <row r="108">
          <cell r="A108" t="str">
            <v>Country</v>
          </cell>
          <cell r="C108" t="str">
            <v>A field that makes up part of an address denoting in which country the address resides</v>
          </cell>
          <cell r="D108" t="str">
            <v>xs:string</v>
          </cell>
          <cell r="J108" t="str">
            <v>BZ</v>
          </cell>
          <cell r="K108" t="str">
            <v/>
          </cell>
        </row>
        <row r="109">
          <cell r="A109" t="str">
            <v>Country</v>
          </cell>
          <cell r="C109" t="str">
            <v>A field that makes up part of an address denoting in which country the address resides</v>
          </cell>
          <cell r="D109" t="str">
            <v>xs:string</v>
          </cell>
          <cell r="J109" t="str">
            <v>CA</v>
          </cell>
          <cell r="K109" t="str">
            <v/>
          </cell>
        </row>
        <row r="110">
          <cell r="A110" t="str">
            <v>Country</v>
          </cell>
          <cell r="C110" t="str">
            <v>A field that makes up part of an address denoting in which country the address resides</v>
          </cell>
          <cell r="D110" t="str">
            <v>xs:string</v>
          </cell>
          <cell r="J110" t="str">
            <v>CC</v>
          </cell>
          <cell r="K110" t="str">
            <v/>
          </cell>
        </row>
        <row r="111">
          <cell r="A111" t="str">
            <v>Country</v>
          </cell>
          <cell r="C111" t="str">
            <v>A field that makes up part of an address denoting in which country the address resides</v>
          </cell>
          <cell r="D111" t="str">
            <v>xs:string</v>
          </cell>
          <cell r="J111" t="str">
            <v>CD</v>
          </cell>
          <cell r="K111" t="str">
            <v/>
          </cell>
        </row>
        <row r="112">
          <cell r="A112" t="str">
            <v>Country</v>
          </cell>
          <cell r="C112" t="str">
            <v>A field that makes up part of an address denoting in which country the address resides</v>
          </cell>
          <cell r="D112" t="str">
            <v>xs:string</v>
          </cell>
          <cell r="J112" t="str">
            <v>CF</v>
          </cell>
          <cell r="K112" t="str">
            <v/>
          </cell>
        </row>
        <row r="113">
          <cell r="A113" t="str">
            <v>Country</v>
          </cell>
          <cell r="C113" t="str">
            <v>A field that makes up part of an address denoting in which country the address resides</v>
          </cell>
          <cell r="D113" t="str">
            <v>xs:string</v>
          </cell>
          <cell r="J113" t="str">
            <v>CG</v>
          </cell>
          <cell r="K113" t="str">
            <v/>
          </cell>
        </row>
        <row r="114">
          <cell r="A114" t="str">
            <v>Country</v>
          </cell>
          <cell r="C114" t="str">
            <v>A field that makes up part of an address denoting in which country the address resides</v>
          </cell>
          <cell r="D114" t="str">
            <v>xs:string</v>
          </cell>
          <cell r="J114" t="str">
            <v>CH</v>
          </cell>
          <cell r="K114" t="str">
            <v/>
          </cell>
        </row>
        <row r="115">
          <cell r="A115" t="str">
            <v>Country</v>
          </cell>
          <cell r="C115" t="str">
            <v>A field that makes up part of an address denoting in which country the address resides</v>
          </cell>
          <cell r="D115" t="str">
            <v>xs:string</v>
          </cell>
          <cell r="J115" t="str">
            <v>CI</v>
          </cell>
          <cell r="K115" t="str">
            <v/>
          </cell>
        </row>
        <row r="116">
          <cell r="A116" t="str">
            <v>Country</v>
          </cell>
          <cell r="C116" t="str">
            <v>A field that makes up part of an address denoting in which country the address resides</v>
          </cell>
          <cell r="D116" t="str">
            <v>xs:string</v>
          </cell>
          <cell r="J116" t="str">
            <v>CK</v>
          </cell>
          <cell r="K116" t="str">
            <v/>
          </cell>
        </row>
        <row r="117">
          <cell r="A117" t="str">
            <v>Country</v>
          </cell>
          <cell r="C117" t="str">
            <v>A field that makes up part of an address denoting in which country the address resides</v>
          </cell>
          <cell r="D117" t="str">
            <v>xs:string</v>
          </cell>
          <cell r="J117" t="str">
            <v>CL</v>
          </cell>
          <cell r="K117" t="str">
            <v/>
          </cell>
        </row>
        <row r="118">
          <cell r="A118" t="str">
            <v>Country</v>
          </cell>
          <cell r="C118" t="str">
            <v>A field that makes up part of an address denoting in which country the address resides</v>
          </cell>
          <cell r="D118" t="str">
            <v>xs:string</v>
          </cell>
          <cell r="J118" t="str">
            <v>CM</v>
          </cell>
          <cell r="K118" t="str">
            <v/>
          </cell>
        </row>
        <row r="119">
          <cell r="A119" t="str">
            <v>Country</v>
          </cell>
          <cell r="C119" t="str">
            <v>A field that makes up part of an address denoting in which country the address resides</v>
          </cell>
          <cell r="D119" t="str">
            <v>xs:string</v>
          </cell>
          <cell r="J119" t="str">
            <v>CN</v>
          </cell>
          <cell r="K119" t="str">
            <v/>
          </cell>
        </row>
        <row r="120">
          <cell r="A120" t="str">
            <v>Country</v>
          </cell>
          <cell r="C120" t="str">
            <v>A field that makes up part of an address denoting in which country the address resides</v>
          </cell>
          <cell r="D120" t="str">
            <v>xs:string</v>
          </cell>
          <cell r="J120" t="str">
            <v>CO</v>
          </cell>
          <cell r="K120" t="str">
            <v/>
          </cell>
        </row>
        <row r="121">
          <cell r="A121" t="str">
            <v>Country</v>
          </cell>
          <cell r="C121" t="str">
            <v>A field that makes up part of an address denoting in which country the address resides</v>
          </cell>
          <cell r="D121" t="str">
            <v>xs:string</v>
          </cell>
          <cell r="J121" t="str">
            <v>CR</v>
          </cell>
          <cell r="K121" t="str">
            <v/>
          </cell>
        </row>
        <row r="122">
          <cell r="A122" t="str">
            <v>Country</v>
          </cell>
          <cell r="C122" t="str">
            <v>A field that makes up part of an address denoting in which country the address resides</v>
          </cell>
          <cell r="D122" t="str">
            <v>xs:string</v>
          </cell>
          <cell r="J122" t="str">
            <v>CU</v>
          </cell>
          <cell r="K122" t="str">
            <v/>
          </cell>
        </row>
        <row r="123">
          <cell r="A123" t="str">
            <v>Country</v>
          </cell>
          <cell r="C123" t="str">
            <v>A field that makes up part of an address denoting in which country the address resides</v>
          </cell>
          <cell r="D123" t="str">
            <v>xs:string</v>
          </cell>
          <cell r="J123" t="str">
            <v>CV</v>
          </cell>
          <cell r="K123" t="str">
            <v/>
          </cell>
        </row>
        <row r="124">
          <cell r="A124" t="str">
            <v>Country</v>
          </cell>
          <cell r="C124" t="str">
            <v>A field that makes up part of an address denoting in which country the address resides</v>
          </cell>
          <cell r="D124" t="str">
            <v>xs:string</v>
          </cell>
          <cell r="J124" t="str">
            <v>CX</v>
          </cell>
          <cell r="K124" t="str">
            <v/>
          </cell>
        </row>
        <row r="125">
          <cell r="A125" t="str">
            <v>Country</v>
          </cell>
          <cell r="C125" t="str">
            <v>A field that makes up part of an address denoting in which country the address resides</v>
          </cell>
          <cell r="D125" t="str">
            <v>xs:string</v>
          </cell>
          <cell r="J125" t="str">
            <v>CY</v>
          </cell>
          <cell r="K125" t="str">
            <v/>
          </cell>
        </row>
        <row r="126">
          <cell r="A126" t="str">
            <v>Country</v>
          </cell>
          <cell r="C126" t="str">
            <v>A field that makes up part of an address denoting in which country the address resides</v>
          </cell>
          <cell r="D126" t="str">
            <v>xs:string</v>
          </cell>
          <cell r="J126" t="str">
            <v>CZ</v>
          </cell>
          <cell r="K126" t="str">
            <v/>
          </cell>
        </row>
        <row r="127">
          <cell r="A127" t="str">
            <v>Country</v>
          </cell>
          <cell r="C127" t="str">
            <v>A field that makes up part of an address denoting in which country the address resides</v>
          </cell>
          <cell r="D127" t="str">
            <v>xs:string</v>
          </cell>
          <cell r="J127" t="str">
            <v>DE</v>
          </cell>
          <cell r="K127" t="str">
            <v/>
          </cell>
        </row>
        <row r="128">
          <cell r="A128" t="str">
            <v>Country</v>
          </cell>
          <cell r="C128" t="str">
            <v>A field that makes up part of an address denoting in which country the address resides</v>
          </cell>
          <cell r="D128" t="str">
            <v>xs:string</v>
          </cell>
          <cell r="J128" t="str">
            <v>DJ</v>
          </cell>
          <cell r="K128" t="str">
            <v/>
          </cell>
        </row>
        <row r="129">
          <cell r="A129" t="str">
            <v>Country</v>
          </cell>
          <cell r="C129" t="str">
            <v>A field that makes up part of an address denoting in which country the address resides</v>
          </cell>
          <cell r="D129" t="str">
            <v>xs:string</v>
          </cell>
          <cell r="J129" t="str">
            <v>DK</v>
          </cell>
          <cell r="K129" t="str">
            <v/>
          </cell>
        </row>
        <row r="130">
          <cell r="A130" t="str">
            <v>Country</v>
          </cell>
          <cell r="C130" t="str">
            <v>A field that makes up part of an address denoting in which country the address resides</v>
          </cell>
          <cell r="D130" t="str">
            <v>xs:string</v>
          </cell>
          <cell r="J130" t="str">
            <v>DM</v>
          </cell>
          <cell r="K130" t="str">
            <v/>
          </cell>
        </row>
        <row r="131">
          <cell r="A131" t="str">
            <v>Country</v>
          </cell>
          <cell r="C131" t="str">
            <v>A field that makes up part of an address denoting in which country the address resides</v>
          </cell>
          <cell r="D131" t="str">
            <v>xs:string</v>
          </cell>
          <cell r="J131" t="str">
            <v>DO</v>
          </cell>
          <cell r="K131" t="str">
            <v/>
          </cell>
        </row>
        <row r="132">
          <cell r="A132" t="str">
            <v>Country</v>
          </cell>
          <cell r="C132" t="str">
            <v>A field that makes up part of an address denoting in which country the address resides</v>
          </cell>
          <cell r="D132" t="str">
            <v>xs:string</v>
          </cell>
          <cell r="J132" t="str">
            <v>DZ</v>
          </cell>
          <cell r="K132" t="str">
            <v/>
          </cell>
        </row>
        <row r="133">
          <cell r="A133" t="str">
            <v>Country</v>
          </cell>
          <cell r="C133" t="str">
            <v>A field that makes up part of an address denoting in which country the address resides</v>
          </cell>
          <cell r="D133" t="str">
            <v>xs:string</v>
          </cell>
          <cell r="J133" t="str">
            <v>EC</v>
          </cell>
          <cell r="K133" t="str">
            <v/>
          </cell>
        </row>
        <row r="134">
          <cell r="A134" t="str">
            <v>Country</v>
          </cell>
          <cell r="C134" t="str">
            <v>A field that makes up part of an address denoting in which country the address resides</v>
          </cell>
          <cell r="D134" t="str">
            <v>xs:string</v>
          </cell>
          <cell r="J134" t="str">
            <v>EE</v>
          </cell>
          <cell r="K134" t="str">
            <v/>
          </cell>
        </row>
        <row r="135">
          <cell r="A135" t="str">
            <v>Country</v>
          </cell>
          <cell r="C135" t="str">
            <v>A field that makes up part of an address denoting in which country the address resides</v>
          </cell>
          <cell r="D135" t="str">
            <v>xs:string</v>
          </cell>
          <cell r="J135" t="str">
            <v>EG</v>
          </cell>
          <cell r="K135" t="str">
            <v/>
          </cell>
        </row>
        <row r="136">
          <cell r="A136" t="str">
            <v>Country</v>
          </cell>
          <cell r="C136" t="str">
            <v>A field that makes up part of an address denoting in which country the address resides</v>
          </cell>
          <cell r="D136" t="str">
            <v>xs:string</v>
          </cell>
          <cell r="J136" t="str">
            <v>EH</v>
          </cell>
          <cell r="K136" t="str">
            <v/>
          </cell>
        </row>
        <row r="137">
          <cell r="A137" t="str">
            <v>Country</v>
          </cell>
          <cell r="C137" t="str">
            <v>A field that makes up part of an address denoting in which country the address resides</v>
          </cell>
          <cell r="D137" t="str">
            <v>xs:string</v>
          </cell>
          <cell r="J137" t="str">
            <v>ER</v>
          </cell>
          <cell r="K137" t="str">
            <v/>
          </cell>
        </row>
        <row r="138">
          <cell r="A138" t="str">
            <v>Country</v>
          </cell>
          <cell r="C138" t="str">
            <v>A field that makes up part of an address denoting in which country the address resides</v>
          </cell>
          <cell r="D138" t="str">
            <v>xs:string</v>
          </cell>
          <cell r="J138" t="str">
            <v>ES</v>
          </cell>
          <cell r="K138" t="str">
            <v/>
          </cell>
        </row>
        <row r="139">
          <cell r="A139" t="str">
            <v>Country</v>
          </cell>
          <cell r="C139" t="str">
            <v>A field that makes up part of an address denoting in which country the address resides</v>
          </cell>
          <cell r="D139" t="str">
            <v>xs:string</v>
          </cell>
          <cell r="J139" t="str">
            <v>ET</v>
          </cell>
          <cell r="K139" t="str">
            <v/>
          </cell>
        </row>
        <row r="140">
          <cell r="A140" t="str">
            <v>Country</v>
          </cell>
          <cell r="C140" t="str">
            <v>A field that makes up part of an address denoting in which country the address resides</v>
          </cell>
          <cell r="D140" t="str">
            <v>xs:string</v>
          </cell>
          <cell r="J140" t="str">
            <v>FI</v>
          </cell>
          <cell r="K140" t="str">
            <v/>
          </cell>
        </row>
        <row r="141">
          <cell r="A141" t="str">
            <v>Country</v>
          </cell>
          <cell r="C141" t="str">
            <v>A field that makes up part of an address denoting in which country the address resides</v>
          </cell>
          <cell r="D141" t="str">
            <v>xs:string</v>
          </cell>
          <cell r="J141" t="str">
            <v>FJ</v>
          </cell>
          <cell r="K141" t="str">
            <v/>
          </cell>
        </row>
        <row r="142">
          <cell r="A142" t="str">
            <v>Country</v>
          </cell>
          <cell r="C142" t="str">
            <v>A field that makes up part of an address denoting in which country the address resides</v>
          </cell>
          <cell r="D142" t="str">
            <v>xs:string</v>
          </cell>
          <cell r="J142" t="str">
            <v>FK</v>
          </cell>
          <cell r="K142" t="str">
            <v/>
          </cell>
        </row>
        <row r="143">
          <cell r="A143" t="str">
            <v>Country</v>
          </cell>
          <cell r="C143" t="str">
            <v>A field that makes up part of an address denoting in which country the address resides</v>
          </cell>
          <cell r="D143" t="str">
            <v>xs:string</v>
          </cell>
          <cell r="J143" t="str">
            <v>FM</v>
          </cell>
          <cell r="K143" t="str">
            <v/>
          </cell>
        </row>
        <row r="144">
          <cell r="A144" t="str">
            <v>Country</v>
          </cell>
          <cell r="C144" t="str">
            <v>A field that makes up part of an address denoting in which country the address resides</v>
          </cell>
          <cell r="D144" t="str">
            <v>xs:string</v>
          </cell>
          <cell r="J144" t="str">
            <v>FO</v>
          </cell>
          <cell r="K144" t="str">
            <v/>
          </cell>
        </row>
        <row r="145">
          <cell r="A145" t="str">
            <v>Country</v>
          </cell>
          <cell r="C145" t="str">
            <v>A field that makes up part of an address denoting in which country the address resides</v>
          </cell>
          <cell r="D145" t="str">
            <v>xs:string</v>
          </cell>
          <cell r="J145" t="str">
            <v>FR</v>
          </cell>
          <cell r="K145" t="str">
            <v/>
          </cell>
        </row>
        <row r="146">
          <cell r="A146" t="str">
            <v>Country</v>
          </cell>
          <cell r="C146" t="str">
            <v>A field that makes up part of an address denoting in which country the address resides</v>
          </cell>
          <cell r="D146" t="str">
            <v>xs:string</v>
          </cell>
          <cell r="J146" t="str">
            <v>GA</v>
          </cell>
          <cell r="K146" t="str">
            <v/>
          </cell>
        </row>
        <row r="147">
          <cell r="A147" t="str">
            <v>Country</v>
          </cell>
          <cell r="C147" t="str">
            <v>A field that makes up part of an address denoting in which country the address resides</v>
          </cell>
          <cell r="D147" t="str">
            <v>xs:string</v>
          </cell>
          <cell r="J147" t="str">
            <v>GD</v>
          </cell>
          <cell r="K147" t="str">
            <v/>
          </cell>
        </row>
        <row r="148">
          <cell r="A148" t="str">
            <v>Country</v>
          </cell>
          <cell r="C148" t="str">
            <v>A field that makes up part of an address denoting in which country the address resides</v>
          </cell>
          <cell r="D148" t="str">
            <v>xs:string</v>
          </cell>
          <cell r="J148" t="str">
            <v>GE</v>
          </cell>
          <cell r="K148" t="str">
            <v/>
          </cell>
        </row>
        <row r="149">
          <cell r="A149" t="str">
            <v>Country</v>
          </cell>
          <cell r="C149" t="str">
            <v>A field that makes up part of an address denoting in which country the address resides</v>
          </cell>
          <cell r="D149" t="str">
            <v>xs:string</v>
          </cell>
          <cell r="J149" t="str">
            <v>GF</v>
          </cell>
          <cell r="K149" t="str">
            <v/>
          </cell>
        </row>
        <row r="150">
          <cell r="A150" t="str">
            <v>Country</v>
          </cell>
          <cell r="C150" t="str">
            <v>A field that makes up part of an address denoting in which country the address resides</v>
          </cell>
          <cell r="D150" t="str">
            <v>xs:string</v>
          </cell>
          <cell r="J150" t="str">
            <v>GH</v>
          </cell>
          <cell r="K150" t="str">
            <v/>
          </cell>
        </row>
        <row r="151">
          <cell r="A151" t="str">
            <v>Country</v>
          </cell>
          <cell r="C151" t="str">
            <v>A field that makes up part of an address denoting in which country the address resides</v>
          </cell>
          <cell r="D151" t="str">
            <v>xs:string</v>
          </cell>
          <cell r="J151" t="str">
            <v>GI</v>
          </cell>
          <cell r="K151" t="str">
            <v/>
          </cell>
        </row>
        <row r="152">
          <cell r="A152" t="str">
            <v>Country</v>
          </cell>
          <cell r="C152" t="str">
            <v>A field that makes up part of an address denoting in which country the address resides</v>
          </cell>
          <cell r="D152" t="str">
            <v>xs:string</v>
          </cell>
          <cell r="J152" t="str">
            <v>GL</v>
          </cell>
          <cell r="K152" t="str">
            <v/>
          </cell>
        </row>
        <row r="153">
          <cell r="A153" t="str">
            <v>Country</v>
          </cell>
          <cell r="C153" t="str">
            <v>A field that makes up part of an address denoting in which country the address resides</v>
          </cell>
          <cell r="D153" t="str">
            <v>xs:string</v>
          </cell>
          <cell r="J153" t="str">
            <v>GM</v>
          </cell>
          <cell r="K153" t="str">
            <v/>
          </cell>
        </row>
        <row r="154">
          <cell r="A154" t="str">
            <v>Country</v>
          </cell>
          <cell r="C154" t="str">
            <v>A field that makes up part of an address denoting in which country the address resides</v>
          </cell>
          <cell r="D154" t="str">
            <v>xs:string</v>
          </cell>
          <cell r="J154" t="str">
            <v>GN</v>
          </cell>
          <cell r="K154" t="str">
            <v/>
          </cell>
        </row>
        <row r="155">
          <cell r="A155" t="str">
            <v>Country</v>
          </cell>
          <cell r="C155" t="str">
            <v>A field that makes up part of an address denoting in which country the address resides</v>
          </cell>
          <cell r="D155" t="str">
            <v>xs:string</v>
          </cell>
          <cell r="J155" t="str">
            <v>GP</v>
          </cell>
          <cell r="K155" t="str">
            <v/>
          </cell>
        </row>
        <row r="156">
          <cell r="A156" t="str">
            <v>Country</v>
          </cell>
          <cell r="C156" t="str">
            <v>A field that makes up part of an address denoting in which country the address resides</v>
          </cell>
          <cell r="D156" t="str">
            <v>xs:string</v>
          </cell>
          <cell r="J156" t="str">
            <v>GQ</v>
          </cell>
          <cell r="K156" t="str">
            <v/>
          </cell>
        </row>
        <row r="157">
          <cell r="A157" t="str">
            <v>Country</v>
          </cell>
          <cell r="C157" t="str">
            <v>A field that makes up part of an address denoting in which country the address resides</v>
          </cell>
          <cell r="D157" t="str">
            <v>xs:string</v>
          </cell>
          <cell r="J157" t="str">
            <v>GR</v>
          </cell>
          <cell r="K157" t="str">
            <v/>
          </cell>
        </row>
        <row r="158">
          <cell r="A158" t="str">
            <v>Country</v>
          </cell>
          <cell r="C158" t="str">
            <v>A field that makes up part of an address denoting in which country the address resides</v>
          </cell>
          <cell r="D158" t="str">
            <v>xs:string</v>
          </cell>
          <cell r="J158" t="str">
            <v>GS</v>
          </cell>
          <cell r="K158" t="str">
            <v/>
          </cell>
        </row>
        <row r="159">
          <cell r="A159" t="str">
            <v>Country</v>
          </cell>
          <cell r="C159" t="str">
            <v>A field that makes up part of an address denoting in which country the address resides</v>
          </cell>
          <cell r="D159" t="str">
            <v>xs:string</v>
          </cell>
          <cell r="J159" t="str">
            <v>GT</v>
          </cell>
          <cell r="K159" t="str">
            <v/>
          </cell>
        </row>
        <row r="160">
          <cell r="A160" t="str">
            <v>Country</v>
          </cell>
          <cell r="C160" t="str">
            <v>A field that makes up part of an address denoting in which country the address resides</v>
          </cell>
          <cell r="D160" t="str">
            <v>xs:string</v>
          </cell>
          <cell r="J160" t="str">
            <v>GU</v>
          </cell>
          <cell r="K160" t="str">
            <v/>
          </cell>
        </row>
        <row r="161">
          <cell r="A161" t="str">
            <v>Country</v>
          </cell>
          <cell r="C161" t="str">
            <v>A field that makes up part of an address denoting in which country the address resides</v>
          </cell>
          <cell r="D161" t="str">
            <v>xs:string</v>
          </cell>
          <cell r="J161" t="str">
            <v>GW</v>
          </cell>
          <cell r="K161" t="str">
            <v/>
          </cell>
        </row>
        <row r="162">
          <cell r="A162" t="str">
            <v>Country</v>
          </cell>
          <cell r="C162" t="str">
            <v>A field that makes up part of an address denoting in which country the address resides</v>
          </cell>
          <cell r="D162" t="str">
            <v>xs:string</v>
          </cell>
          <cell r="J162" t="str">
            <v>GY</v>
          </cell>
          <cell r="K162" t="str">
            <v/>
          </cell>
        </row>
        <row r="163">
          <cell r="A163" t="str">
            <v>Country</v>
          </cell>
          <cell r="C163" t="str">
            <v>A field that makes up part of an address denoting in which country the address resides</v>
          </cell>
          <cell r="D163" t="str">
            <v>xs:string</v>
          </cell>
          <cell r="J163" t="str">
            <v>HK</v>
          </cell>
          <cell r="K163" t="str">
            <v/>
          </cell>
        </row>
        <row r="164">
          <cell r="A164" t="str">
            <v>Country</v>
          </cell>
          <cell r="C164" t="str">
            <v>A field that makes up part of an address denoting in which country the address resides</v>
          </cell>
          <cell r="D164" t="str">
            <v>xs:string</v>
          </cell>
          <cell r="J164" t="str">
            <v>HM</v>
          </cell>
          <cell r="K164" t="str">
            <v/>
          </cell>
        </row>
        <row r="165">
          <cell r="A165" t="str">
            <v>Country</v>
          </cell>
          <cell r="C165" t="str">
            <v>A field that makes up part of an address denoting in which country the address resides</v>
          </cell>
          <cell r="D165" t="str">
            <v>xs:string</v>
          </cell>
          <cell r="J165" t="str">
            <v>HN</v>
          </cell>
          <cell r="K165" t="str">
            <v/>
          </cell>
        </row>
        <row r="166">
          <cell r="A166" t="str">
            <v>Country</v>
          </cell>
          <cell r="C166" t="str">
            <v>A field that makes up part of an address denoting in which country the address resides</v>
          </cell>
          <cell r="D166" t="str">
            <v>xs:string</v>
          </cell>
          <cell r="J166" t="str">
            <v>HR</v>
          </cell>
          <cell r="K166" t="str">
            <v/>
          </cell>
        </row>
        <row r="167">
          <cell r="A167" t="str">
            <v>Country</v>
          </cell>
          <cell r="C167" t="str">
            <v>A field that makes up part of an address denoting in which country the address resides</v>
          </cell>
          <cell r="D167" t="str">
            <v>xs:string</v>
          </cell>
          <cell r="J167" t="str">
            <v>HT</v>
          </cell>
          <cell r="K167" t="str">
            <v/>
          </cell>
        </row>
        <row r="168">
          <cell r="A168" t="str">
            <v>Country</v>
          </cell>
          <cell r="C168" t="str">
            <v>A field that makes up part of an address denoting in which country the address resides</v>
          </cell>
          <cell r="D168" t="str">
            <v>xs:string</v>
          </cell>
          <cell r="J168" t="str">
            <v>HU</v>
          </cell>
          <cell r="K168" t="str">
            <v/>
          </cell>
        </row>
        <row r="169">
          <cell r="A169" t="str">
            <v>Country</v>
          </cell>
          <cell r="C169" t="str">
            <v>A field that makes up part of an address denoting in which country the address resides</v>
          </cell>
          <cell r="D169" t="str">
            <v>xs:string</v>
          </cell>
          <cell r="J169" t="str">
            <v>ID</v>
          </cell>
          <cell r="K169" t="str">
            <v/>
          </cell>
        </row>
        <row r="170">
          <cell r="A170" t="str">
            <v>Country</v>
          </cell>
          <cell r="C170" t="str">
            <v>A field that makes up part of an address denoting in which country the address resides</v>
          </cell>
          <cell r="D170" t="str">
            <v>xs:string</v>
          </cell>
          <cell r="J170" t="str">
            <v>IL</v>
          </cell>
          <cell r="K170" t="str">
            <v/>
          </cell>
        </row>
        <row r="171">
          <cell r="A171" t="str">
            <v>Country</v>
          </cell>
          <cell r="C171" t="str">
            <v>A field that makes up part of an address denoting in which country the address resides</v>
          </cell>
          <cell r="D171" t="str">
            <v>xs:string</v>
          </cell>
          <cell r="J171" t="str">
            <v>IN</v>
          </cell>
          <cell r="K171" t="str">
            <v/>
          </cell>
        </row>
        <row r="172">
          <cell r="A172" t="str">
            <v>Country</v>
          </cell>
          <cell r="C172" t="str">
            <v>A field that makes up part of an address denoting in which country the address resides</v>
          </cell>
          <cell r="D172" t="str">
            <v>xs:string</v>
          </cell>
          <cell r="J172" t="str">
            <v>IO</v>
          </cell>
          <cell r="K172" t="str">
            <v/>
          </cell>
        </row>
        <row r="173">
          <cell r="A173" t="str">
            <v>Country</v>
          </cell>
          <cell r="C173" t="str">
            <v>A field that makes up part of an address denoting in which country the address resides</v>
          </cell>
          <cell r="D173" t="str">
            <v>xs:string</v>
          </cell>
          <cell r="J173" t="str">
            <v>IQ</v>
          </cell>
          <cell r="K173" t="str">
            <v/>
          </cell>
        </row>
        <row r="174">
          <cell r="A174" t="str">
            <v>Country</v>
          </cell>
          <cell r="C174" t="str">
            <v>A field that makes up part of an address denoting in which country the address resides</v>
          </cell>
          <cell r="D174" t="str">
            <v>xs:string</v>
          </cell>
          <cell r="J174" t="str">
            <v>IR</v>
          </cell>
          <cell r="K174" t="str">
            <v/>
          </cell>
        </row>
        <row r="175">
          <cell r="A175" t="str">
            <v>Country</v>
          </cell>
          <cell r="C175" t="str">
            <v>A field that makes up part of an address denoting in which country the address resides</v>
          </cell>
          <cell r="D175" t="str">
            <v>xs:string</v>
          </cell>
          <cell r="J175" t="str">
            <v>IS</v>
          </cell>
          <cell r="K175" t="str">
            <v/>
          </cell>
        </row>
        <row r="176">
          <cell r="A176" t="str">
            <v>Country</v>
          </cell>
          <cell r="C176" t="str">
            <v>A field that makes up part of an address denoting in which country the address resides</v>
          </cell>
          <cell r="D176" t="str">
            <v>xs:string</v>
          </cell>
          <cell r="J176" t="str">
            <v>IT</v>
          </cell>
          <cell r="K176" t="str">
            <v/>
          </cell>
        </row>
        <row r="177">
          <cell r="A177" t="str">
            <v>Country</v>
          </cell>
          <cell r="C177" t="str">
            <v>A field that makes up part of an address denoting in which country the address resides</v>
          </cell>
          <cell r="D177" t="str">
            <v>xs:string</v>
          </cell>
          <cell r="J177" t="str">
            <v>JM</v>
          </cell>
          <cell r="K177" t="str">
            <v/>
          </cell>
        </row>
        <row r="178">
          <cell r="A178" t="str">
            <v>Country</v>
          </cell>
          <cell r="C178" t="str">
            <v>A field that makes up part of an address denoting in which country the address resides</v>
          </cell>
          <cell r="D178" t="str">
            <v>xs:string</v>
          </cell>
          <cell r="J178" t="str">
            <v>JO</v>
          </cell>
          <cell r="K178" t="str">
            <v/>
          </cell>
        </row>
        <row r="179">
          <cell r="A179" t="str">
            <v>Country</v>
          </cell>
          <cell r="C179" t="str">
            <v>A field that makes up part of an address denoting in which country the address resides</v>
          </cell>
          <cell r="D179" t="str">
            <v>xs:string</v>
          </cell>
          <cell r="J179" t="str">
            <v>JP</v>
          </cell>
          <cell r="K179" t="str">
            <v/>
          </cell>
        </row>
        <row r="180">
          <cell r="A180" t="str">
            <v>Country</v>
          </cell>
          <cell r="C180" t="str">
            <v>A field that makes up part of an address denoting in which country the address resides</v>
          </cell>
          <cell r="D180" t="str">
            <v>xs:string</v>
          </cell>
          <cell r="J180" t="str">
            <v>KE</v>
          </cell>
          <cell r="K180" t="str">
            <v/>
          </cell>
        </row>
        <row r="181">
          <cell r="A181" t="str">
            <v>Country</v>
          </cell>
          <cell r="C181" t="str">
            <v>A field that makes up part of an address denoting in which country the address resides</v>
          </cell>
          <cell r="D181" t="str">
            <v>xs:string</v>
          </cell>
          <cell r="J181" t="str">
            <v>KG</v>
          </cell>
          <cell r="K181" t="str">
            <v/>
          </cell>
        </row>
        <row r="182">
          <cell r="A182" t="str">
            <v>Country</v>
          </cell>
          <cell r="C182" t="str">
            <v>A field that makes up part of an address denoting in which country the address resides</v>
          </cell>
          <cell r="D182" t="str">
            <v>xs:string</v>
          </cell>
          <cell r="J182" t="str">
            <v>KH</v>
          </cell>
          <cell r="K182" t="str">
            <v/>
          </cell>
        </row>
        <row r="183">
          <cell r="A183" t="str">
            <v>Country</v>
          </cell>
          <cell r="C183" t="str">
            <v>A field that makes up part of an address denoting in which country the address resides</v>
          </cell>
          <cell r="D183" t="str">
            <v>xs:string</v>
          </cell>
          <cell r="J183" t="str">
            <v>KI</v>
          </cell>
          <cell r="K183" t="str">
            <v/>
          </cell>
        </row>
        <row r="184">
          <cell r="A184" t="str">
            <v>Country</v>
          </cell>
          <cell r="C184" t="str">
            <v>A field that makes up part of an address denoting in which country the address resides</v>
          </cell>
          <cell r="D184" t="str">
            <v>xs:string</v>
          </cell>
          <cell r="J184" t="str">
            <v>KM</v>
          </cell>
          <cell r="K184" t="str">
            <v/>
          </cell>
        </row>
        <row r="185">
          <cell r="A185" t="str">
            <v>Country</v>
          </cell>
          <cell r="C185" t="str">
            <v>A field that makes up part of an address denoting in which country the address resides</v>
          </cell>
          <cell r="D185" t="str">
            <v>xs:string</v>
          </cell>
          <cell r="J185" t="str">
            <v>KN</v>
          </cell>
          <cell r="K185" t="str">
            <v/>
          </cell>
        </row>
        <row r="186">
          <cell r="A186" t="str">
            <v>Country</v>
          </cell>
          <cell r="C186" t="str">
            <v>A field that makes up part of an address denoting in which country the address resides</v>
          </cell>
          <cell r="D186" t="str">
            <v>xs:string</v>
          </cell>
          <cell r="J186" t="str">
            <v>KP</v>
          </cell>
          <cell r="K186" t="str">
            <v/>
          </cell>
        </row>
        <row r="187">
          <cell r="A187" t="str">
            <v>Country</v>
          </cell>
          <cell r="C187" t="str">
            <v>A field that makes up part of an address denoting in which country the address resides</v>
          </cell>
          <cell r="D187" t="str">
            <v>xs:string</v>
          </cell>
          <cell r="J187" t="str">
            <v>KR</v>
          </cell>
          <cell r="K187" t="str">
            <v/>
          </cell>
        </row>
        <row r="188">
          <cell r="A188" t="str">
            <v>Country</v>
          </cell>
          <cell r="C188" t="str">
            <v>A field that makes up part of an address denoting in which country the address resides</v>
          </cell>
          <cell r="D188" t="str">
            <v>xs:string</v>
          </cell>
          <cell r="J188" t="str">
            <v>KW</v>
          </cell>
          <cell r="K188" t="str">
            <v/>
          </cell>
        </row>
        <row r="189">
          <cell r="A189" t="str">
            <v>Country</v>
          </cell>
          <cell r="C189" t="str">
            <v>A field that makes up part of an address denoting in which country the address resides</v>
          </cell>
          <cell r="D189" t="str">
            <v>xs:string</v>
          </cell>
          <cell r="J189" t="str">
            <v>KY</v>
          </cell>
          <cell r="K189" t="str">
            <v/>
          </cell>
        </row>
        <row r="190">
          <cell r="A190" t="str">
            <v>Country</v>
          </cell>
          <cell r="C190" t="str">
            <v>A field that makes up part of an address denoting in which country the address resides</v>
          </cell>
          <cell r="D190" t="str">
            <v>xs:string</v>
          </cell>
          <cell r="J190" t="str">
            <v>KZ</v>
          </cell>
          <cell r="K190" t="str">
            <v/>
          </cell>
        </row>
        <row r="191">
          <cell r="A191" t="str">
            <v>Country</v>
          </cell>
          <cell r="C191" t="str">
            <v>A field that makes up part of an address denoting in which country the address resides</v>
          </cell>
          <cell r="D191" t="str">
            <v>xs:string</v>
          </cell>
          <cell r="J191" t="str">
            <v>LA</v>
          </cell>
          <cell r="K191" t="str">
            <v/>
          </cell>
        </row>
        <row r="192">
          <cell r="A192" t="str">
            <v>Country</v>
          </cell>
          <cell r="C192" t="str">
            <v>A field that makes up part of an address denoting in which country the address resides</v>
          </cell>
          <cell r="D192" t="str">
            <v>xs:string</v>
          </cell>
          <cell r="J192" t="str">
            <v>LB</v>
          </cell>
          <cell r="K192" t="str">
            <v/>
          </cell>
        </row>
        <row r="193">
          <cell r="A193" t="str">
            <v>Country</v>
          </cell>
          <cell r="C193" t="str">
            <v>A field that makes up part of an address denoting in which country the address resides</v>
          </cell>
          <cell r="D193" t="str">
            <v>xs:string</v>
          </cell>
          <cell r="J193" t="str">
            <v>LC</v>
          </cell>
          <cell r="K193" t="str">
            <v/>
          </cell>
        </row>
        <row r="194">
          <cell r="A194" t="str">
            <v>Country</v>
          </cell>
          <cell r="C194" t="str">
            <v>A field that makes up part of an address denoting in which country the address resides</v>
          </cell>
          <cell r="D194" t="str">
            <v>xs:string</v>
          </cell>
          <cell r="J194" t="str">
            <v>LI</v>
          </cell>
          <cell r="K194" t="str">
            <v/>
          </cell>
        </row>
        <row r="195">
          <cell r="A195" t="str">
            <v>Country</v>
          </cell>
          <cell r="C195" t="str">
            <v>A field that makes up part of an address denoting in which country the address resides</v>
          </cell>
          <cell r="D195" t="str">
            <v>xs:string</v>
          </cell>
          <cell r="J195" t="str">
            <v>LK</v>
          </cell>
          <cell r="K195" t="str">
            <v/>
          </cell>
        </row>
        <row r="196">
          <cell r="A196" t="str">
            <v>Country</v>
          </cell>
          <cell r="C196" t="str">
            <v>A field that makes up part of an address denoting in which country the address resides</v>
          </cell>
          <cell r="D196" t="str">
            <v>xs:string</v>
          </cell>
          <cell r="J196" t="str">
            <v>LR</v>
          </cell>
          <cell r="K196" t="str">
            <v/>
          </cell>
        </row>
        <row r="197">
          <cell r="A197" t="str">
            <v>Country</v>
          </cell>
          <cell r="C197" t="str">
            <v>A field that makes up part of an address denoting in which country the address resides</v>
          </cell>
          <cell r="D197" t="str">
            <v>xs:string</v>
          </cell>
          <cell r="J197" t="str">
            <v>LS</v>
          </cell>
          <cell r="K197" t="str">
            <v/>
          </cell>
        </row>
        <row r="198">
          <cell r="A198" t="str">
            <v>Country</v>
          </cell>
          <cell r="C198" t="str">
            <v>A field that makes up part of an address denoting in which country the address resides</v>
          </cell>
          <cell r="D198" t="str">
            <v>xs:string</v>
          </cell>
          <cell r="J198" t="str">
            <v>LT</v>
          </cell>
          <cell r="K198" t="str">
            <v/>
          </cell>
        </row>
        <row r="199">
          <cell r="A199" t="str">
            <v>Country</v>
          </cell>
          <cell r="C199" t="str">
            <v>A field that makes up part of an address denoting in which country the address resides</v>
          </cell>
          <cell r="D199" t="str">
            <v>xs:string</v>
          </cell>
          <cell r="J199" t="str">
            <v>LU</v>
          </cell>
          <cell r="K199" t="str">
            <v/>
          </cell>
        </row>
        <row r="200">
          <cell r="A200" t="str">
            <v>Country</v>
          </cell>
          <cell r="C200" t="str">
            <v>A field that makes up part of an address denoting in which country the address resides</v>
          </cell>
          <cell r="D200" t="str">
            <v>xs:string</v>
          </cell>
          <cell r="J200" t="str">
            <v>LV</v>
          </cell>
          <cell r="K200" t="str">
            <v/>
          </cell>
        </row>
        <row r="201">
          <cell r="A201" t="str">
            <v>Country</v>
          </cell>
          <cell r="C201" t="str">
            <v>A field that makes up part of an address denoting in which country the address resides</v>
          </cell>
          <cell r="D201" t="str">
            <v>xs:string</v>
          </cell>
          <cell r="J201" t="str">
            <v>LY</v>
          </cell>
          <cell r="K201" t="str">
            <v/>
          </cell>
        </row>
        <row r="202">
          <cell r="A202" t="str">
            <v>Country</v>
          </cell>
          <cell r="C202" t="str">
            <v>A field that makes up part of an address denoting in which country the address resides</v>
          </cell>
          <cell r="D202" t="str">
            <v>xs:string</v>
          </cell>
          <cell r="J202" t="str">
            <v>MA</v>
          </cell>
          <cell r="K202" t="str">
            <v/>
          </cell>
        </row>
        <row r="203">
          <cell r="A203" t="str">
            <v>Country</v>
          </cell>
          <cell r="C203" t="str">
            <v>A field that makes up part of an address denoting in which country the address resides</v>
          </cell>
          <cell r="D203" t="str">
            <v>xs:string</v>
          </cell>
          <cell r="J203" t="str">
            <v>MC</v>
          </cell>
          <cell r="K203" t="str">
            <v/>
          </cell>
        </row>
        <row r="204">
          <cell r="A204" t="str">
            <v>Country</v>
          </cell>
          <cell r="C204" t="str">
            <v>A field that makes up part of an address denoting in which country the address resides</v>
          </cell>
          <cell r="D204" t="str">
            <v>xs:string</v>
          </cell>
          <cell r="J204" t="str">
            <v>MD</v>
          </cell>
          <cell r="K204" t="str">
            <v/>
          </cell>
        </row>
        <row r="205">
          <cell r="A205" t="str">
            <v>Country</v>
          </cell>
          <cell r="C205" t="str">
            <v>A field that makes up part of an address denoting in which country the address resides</v>
          </cell>
          <cell r="D205" t="str">
            <v>xs:string</v>
          </cell>
          <cell r="J205" t="str">
            <v>MG</v>
          </cell>
          <cell r="K205" t="str">
            <v/>
          </cell>
        </row>
        <row r="206">
          <cell r="A206" t="str">
            <v>Country</v>
          </cell>
          <cell r="C206" t="str">
            <v>A field that makes up part of an address denoting in which country the address resides</v>
          </cell>
          <cell r="D206" t="str">
            <v>xs:string</v>
          </cell>
          <cell r="J206" t="str">
            <v>MH</v>
          </cell>
          <cell r="K206" t="str">
            <v/>
          </cell>
        </row>
        <row r="207">
          <cell r="A207" t="str">
            <v>Country</v>
          </cell>
          <cell r="C207" t="str">
            <v>A field that makes up part of an address denoting in which country the address resides</v>
          </cell>
          <cell r="D207" t="str">
            <v>xs:string</v>
          </cell>
          <cell r="J207" t="str">
            <v>MK</v>
          </cell>
          <cell r="K207" t="str">
            <v/>
          </cell>
        </row>
        <row r="208">
          <cell r="A208" t="str">
            <v>Country</v>
          </cell>
          <cell r="C208" t="str">
            <v>A field that makes up part of an address denoting in which country the address resides</v>
          </cell>
          <cell r="D208" t="str">
            <v>xs:string</v>
          </cell>
          <cell r="J208" t="str">
            <v>ML</v>
          </cell>
          <cell r="K208" t="str">
            <v/>
          </cell>
        </row>
        <row r="209">
          <cell r="A209" t="str">
            <v>Country</v>
          </cell>
          <cell r="C209" t="str">
            <v>A field that makes up part of an address denoting in which country the address resides</v>
          </cell>
          <cell r="D209" t="str">
            <v>xs:string</v>
          </cell>
          <cell r="J209" t="str">
            <v>MM</v>
          </cell>
          <cell r="K209" t="str">
            <v/>
          </cell>
        </row>
        <row r="210">
          <cell r="A210" t="str">
            <v>Country</v>
          </cell>
          <cell r="C210" t="str">
            <v>A field that makes up part of an address denoting in which country the address resides</v>
          </cell>
          <cell r="D210" t="str">
            <v>xs:string</v>
          </cell>
          <cell r="J210" t="str">
            <v>MN</v>
          </cell>
          <cell r="K210" t="str">
            <v/>
          </cell>
        </row>
        <row r="211">
          <cell r="A211" t="str">
            <v>Country</v>
          </cell>
          <cell r="C211" t="str">
            <v>A field that makes up part of an address denoting in which country the address resides</v>
          </cell>
          <cell r="D211" t="str">
            <v>xs:string</v>
          </cell>
          <cell r="J211" t="str">
            <v>MO</v>
          </cell>
          <cell r="K211" t="str">
            <v/>
          </cell>
        </row>
        <row r="212">
          <cell r="A212" t="str">
            <v>Country</v>
          </cell>
          <cell r="C212" t="str">
            <v>A field that makes up part of an address denoting in which country the address resides</v>
          </cell>
          <cell r="D212" t="str">
            <v>xs:string</v>
          </cell>
          <cell r="J212" t="str">
            <v>MP</v>
          </cell>
          <cell r="K212" t="str">
            <v/>
          </cell>
        </row>
        <row r="213">
          <cell r="A213" t="str">
            <v>Country</v>
          </cell>
          <cell r="C213" t="str">
            <v>A field that makes up part of an address denoting in which country the address resides</v>
          </cell>
          <cell r="D213" t="str">
            <v>xs:string</v>
          </cell>
          <cell r="J213" t="str">
            <v>MQ</v>
          </cell>
          <cell r="K213" t="str">
            <v/>
          </cell>
        </row>
        <row r="214">
          <cell r="A214" t="str">
            <v>Country</v>
          </cell>
          <cell r="C214" t="str">
            <v>A field that makes up part of an address denoting in which country the address resides</v>
          </cell>
          <cell r="D214" t="str">
            <v>xs:string</v>
          </cell>
          <cell r="J214" t="str">
            <v>MR</v>
          </cell>
          <cell r="K214" t="str">
            <v/>
          </cell>
        </row>
        <row r="215">
          <cell r="A215" t="str">
            <v>Country</v>
          </cell>
          <cell r="C215" t="str">
            <v>A field that makes up part of an address denoting in which country the address resides</v>
          </cell>
          <cell r="D215" t="str">
            <v>xs:string</v>
          </cell>
          <cell r="J215" t="str">
            <v>MS</v>
          </cell>
          <cell r="K215" t="str">
            <v/>
          </cell>
        </row>
        <row r="216">
          <cell r="A216" t="str">
            <v>Country</v>
          </cell>
          <cell r="C216" t="str">
            <v>A field that makes up part of an address denoting in which country the address resides</v>
          </cell>
          <cell r="D216" t="str">
            <v>xs:string</v>
          </cell>
          <cell r="J216" t="str">
            <v>MT</v>
          </cell>
          <cell r="K216" t="str">
            <v/>
          </cell>
        </row>
        <row r="217">
          <cell r="A217" t="str">
            <v>Country</v>
          </cell>
          <cell r="C217" t="str">
            <v>A field that makes up part of an address denoting in which country the address resides</v>
          </cell>
          <cell r="D217" t="str">
            <v>xs:string</v>
          </cell>
          <cell r="J217" t="str">
            <v>MU</v>
          </cell>
          <cell r="K217" t="str">
            <v/>
          </cell>
        </row>
        <row r="218">
          <cell r="A218" t="str">
            <v>Country</v>
          </cell>
          <cell r="C218" t="str">
            <v>A field that makes up part of an address denoting in which country the address resides</v>
          </cell>
          <cell r="D218" t="str">
            <v>xs:string</v>
          </cell>
          <cell r="J218" t="str">
            <v>MV</v>
          </cell>
          <cell r="K218" t="str">
            <v/>
          </cell>
        </row>
        <row r="219">
          <cell r="A219" t="str">
            <v>Country</v>
          </cell>
          <cell r="C219" t="str">
            <v>A field that makes up part of an address denoting in which country the address resides</v>
          </cell>
          <cell r="D219" t="str">
            <v>xs:string</v>
          </cell>
          <cell r="J219" t="str">
            <v>MW</v>
          </cell>
          <cell r="K219" t="str">
            <v/>
          </cell>
        </row>
        <row r="220">
          <cell r="A220" t="str">
            <v>Country</v>
          </cell>
          <cell r="C220" t="str">
            <v>A field that makes up part of an address denoting in which country the address resides</v>
          </cell>
          <cell r="D220" t="str">
            <v>xs:string</v>
          </cell>
          <cell r="J220" t="str">
            <v>MX</v>
          </cell>
          <cell r="K220" t="str">
            <v/>
          </cell>
        </row>
        <row r="221">
          <cell r="A221" t="str">
            <v>Country</v>
          </cell>
          <cell r="C221" t="str">
            <v>A field that makes up part of an address denoting in which country the address resides</v>
          </cell>
          <cell r="D221" t="str">
            <v>xs:string</v>
          </cell>
          <cell r="J221" t="str">
            <v>MY</v>
          </cell>
          <cell r="K221" t="str">
            <v/>
          </cell>
        </row>
        <row r="222">
          <cell r="A222" t="str">
            <v>Country</v>
          </cell>
          <cell r="C222" t="str">
            <v>A field that makes up part of an address denoting in which country the address resides</v>
          </cell>
          <cell r="D222" t="str">
            <v>xs:string</v>
          </cell>
          <cell r="J222" t="str">
            <v>MZ</v>
          </cell>
          <cell r="K222" t="str">
            <v/>
          </cell>
        </row>
        <row r="223">
          <cell r="A223" t="str">
            <v>Country</v>
          </cell>
          <cell r="C223" t="str">
            <v>A field that makes up part of an address denoting in which country the address resides</v>
          </cell>
          <cell r="D223" t="str">
            <v>xs:string</v>
          </cell>
          <cell r="J223" t="str">
            <v>NA</v>
          </cell>
          <cell r="K223" t="str">
            <v/>
          </cell>
        </row>
        <row r="224">
          <cell r="A224" t="str">
            <v>Country</v>
          </cell>
          <cell r="C224" t="str">
            <v>A field that makes up part of an address denoting in which country the address resides</v>
          </cell>
          <cell r="D224" t="str">
            <v>xs:string</v>
          </cell>
          <cell r="J224" t="str">
            <v>NC</v>
          </cell>
          <cell r="K224" t="str">
            <v/>
          </cell>
        </row>
        <row r="225">
          <cell r="A225" t="str">
            <v>Country</v>
          </cell>
          <cell r="C225" t="str">
            <v>A field that makes up part of an address denoting in which country the address resides</v>
          </cell>
          <cell r="D225" t="str">
            <v>xs:string</v>
          </cell>
          <cell r="J225" t="str">
            <v>NE</v>
          </cell>
          <cell r="K225" t="str">
            <v/>
          </cell>
        </row>
        <row r="226">
          <cell r="A226" t="str">
            <v>Country</v>
          </cell>
          <cell r="C226" t="str">
            <v>A field that makes up part of an address denoting in which country the address resides</v>
          </cell>
          <cell r="D226" t="str">
            <v>xs:string</v>
          </cell>
          <cell r="J226" t="str">
            <v>NF</v>
          </cell>
          <cell r="K226" t="str">
            <v/>
          </cell>
        </row>
        <row r="227">
          <cell r="A227" t="str">
            <v>Country</v>
          </cell>
          <cell r="C227" t="str">
            <v>A field that makes up part of an address denoting in which country the address resides</v>
          </cell>
          <cell r="D227" t="str">
            <v>xs:string</v>
          </cell>
          <cell r="J227" t="str">
            <v>NG</v>
          </cell>
          <cell r="K227" t="str">
            <v/>
          </cell>
        </row>
        <row r="228">
          <cell r="A228" t="str">
            <v>Country</v>
          </cell>
          <cell r="C228" t="str">
            <v>A field that makes up part of an address denoting in which country the address resides</v>
          </cell>
          <cell r="D228" t="str">
            <v>xs:string</v>
          </cell>
          <cell r="J228" t="str">
            <v>NI</v>
          </cell>
          <cell r="K228" t="str">
            <v/>
          </cell>
        </row>
        <row r="229">
          <cell r="A229" t="str">
            <v>Country</v>
          </cell>
          <cell r="C229" t="str">
            <v>A field that makes up part of an address denoting in which country the address resides</v>
          </cell>
          <cell r="D229" t="str">
            <v>xs:string</v>
          </cell>
          <cell r="J229" t="str">
            <v>NL</v>
          </cell>
          <cell r="K229" t="str">
            <v/>
          </cell>
        </row>
        <row r="230">
          <cell r="A230" t="str">
            <v>Country</v>
          </cell>
          <cell r="C230" t="str">
            <v>A field that makes up part of an address denoting in which country the address resides</v>
          </cell>
          <cell r="D230" t="str">
            <v>xs:string</v>
          </cell>
          <cell r="J230" t="str">
            <v>NO</v>
          </cell>
          <cell r="K230" t="str">
            <v/>
          </cell>
        </row>
        <row r="231">
          <cell r="A231" t="str">
            <v>Country</v>
          </cell>
          <cell r="C231" t="str">
            <v>A field that makes up part of an address denoting in which country the address resides</v>
          </cell>
          <cell r="D231" t="str">
            <v>xs:string</v>
          </cell>
          <cell r="J231" t="str">
            <v>NP</v>
          </cell>
          <cell r="K231" t="str">
            <v/>
          </cell>
        </row>
        <row r="232">
          <cell r="A232" t="str">
            <v>Country</v>
          </cell>
          <cell r="C232" t="str">
            <v>A field that makes up part of an address denoting in which country the address resides</v>
          </cell>
          <cell r="D232" t="str">
            <v>xs:string</v>
          </cell>
          <cell r="J232" t="str">
            <v>NR</v>
          </cell>
          <cell r="K232" t="str">
            <v/>
          </cell>
        </row>
        <row r="233">
          <cell r="A233" t="str">
            <v>Country</v>
          </cell>
          <cell r="C233" t="str">
            <v>A field that makes up part of an address denoting in which country the address resides</v>
          </cell>
          <cell r="D233" t="str">
            <v>xs:string</v>
          </cell>
          <cell r="J233" t="str">
            <v>NU</v>
          </cell>
          <cell r="K233" t="str">
            <v/>
          </cell>
        </row>
        <row r="234">
          <cell r="A234" t="str">
            <v>Country</v>
          </cell>
          <cell r="C234" t="str">
            <v>A field that makes up part of an address denoting in which country the address resides</v>
          </cell>
          <cell r="D234" t="str">
            <v>xs:string</v>
          </cell>
          <cell r="J234" t="str">
            <v>NZ</v>
          </cell>
          <cell r="K234" t="str">
            <v/>
          </cell>
        </row>
        <row r="235">
          <cell r="A235" t="str">
            <v>Country</v>
          </cell>
          <cell r="C235" t="str">
            <v>A field that makes up part of an address denoting in which country the address resides</v>
          </cell>
          <cell r="D235" t="str">
            <v>xs:string</v>
          </cell>
          <cell r="J235" t="str">
            <v>OM</v>
          </cell>
          <cell r="K235" t="str">
            <v/>
          </cell>
        </row>
        <row r="236">
          <cell r="A236" t="str">
            <v>Country</v>
          </cell>
          <cell r="C236" t="str">
            <v>A field that makes up part of an address denoting in which country the address resides</v>
          </cell>
          <cell r="D236" t="str">
            <v>xs:string</v>
          </cell>
          <cell r="J236" t="str">
            <v>PA</v>
          </cell>
          <cell r="K236" t="str">
            <v/>
          </cell>
        </row>
        <row r="237">
          <cell r="A237" t="str">
            <v>Country</v>
          </cell>
          <cell r="C237" t="str">
            <v>A field that makes up part of an address denoting in which country the address resides</v>
          </cell>
          <cell r="D237" t="str">
            <v>xs:string</v>
          </cell>
          <cell r="J237" t="str">
            <v>PE</v>
          </cell>
          <cell r="K237" t="str">
            <v/>
          </cell>
        </row>
        <row r="238">
          <cell r="A238" t="str">
            <v>Country</v>
          </cell>
          <cell r="C238" t="str">
            <v>A field that makes up part of an address denoting in which country the address resides</v>
          </cell>
          <cell r="D238" t="str">
            <v>xs:string</v>
          </cell>
          <cell r="J238" t="str">
            <v>PF</v>
          </cell>
          <cell r="K238" t="str">
            <v/>
          </cell>
        </row>
        <row r="239">
          <cell r="A239" t="str">
            <v>Country</v>
          </cell>
          <cell r="C239" t="str">
            <v>A field that makes up part of an address denoting in which country the address resides</v>
          </cell>
          <cell r="D239" t="str">
            <v>xs:string</v>
          </cell>
          <cell r="J239" t="str">
            <v>PG</v>
          </cell>
          <cell r="K239" t="str">
            <v/>
          </cell>
        </row>
        <row r="240">
          <cell r="A240" t="str">
            <v>Country</v>
          </cell>
          <cell r="C240" t="str">
            <v>A field that makes up part of an address denoting in which country the address resides</v>
          </cell>
          <cell r="D240" t="str">
            <v>xs:string</v>
          </cell>
          <cell r="J240" t="str">
            <v>PH</v>
          </cell>
          <cell r="K240" t="str">
            <v/>
          </cell>
        </row>
        <row r="241">
          <cell r="A241" t="str">
            <v>Country</v>
          </cell>
          <cell r="C241" t="str">
            <v>A field that makes up part of an address denoting in which country the address resides</v>
          </cell>
          <cell r="D241" t="str">
            <v>xs:string</v>
          </cell>
          <cell r="J241" t="str">
            <v>PK</v>
          </cell>
          <cell r="K241" t="str">
            <v/>
          </cell>
        </row>
        <row r="242">
          <cell r="A242" t="str">
            <v>Country</v>
          </cell>
          <cell r="C242" t="str">
            <v>A field that makes up part of an address denoting in which country the address resides</v>
          </cell>
          <cell r="D242" t="str">
            <v>xs:string</v>
          </cell>
          <cell r="J242" t="str">
            <v>PL</v>
          </cell>
          <cell r="K242" t="str">
            <v/>
          </cell>
        </row>
        <row r="243">
          <cell r="A243" t="str">
            <v>Country</v>
          </cell>
          <cell r="C243" t="str">
            <v>A field that makes up part of an address denoting in which country the address resides</v>
          </cell>
          <cell r="D243" t="str">
            <v>xs:string</v>
          </cell>
          <cell r="J243" t="str">
            <v>PM</v>
          </cell>
          <cell r="K243" t="str">
            <v/>
          </cell>
        </row>
        <row r="244">
          <cell r="A244" t="str">
            <v>Country</v>
          </cell>
          <cell r="C244" t="str">
            <v>A field that makes up part of an address denoting in which country the address resides</v>
          </cell>
          <cell r="D244" t="str">
            <v>xs:string</v>
          </cell>
          <cell r="J244" t="str">
            <v>PN</v>
          </cell>
          <cell r="K244" t="str">
            <v/>
          </cell>
        </row>
        <row r="245">
          <cell r="A245" t="str">
            <v>Country</v>
          </cell>
          <cell r="C245" t="str">
            <v>A field that makes up part of an address denoting in which country the address resides</v>
          </cell>
          <cell r="D245" t="str">
            <v>xs:string</v>
          </cell>
          <cell r="J245" t="str">
            <v>PR</v>
          </cell>
          <cell r="K245" t="str">
            <v/>
          </cell>
        </row>
        <row r="246">
          <cell r="A246" t="str">
            <v>Country</v>
          </cell>
          <cell r="C246" t="str">
            <v>A field that makes up part of an address denoting in which country the address resides</v>
          </cell>
          <cell r="D246" t="str">
            <v>xs:string</v>
          </cell>
          <cell r="J246" t="str">
            <v>PT</v>
          </cell>
          <cell r="K246" t="str">
            <v/>
          </cell>
        </row>
        <row r="247">
          <cell r="A247" t="str">
            <v>Country</v>
          </cell>
          <cell r="C247" t="str">
            <v>A field that makes up part of an address denoting in which country the address resides</v>
          </cell>
          <cell r="D247" t="str">
            <v>xs:string</v>
          </cell>
          <cell r="J247" t="str">
            <v>PW</v>
          </cell>
          <cell r="K247" t="str">
            <v/>
          </cell>
        </row>
        <row r="248">
          <cell r="A248" t="str">
            <v>Country</v>
          </cell>
          <cell r="C248" t="str">
            <v>A field that makes up part of an address denoting in which country the address resides</v>
          </cell>
          <cell r="D248" t="str">
            <v>xs:string</v>
          </cell>
          <cell r="J248" t="str">
            <v>PY</v>
          </cell>
          <cell r="K248" t="str">
            <v/>
          </cell>
        </row>
        <row r="249">
          <cell r="A249" t="str">
            <v>Country</v>
          </cell>
          <cell r="C249" t="str">
            <v>A field that makes up part of an address denoting in which country the address resides</v>
          </cell>
          <cell r="D249" t="str">
            <v>xs:string</v>
          </cell>
          <cell r="J249" t="str">
            <v>QA</v>
          </cell>
          <cell r="K249" t="str">
            <v/>
          </cell>
        </row>
        <row r="250">
          <cell r="A250" t="str">
            <v>Country</v>
          </cell>
          <cell r="C250" t="str">
            <v>A field that makes up part of an address denoting in which country the address resides</v>
          </cell>
          <cell r="D250" t="str">
            <v>xs:string</v>
          </cell>
          <cell r="J250" t="str">
            <v>RE</v>
          </cell>
          <cell r="K250" t="str">
            <v/>
          </cell>
        </row>
        <row r="251">
          <cell r="A251" t="str">
            <v>Country</v>
          </cell>
          <cell r="C251" t="str">
            <v>A field that makes up part of an address denoting in which country the address resides</v>
          </cell>
          <cell r="D251" t="str">
            <v>xs:string</v>
          </cell>
          <cell r="J251" t="str">
            <v>RO</v>
          </cell>
          <cell r="K251" t="str">
            <v/>
          </cell>
        </row>
        <row r="252">
          <cell r="A252" t="str">
            <v>Country</v>
          </cell>
          <cell r="C252" t="str">
            <v>A field that makes up part of an address denoting in which country the address resides</v>
          </cell>
          <cell r="D252" t="str">
            <v>xs:string</v>
          </cell>
          <cell r="J252" t="str">
            <v>RU</v>
          </cell>
          <cell r="K252" t="str">
            <v/>
          </cell>
        </row>
        <row r="253">
          <cell r="A253" t="str">
            <v>Country</v>
          </cell>
          <cell r="C253" t="str">
            <v>A field that makes up part of an address denoting in which country the address resides</v>
          </cell>
          <cell r="D253" t="str">
            <v>xs:string</v>
          </cell>
          <cell r="J253" t="str">
            <v>RW</v>
          </cell>
          <cell r="K253" t="str">
            <v/>
          </cell>
        </row>
        <row r="254">
          <cell r="A254" t="str">
            <v>Country</v>
          </cell>
          <cell r="C254" t="str">
            <v>A field that makes up part of an address denoting in which country the address resides</v>
          </cell>
          <cell r="D254" t="str">
            <v>xs:string</v>
          </cell>
          <cell r="J254" t="str">
            <v>SA</v>
          </cell>
          <cell r="K254" t="str">
            <v/>
          </cell>
        </row>
        <row r="255">
          <cell r="A255" t="str">
            <v>Country</v>
          </cell>
          <cell r="C255" t="str">
            <v>A field that makes up part of an address denoting in which country the address resides</v>
          </cell>
          <cell r="D255" t="str">
            <v>xs:string</v>
          </cell>
          <cell r="J255" t="str">
            <v>SB</v>
          </cell>
          <cell r="K255" t="str">
            <v/>
          </cell>
        </row>
        <row r="256">
          <cell r="A256" t="str">
            <v>Country</v>
          </cell>
          <cell r="C256" t="str">
            <v>A field that makes up part of an address denoting in which country the address resides</v>
          </cell>
          <cell r="D256" t="str">
            <v>xs:string</v>
          </cell>
          <cell r="J256" t="str">
            <v>SC</v>
          </cell>
          <cell r="K256" t="str">
            <v/>
          </cell>
        </row>
        <row r="257">
          <cell r="A257" t="str">
            <v>Country</v>
          </cell>
          <cell r="C257" t="str">
            <v>A field that makes up part of an address denoting in which country the address resides</v>
          </cell>
          <cell r="D257" t="str">
            <v>xs:string</v>
          </cell>
          <cell r="J257" t="str">
            <v>SD</v>
          </cell>
          <cell r="K257" t="str">
            <v/>
          </cell>
        </row>
        <row r="258">
          <cell r="A258" t="str">
            <v>Country</v>
          </cell>
          <cell r="C258" t="str">
            <v>A field that makes up part of an address denoting in which country the address resides</v>
          </cell>
          <cell r="D258" t="str">
            <v>xs:string</v>
          </cell>
          <cell r="J258" t="str">
            <v>SE</v>
          </cell>
          <cell r="K258" t="str">
            <v/>
          </cell>
        </row>
        <row r="259">
          <cell r="A259" t="str">
            <v>Country</v>
          </cell>
          <cell r="C259" t="str">
            <v>A field that makes up part of an address denoting in which country the address resides</v>
          </cell>
          <cell r="D259" t="str">
            <v>xs:string</v>
          </cell>
          <cell r="J259" t="str">
            <v>SG</v>
          </cell>
          <cell r="K259" t="str">
            <v/>
          </cell>
        </row>
        <row r="260">
          <cell r="A260" t="str">
            <v>Country</v>
          </cell>
          <cell r="C260" t="str">
            <v>A field that makes up part of an address denoting in which country the address resides</v>
          </cell>
          <cell r="D260" t="str">
            <v>xs:string</v>
          </cell>
          <cell r="J260" t="str">
            <v>SH</v>
          </cell>
          <cell r="K260" t="str">
            <v/>
          </cell>
        </row>
        <row r="261">
          <cell r="A261" t="str">
            <v>Country</v>
          </cell>
          <cell r="C261" t="str">
            <v>A field that makes up part of an address denoting in which country the address resides</v>
          </cell>
          <cell r="D261" t="str">
            <v>xs:string</v>
          </cell>
          <cell r="J261" t="str">
            <v>SI</v>
          </cell>
          <cell r="K261" t="str">
            <v/>
          </cell>
        </row>
        <row r="262">
          <cell r="A262" t="str">
            <v>Country</v>
          </cell>
          <cell r="C262" t="str">
            <v>A field that makes up part of an address denoting in which country the address resides</v>
          </cell>
          <cell r="D262" t="str">
            <v>xs:string</v>
          </cell>
          <cell r="J262" t="str">
            <v>SJ</v>
          </cell>
          <cell r="K262" t="str">
            <v/>
          </cell>
        </row>
        <row r="263">
          <cell r="A263" t="str">
            <v>Country</v>
          </cell>
          <cell r="C263" t="str">
            <v>A field that makes up part of an address denoting in which country the address resides</v>
          </cell>
          <cell r="D263" t="str">
            <v>xs:string</v>
          </cell>
          <cell r="J263" t="str">
            <v>SK</v>
          </cell>
          <cell r="K263" t="str">
            <v/>
          </cell>
        </row>
        <row r="264">
          <cell r="A264" t="str">
            <v>Country</v>
          </cell>
          <cell r="C264" t="str">
            <v>A field that makes up part of an address denoting in which country the address resides</v>
          </cell>
          <cell r="D264" t="str">
            <v>xs:string</v>
          </cell>
          <cell r="J264" t="str">
            <v>SL</v>
          </cell>
          <cell r="K264" t="str">
            <v/>
          </cell>
        </row>
        <row r="265">
          <cell r="A265" t="str">
            <v>Country</v>
          </cell>
          <cell r="C265" t="str">
            <v>A field that makes up part of an address denoting in which country the address resides</v>
          </cell>
          <cell r="D265" t="str">
            <v>xs:string</v>
          </cell>
          <cell r="J265" t="str">
            <v>SM</v>
          </cell>
          <cell r="K265" t="str">
            <v/>
          </cell>
        </row>
        <row r="266">
          <cell r="A266" t="str">
            <v>Country</v>
          </cell>
          <cell r="C266" t="str">
            <v>A field that makes up part of an address denoting in which country the address resides</v>
          </cell>
          <cell r="D266" t="str">
            <v>xs:string</v>
          </cell>
          <cell r="J266" t="str">
            <v>SN</v>
          </cell>
          <cell r="K266" t="str">
            <v/>
          </cell>
        </row>
        <row r="267">
          <cell r="A267" t="str">
            <v>Country</v>
          </cell>
          <cell r="C267" t="str">
            <v>A field that makes up part of an address denoting in which country the address resides</v>
          </cell>
          <cell r="D267" t="str">
            <v>xs:string</v>
          </cell>
          <cell r="J267" t="str">
            <v>SO</v>
          </cell>
          <cell r="K267" t="str">
            <v/>
          </cell>
        </row>
        <row r="268">
          <cell r="A268" t="str">
            <v>Country</v>
          </cell>
          <cell r="C268" t="str">
            <v>A field that makes up part of an address denoting in which country the address resides</v>
          </cell>
          <cell r="D268" t="str">
            <v>xs:string</v>
          </cell>
          <cell r="J268" t="str">
            <v>SR</v>
          </cell>
          <cell r="K268" t="str">
            <v/>
          </cell>
        </row>
        <row r="269">
          <cell r="A269" t="str">
            <v>Country</v>
          </cell>
          <cell r="C269" t="str">
            <v>A field that makes up part of an address denoting in which country the address resides</v>
          </cell>
          <cell r="D269" t="str">
            <v>xs:string</v>
          </cell>
          <cell r="J269" t="str">
            <v>ST</v>
          </cell>
          <cell r="K269" t="str">
            <v/>
          </cell>
        </row>
        <row r="270">
          <cell r="A270" t="str">
            <v>Country</v>
          </cell>
          <cell r="C270" t="str">
            <v>A field that makes up part of an address denoting in which country the address resides</v>
          </cell>
          <cell r="D270" t="str">
            <v>xs:string</v>
          </cell>
          <cell r="J270" t="str">
            <v>SV</v>
          </cell>
          <cell r="K270" t="str">
            <v/>
          </cell>
        </row>
        <row r="271">
          <cell r="A271" t="str">
            <v>Country</v>
          </cell>
          <cell r="C271" t="str">
            <v>A field that makes up part of an address denoting in which country the address resides</v>
          </cell>
          <cell r="D271" t="str">
            <v>xs:string</v>
          </cell>
          <cell r="J271" t="str">
            <v>SY</v>
          </cell>
          <cell r="K271" t="str">
            <v/>
          </cell>
        </row>
        <row r="272">
          <cell r="A272" t="str">
            <v>Country</v>
          </cell>
          <cell r="C272" t="str">
            <v>A field that makes up part of an address denoting in which country the address resides</v>
          </cell>
          <cell r="D272" t="str">
            <v>xs:string</v>
          </cell>
          <cell r="J272" t="str">
            <v>SZ</v>
          </cell>
          <cell r="K272" t="str">
            <v/>
          </cell>
        </row>
        <row r="273">
          <cell r="A273" t="str">
            <v>Country</v>
          </cell>
          <cell r="C273" t="str">
            <v>A field that makes up part of an address denoting in which country the address resides</v>
          </cell>
          <cell r="D273" t="str">
            <v>xs:string</v>
          </cell>
          <cell r="J273" t="str">
            <v>TC</v>
          </cell>
          <cell r="K273" t="str">
            <v/>
          </cell>
        </row>
        <row r="274">
          <cell r="A274" t="str">
            <v>Country</v>
          </cell>
          <cell r="C274" t="str">
            <v>A field that makes up part of an address denoting in which country the address resides</v>
          </cell>
          <cell r="D274" t="str">
            <v>xs:string</v>
          </cell>
          <cell r="J274" t="str">
            <v>TD</v>
          </cell>
          <cell r="K274" t="str">
            <v/>
          </cell>
        </row>
        <row r="275">
          <cell r="A275" t="str">
            <v>Country</v>
          </cell>
          <cell r="C275" t="str">
            <v>A field that makes up part of an address denoting in which country the address resides</v>
          </cell>
          <cell r="D275" t="str">
            <v>xs:string</v>
          </cell>
          <cell r="J275" t="str">
            <v>TF</v>
          </cell>
          <cell r="K275" t="str">
            <v/>
          </cell>
        </row>
        <row r="276">
          <cell r="A276" t="str">
            <v>Country</v>
          </cell>
          <cell r="C276" t="str">
            <v>A field that makes up part of an address denoting in which country the address resides</v>
          </cell>
          <cell r="D276" t="str">
            <v>xs:string</v>
          </cell>
          <cell r="J276" t="str">
            <v>TG</v>
          </cell>
          <cell r="K276" t="str">
            <v/>
          </cell>
        </row>
        <row r="277">
          <cell r="A277" t="str">
            <v>Country</v>
          </cell>
          <cell r="C277" t="str">
            <v>A field that makes up part of an address denoting in which country the address resides</v>
          </cell>
          <cell r="D277" t="str">
            <v>xs:string</v>
          </cell>
          <cell r="J277" t="str">
            <v>TH</v>
          </cell>
          <cell r="K277" t="str">
            <v/>
          </cell>
        </row>
        <row r="278">
          <cell r="A278" t="str">
            <v>Country</v>
          </cell>
          <cell r="C278" t="str">
            <v>A field that makes up part of an address denoting in which country the address resides</v>
          </cell>
          <cell r="D278" t="str">
            <v>xs:string</v>
          </cell>
          <cell r="J278" t="str">
            <v>TJ</v>
          </cell>
          <cell r="K278" t="str">
            <v/>
          </cell>
        </row>
        <row r="279">
          <cell r="A279" t="str">
            <v>Country</v>
          </cell>
          <cell r="C279" t="str">
            <v>A field that makes up part of an address denoting in which country the address resides</v>
          </cell>
          <cell r="D279" t="str">
            <v>xs:string</v>
          </cell>
          <cell r="J279" t="str">
            <v>TK</v>
          </cell>
          <cell r="K279" t="str">
            <v/>
          </cell>
        </row>
        <row r="280">
          <cell r="A280" t="str">
            <v>Country</v>
          </cell>
          <cell r="C280" t="str">
            <v>A field that makes up part of an address denoting in which country the address resides</v>
          </cell>
          <cell r="D280" t="str">
            <v>xs:string</v>
          </cell>
          <cell r="J280" t="str">
            <v>TM</v>
          </cell>
          <cell r="K280" t="str">
            <v/>
          </cell>
        </row>
        <row r="281">
          <cell r="A281" t="str">
            <v>Country</v>
          </cell>
          <cell r="C281" t="str">
            <v>A field that makes up part of an address denoting in which country the address resides</v>
          </cell>
          <cell r="D281" t="str">
            <v>xs:string</v>
          </cell>
          <cell r="J281" t="str">
            <v>TN</v>
          </cell>
          <cell r="K281" t="str">
            <v/>
          </cell>
        </row>
        <row r="282">
          <cell r="A282" t="str">
            <v>Country</v>
          </cell>
          <cell r="C282" t="str">
            <v>A field that makes up part of an address denoting in which country the address resides</v>
          </cell>
          <cell r="D282" t="str">
            <v>xs:string</v>
          </cell>
          <cell r="J282" t="str">
            <v>TO</v>
          </cell>
          <cell r="K282" t="str">
            <v/>
          </cell>
        </row>
        <row r="283">
          <cell r="A283" t="str">
            <v>Country</v>
          </cell>
          <cell r="C283" t="str">
            <v>A field that makes up part of an address denoting in which country the address resides</v>
          </cell>
          <cell r="D283" t="str">
            <v>xs:string</v>
          </cell>
          <cell r="J283" t="str">
            <v>TP</v>
          </cell>
          <cell r="K283" t="str">
            <v/>
          </cell>
        </row>
        <row r="284">
          <cell r="A284" t="str">
            <v>Country</v>
          </cell>
          <cell r="C284" t="str">
            <v>A field that makes up part of an address denoting in which country the address resides</v>
          </cell>
          <cell r="D284" t="str">
            <v>xs:string</v>
          </cell>
          <cell r="J284" t="str">
            <v>TR</v>
          </cell>
          <cell r="K284" t="str">
            <v/>
          </cell>
        </row>
        <row r="285">
          <cell r="A285" t="str">
            <v>Country</v>
          </cell>
          <cell r="C285" t="str">
            <v>A field that makes up part of an address denoting in which country the address resides</v>
          </cell>
          <cell r="D285" t="str">
            <v>xs:string</v>
          </cell>
          <cell r="J285" t="str">
            <v>TT</v>
          </cell>
          <cell r="K285" t="str">
            <v/>
          </cell>
        </row>
        <row r="286">
          <cell r="A286" t="str">
            <v>Country</v>
          </cell>
          <cell r="C286" t="str">
            <v>A field that makes up part of an address denoting in which country the address resides</v>
          </cell>
          <cell r="D286" t="str">
            <v>xs:string</v>
          </cell>
          <cell r="J286" t="str">
            <v>TV</v>
          </cell>
          <cell r="K286" t="str">
            <v/>
          </cell>
        </row>
        <row r="287">
          <cell r="A287" t="str">
            <v>Country</v>
          </cell>
          <cell r="C287" t="str">
            <v>A field that makes up part of an address denoting in which country the address resides</v>
          </cell>
          <cell r="D287" t="str">
            <v>xs:string</v>
          </cell>
          <cell r="J287" t="str">
            <v>TW</v>
          </cell>
          <cell r="K287" t="str">
            <v/>
          </cell>
        </row>
        <row r="288">
          <cell r="A288" t="str">
            <v>Country</v>
          </cell>
          <cell r="C288" t="str">
            <v>A field that makes up part of an address denoting in which country the address resides</v>
          </cell>
          <cell r="D288" t="str">
            <v>xs:string</v>
          </cell>
          <cell r="J288" t="str">
            <v>TZ</v>
          </cell>
          <cell r="K288" t="str">
            <v/>
          </cell>
        </row>
        <row r="289">
          <cell r="A289" t="str">
            <v>Country</v>
          </cell>
          <cell r="C289" t="str">
            <v>A field that makes up part of an address denoting in which country the address resides</v>
          </cell>
          <cell r="D289" t="str">
            <v>xs:string</v>
          </cell>
          <cell r="J289" t="str">
            <v>UA</v>
          </cell>
          <cell r="K289" t="str">
            <v/>
          </cell>
        </row>
        <row r="290">
          <cell r="A290" t="str">
            <v>Country</v>
          </cell>
          <cell r="C290" t="str">
            <v>A field that makes up part of an address denoting in which country the address resides</v>
          </cell>
          <cell r="D290" t="str">
            <v>xs:string</v>
          </cell>
          <cell r="J290" t="str">
            <v>UG</v>
          </cell>
          <cell r="K290" t="str">
            <v/>
          </cell>
        </row>
        <row r="291">
          <cell r="A291" t="str">
            <v>Country</v>
          </cell>
          <cell r="C291" t="str">
            <v>A field that makes up part of an address denoting in which country the address resides</v>
          </cell>
          <cell r="D291" t="str">
            <v>xs:string</v>
          </cell>
          <cell r="J291" t="str">
            <v>UM</v>
          </cell>
          <cell r="K291" t="str">
            <v/>
          </cell>
        </row>
        <row r="292">
          <cell r="A292" t="str">
            <v>Country</v>
          </cell>
          <cell r="C292" t="str">
            <v>A field that makes up part of an address denoting in which country the address resides</v>
          </cell>
          <cell r="D292" t="str">
            <v>xs:string</v>
          </cell>
          <cell r="J292" t="str">
            <v>US</v>
          </cell>
          <cell r="K292" t="str">
            <v/>
          </cell>
        </row>
        <row r="293">
          <cell r="A293" t="str">
            <v>Country</v>
          </cell>
          <cell r="C293" t="str">
            <v>A field that makes up part of an address denoting in which country the address resides</v>
          </cell>
          <cell r="D293" t="str">
            <v>xs:string</v>
          </cell>
          <cell r="J293" t="str">
            <v>UY</v>
          </cell>
          <cell r="K293" t="str">
            <v/>
          </cell>
        </row>
        <row r="294">
          <cell r="A294" t="str">
            <v>Country</v>
          </cell>
          <cell r="C294" t="str">
            <v>A field that makes up part of an address denoting in which country the address resides</v>
          </cell>
          <cell r="D294" t="str">
            <v>xs:string</v>
          </cell>
          <cell r="J294" t="str">
            <v>UZ</v>
          </cell>
          <cell r="K294" t="str">
            <v/>
          </cell>
        </row>
        <row r="295">
          <cell r="A295" t="str">
            <v>Country</v>
          </cell>
          <cell r="C295" t="str">
            <v>A field that makes up part of an address denoting in which country the address resides</v>
          </cell>
          <cell r="D295" t="str">
            <v>xs:string</v>
          </cell>
          <cell r="J295" t="str">
            <v>VA</v>
          </cell>
          <cell r="K295" t="str">
            <v/>
          </cell>
        </row>
        <row r="296">
          <cell r="A296" t="str">
            <v>Country</v>
          </cell>
          <cell r="C296" t="str">
            <v>A field that makes up part of an address denoting in which country the address resides</v>
          </cell>
          <cell r="D296" t="str">
            <v>xs:string</v>
          </cell>
          <cell r="J296" t="str">
            <v>VC</v>
          </cell>
          <cell r="K296" t="str">
            <v/>
          </cell>
        </row>
        <row r="297">
          <cell r="A297" t="str">
            <v>Country</v>
          </cell>
          <cell r="C297" t="str">
            <v>A field that makes up part of an address denoting in which country the address resides</v>
          </cell>
          <cell r="D297" t="str">
            <v>xs:string</v>
          </cell>
          <cell r="J297" t="str">
            <v>VE</v>
          </cell>
          <cell r="K297" t="str">
            <v/>
          </cell>
        </row>
        <row r="298">
          <cell r="A298" t="str">
            <v>Country</v>
          </cell>
          <cell r="C298" t="str">
            <v>A field that makes up part of an address denoting in which country the address resides</v>
          </cell>
          <cell r="D298" t="str">
            <v>xs:string</v>
          </cell>
          <cell r="J298" t="str">
            <v>VG</v>
          </cell>
          <cell r="K298" t="str">
            <v/>
          </cell>
        </row>
        <row r="299">
          <cell r="A299" t="str">
            <v>Country</v>
          </cell>
          <cell r="C299" t="str">
            <v>A field that makes up part of an address denoting in which country the address resides</v>
          </cell>
          <cell r="D299" t="str">
            <v>xs:string</v>
          </cell>
          <cell r="J299" t="str">
            <v>VI</v>
          </cell>
          <cell r="K299" t="str">
            <v/>
          </cell>
        </row>
        <row r="300">
          <cell r="A300" t="str">
            <v>Country</v>
          </cell>
          <cell r="C300" t="str">
            <v>A field that makes up part of an address denoting in which country the address resides</v>
          </cell>
          <cell r="D300" t="str">
            <v>xs:string</v>
          </cell>
          <cell r="J300" t="str">
            <v>VN</v>
          </cell>
          <cell r="K300" t="str">
            <v/>
          </cell>
        </row>
        <row r="301">
          <cell r="A301" t="str">
            <v>Country</v>
          </cell>
          <cell r="C301" t="str">
            <v>A field that makes up part of an address denoting in which country the address resides</v>
          </cell>
          <cell r="D301" t="str">
            <v>xs:string</v>
          </cell>
          <cell r="J301" t="str">
            <v>VU</v>
          </cell>
          <cell r="K301" t="str">
            <v/>
          </cell>
        </row>
        <row r="302">
          <cell r="A302" t="str">
            <v>Country</v>
          </cell>
          <cell r="C302" t="str">
            <v>A field that makes up part of an address denoting in which country the address resides</v>
          </cell>
          <cell r="D302" t="str">
            <v>xs:string</v>
          </cell>
          <cell r="J302" t="str">
            <v>WF</v>
          </cell>
          <cell r="K302" t="str">
            <v/>
          </cell>
        </row>
        <row r="303">
          <cell r="A303" t="str">
            <v>Country</v>
          </cell>
          <cell r="C303" t="str">
            <v>A field that makes up part of an address denoting in which country the address resides</v>
          </cell>
          <cell r="D303" t="str">
            <v>xs:string</v>
          </cell>
          <cell r="J303" t="str">
            <v>WS</v>
          </cell>
          <cell r="K303" t="str">
            <v/>
          </cell>
        </row>
        <row r="304">
          <cell r="A304" t="str">
            <v>Country</v>
          </cell>
          <cell r="C304" t="str">
            <v>A field that makes up part of an address denoting in which country the address resides</v>
          </cell>
          <cell r="D304" t="str">
            <v>xs:string</v>
          </cell>
          <cell r="J304" t="str">
            <v>YE</v>
          </cell>
          <cell r="K304" t="str">
            <v/>
          </cell>
        </row>
        <row r="305">
          <cell r="A305" t="str">
            <v>Country</v>
          </cell>
          <cell r="C305" t="str">
            <v>A field that makes up part of an address denoting in which country the address resides</v>
          </cell>
          <cell r="D305" t="str">
            <v>xs:string</v>
          </cell>
          <cell r="J305" t="str">
            <v>YT</v>
          </cell>
          <cell r="K305" t="str">
            <v/>
          </cell>
        </row>
        <row r="306">
          <cell r="A306" t="str">
            <v>Country</v>
          </cell>
          <cell r="C306" t="str">
            <v>A field that makes up part of an address denoting in which country the address resides</v>
          </cell>
          <cell r="D306" t="str">
            <v>xs:string</v>
          </cell>
          <cell r="J306" t="str">
            <v>YU</v>
          </cell>
          <cell r="K306" t="str">
            <v/>
          </cell>
        </row>
        <row r="307">
          <cell r="A307" t="str">
            <v>Country</v>
          </cell>
          <cell r="C307" t="str">
            <v>A field that makes up part of an address denoting in which country the address resides</v>
          </cell>
          <cell r="D307" t="str">
            <v>xs:string</v>
          </cell>
          <cell r="J307" t="str">
            <v>ZA</v>
          </cell>
          <cell r="K307" t="str">
            <v/>
          </cell>
        </row>
        <row r="308">
          <cell r="A308" t="str">
            <v>Country</v>
          </cell>
          <cell r="C308" t="str">
            <v>A field that makes up part of an address denoting in which country the address resides</v>
          </cell>
          <cell r="D308" t="str">
            <v>xs:string</v>
          </cell>
          <cell r="J308" t="str">
            <v>ZM</v>
          </cell>
          <cell r="K308" t="str">
            <v/>
          </cell>
        </row>
        <row r="309">
          <cell r="A309" t="str">
            <v>Country</v>
          </cell>
          <cell r="C309" t="str">
            <v>A field that makes up part of an address denoting in which country the address resides</v>
          </cell>
          <cell r="D309" t="str">
            <v>xs:string</v>
          </cell>
          <cell r="J309" t="str">
            <v>ZW</v>
          </cell>
          <cell r="K309" t="str">
            <v/>
          </cell>
        </row>
        <row r="310">
          <cell r="A310" t="str">
            <v>CountyIreland</v>
          </cell>
          <cell r="C310" t="str">
            <v>A field denoting the county in Ireland in which an address resides</v>
          </cell>
          <cell r="D310" t="str">
            <v>xs:string</v>
          </cell>
          <cell r="E310">
            <v>3</v>
          </cell>
          <cell r="K310" t="str">
            <v>Enumerated</v>
          </cell>
        </row>
        <row r="311">
          <cell r="A311" t="str">
            <v>CountyIreland</v>
          </cell>
          <cell r="C311" t="str">
            <v>A field denoting the county in Ireland in which an address resides</v>
          </cell>
          <cell r="D311" t="str">
            <v>xs:string</v>
          </cell>
          <cell r="J311" t="str">
            <v>AM</v>
          </cell>
          <cell r="K311" t="str">
            <v/>
          </cell>
        </row>
        <row r="312">
          <cell r="A312" t="str">
            <v>CountyIreland</v>
          </cell>
          <cell r="C312" t="str">
            <v>A field denoting the county in Ireland in which an address resides</v>
          </cell>
          <cell r="D312" t="str">
            <v>xs:string</v>
          </cell>
          <cell r="J312" t="str">
            <v>AT</v>
          </cell>
          <cell r="K312" t="str">
            <v/>
          </cell>
        </row>
        <row r="313">
          <cell r="A313" t="str">
            <v>CountyIreland</v>
          </cell>
          <cell r="C313" t="str">
            <v>A field denoting the county in Ireland in which an address resides</v>
          </cell>
          <cell r="D313" t="str">
            <v>xs:string</v>
          </cell>
          <cell r="J313" t="str">
            <v>DE</v>
          </cell>
          <cell r="K313" t="str">
            <v/>
          </cell>
        </row>
        <row r="314">
          <cell r="A314" t="str">
            <v>CountyIreland</v>
          </cell>
          <cell r="C314" t="str">
            <v>A field denoting the county in Ireland in which an address resides</v>
          </cell>
          <cell r="D314" t="str">
            <v>xs:string</v>
          </cell>
          <cell r="J314" t="str">
            <v>LY</v>
          </cell>
          <cell r="K314" t="str">
            <v/>
          </cell>
        </row>
        <row r="315">
          <cell r="A315" t="str">
            <v>CountyIreland</v>
          </cell>
          <cell r="C315" t="str">
            <v>A field denoting the county in Ireland in which an address resides</v>
          </cell>
          <cell r="D315" t="str">
            <v>xs:string</v>
          </cell>
          <cell r="J315" t="str">
            <v>DN</v>
          </cell>
          <cell r="K315" t="str">
            <v/>
          </cell>
        </row>
        <row r="316">
          <cell r="A316" t="str">
            <v>CountyIreland</v>
          </cell>
          <cell r="C316" t="str">
            <v>A field denoting the county in Ireland in which an address resides</v>
          </cell>
          <cell r="D316" t="str">
            <v>xs:string</v>
          </cell>
          <cell r="J316" t="str">
            <v>FM</v>
          </cell>
          <cell r="K316" t="str">
            <v/>
          </cell>
        </row>
        <row r="317">
          <cell r="A317" t="str">
            <v>CountyIreland</v>
          </cell>
          <cell r="C317" t="str">
            <v>A field denoting the county in Ireland in which an address resides</v>
          </cell>
          <cell r="D317" t="str">
            <v>xs:string</v>
          </cell>
          <cell r="J317" t="str">
            <v>TY</v>
          </cell>
          <cell r="K317" t="str">
            <v/>
          </cell>
        </row>
        <row r="318">
          <cell r="A318" t="str">
            <v>CountyIreland</v>
          </cell>
          <cell r="C318" t="str">
            <v>A field denoting the county in Ireland in which an address resides</v>
          </cell>
          <cell r="D318" t="str">
            <v>xs:string</v>
          </cell>
          <cell r="J318" t="str">
            <v>CE</v>
          </cell>
          <cell r="K318" t="str">
            <v/>
          </cell>
        </row>
        <row r="319">
          <cell r="A319" t="str">
            <v>CountyIreland</v>
          </cell>
          <cell r="C319" t="str">
            <v>A field denoting the county in Ireland in which an address resides</v>
          </cell>
          <cell r="D319" t="str">
            <v>xs:string</v>
          </cell>
          <cell r="J319" t="str">
            <v>CK</v>
          </cell>
          <cell r="K319" t="str">
            <v/>
          </cell>
        </row>
        <row r="320">
          <cell r="A320" t="str">
            <v>CountyIreland</v>
          </cell>
          <cell r="C320" t="str">
            <v>A field denoting the county in Ireland in which an address resides</v>
          </cell>
          <cell r="D320" t="str">
            <v>xs:string</v>
          </cell>
          <cell r="J320" t="str">
            <v>CN</v>
          </cell>
          <cell r="K320" t="str">
            <v/>
          </cell>
        </row>
        <row r="321">
          <cell r="A321" t="str">
            <v>CountyIreland</v>
          </cell>
          <cell r="C321" t="str">
            <v>A field denoting the county in Ireland in which an address resides</v>
          </cell>
          <cell r="D321" t="str">
            <v>xs:string</v>
          </cell>
          <cell r="J321" t="str">
            <v>CW</v>
          </cell>
          <cell r="K321" t="str">
            <v/>
          </cell>
        </row>
        <row r="322">
          <cell r="A322" t="str">
            <v>CountyIreland</v>
          </cell>
          <cell r="C322" t="str">
            <v>A field denoting the county in Ireland in which an address resides</v>
          </cell>
          <cell r="D322" t="str">
            <v>xs:string</v>
          </cell>
          <cell r="J322" t="str">
            <v>DB</v>
          </cell>
          <cell r="K322" t="str">
            <v/>
          </cell>
        </row>
        <row r="323">
          <cell r="A323" t="str">
            <v>CountyIreland</v>
          </cell>
          <cell r="C323" t="str">
            <v>A field denoting the county in Ireland in which an address resides</v>
          </cell>
          <cell r="D323" t="str">
            <v>xs:string</v>
          </cell>
          <cell r="J323" t="str">
            <v>DL</v>
          </cell>
          <cell r="K323" t="str">
            <v/>
          </cell>
        </row>
        <row r="324">
          <cell r="A324" t="str">
            <v>CountyIreland</v>
          </cell>
          <cell r="C324" t="str">
            <v>A field denoting the county in Ireland in which an address resides</v>
          </cell>
          <cell r="D324" t="str">
            <v>xs:string</v>
          </cell>
          <cell r="J324" t="str">
            <v>GW</v>
          </cell>
          <cell r="K324" t="str">
            <v/>
          </cell>
        </row>
        <row r="325">
          <cell r="A325" t="str">
            <v>CountyIreland</v>
          </cell>
          <cell r="C325" t="str">
            <v>A field denoting the county in Ireland in which an address resides</v>
          </cell>
          <cell r="D325" t="str">
            <v>xs:string</v>
          </cell>
          <cell r="J325" t="str">
            <v>KE</v>
          </cell>
          <cell r="K325" t="str">
            <v/>
          </cell>
        </row>
        <row r="326">
          <cell r="A326" t="str">
            <v>CountyIreland</v>
          </cell>
          <cell r="C326" t="str">
            <v>A field denoting the county in Ireland in which an address resides</v>
          </cell>
          <cell r="D326" t="str">
            <v>xs:string</v>
          </cell>
          <cell r="J326" t="str">
            <v>KK</v>
          </cell>
          <cell r="K326" t="str">
            <v/>
          </cell>
        </row>
        <row r="327">
          <cell r="A327" t="str">
            <v>CountyIreland</v>
          </cell>
          <cell r="C327" t="str">
            <v>A field denoting the county in Ireland in which an address resides</v>
          </cell>
          <cell r="D327" t="str">
            <v>xs:string</v>
          </cell>
          <cell r="J327" t="str">
            <v>KY</v>
          </cell>
          <cell r="K327" t="str">
            <v/>
          </cell>
        </row>
        <row r="328">
          <cell r="A328" t="str">
            <v>CountyIreland</v>
          </cell>
          <cell r="C328" t="str">
            <v>A field denoting the county in Ireland in which an address resides</v>
          </cell>
          <cell r="D328" t="str">
            <v>xs:string</v>
          </cell>
          <cell r="J328" t="str">
            <v>LD</v>
          </cell>
          <cell r="K328" t="str">
            <v/>
          </cell>
        </row>
        <row r="329">
          <cell r="A329" t="str">
            <v>CountyIreland</v>
          </cell>
          <cell r="C329" t="str">
            <v>A field denoting the county in Ireland in which an address resides</v>
          </cell>
          <cell r="D329" t="str">
            <v>xs:string</v>
          </cell>
          <cell r="J329" t="str">
            <v>LH</v>
          </cell>
          <cell r="K329" t="str">
            <v/>
          </cell>
        </row>
        <row r="330">
          <cell r="A330" t="str">
            <v>CountyIreland</v>
          </cell>
          <cell r="C330" t="str">
            <v>A field denoting the county in Ireland in which an address resides</v>
          </cell>
          <cell r="D330" t="str">
            <v>xs:string</v>
          </cell>
          <cell r="J330" t="str">
            <v>LK</v>
          </cell>
          <cell r="K330" t="str">
            <v/>
          </cell>
        </row>
        <row r="331">
          <cell r="A331" t="str">
            <v>CountyIreland</v>
          </cell>
          <cell r="C331" t="str">
            <v>A field denoting the county in Ireland in which an address resides</v>
          </cell>
          <cell r="D331" t="str">
            <v>xs:string</v>
          </cell>
          <cell r="J331" t="str">
            <v>LM</v>
          </cell>
          <cell r="K331" t="str">
            <v/>
          </cell>
        </row>
        <row r="332">
          <cell r="A332" t="str">
            <v>CountyIreland</v>
          </cell>
          <cell r="C332" t="str">
            <v>A field denoting the county in Ireland in which an address resides</v>
          </cell>
          <cell r="D332" t="str">
            <v>xs:string</v>
          </cell>
          <cell r="J332" t="str">
            <v>LS</v>
          </cell>
          <cell r="K332" t="str">
            <v/>
          </cell>
        </row>
        <row r="333">
          <cell r="A333" t="str">
            <v>CountyIreland</v>
          </cell>
          <cell r="C333" t="str">
            <v>A field denoting the county in Ireland in which an address resides</v>
          </cell>
          <cell r="D333" t="str">
            <v>xs:string</v>
          </cell>
          <cell r="J333" t="str">
            <v>MH</v>
          </cell>
          <cell r="K333" t="str">
            <v/>
          </cell>
        </row>
        <row r="334">
          <cell r="A334" t="str">
            <v>CountyIreland</v>
          </cell>
          <cell r="C334" t="str">
            <v>A field denoting the county in Ireland in which an address resides</v>
          </cell>
          <cell r="D334" t="str">
            <v>xs:string</v>
          </cell>
          <cell r="J334" t="str">
            <v>MN</v>
          </cell>
          <cell r="K334" t="str">
            <v/>
          </cell>
        </row>
        <row r="335">
          <cell r="A335" t="str">
            <v>CountyIreland</v>
          </cell>
          <cell r="C335" t="str">
            <v>A field denoting the county in Ireland in which an address resides</v>
          </cell>
          <cell r="D335" t="str">
            <v>xs:string</v>
          </cell>
          <cell r="J335" t="str">
            <v>MO</v>
          </cell>
          <cell r="K335" t="str">
            <v/>
          </cell>
        </row>
        <row r="336">
          <cell r="A336" t="str">
            <v>CountyIreland</v>
          </cell>
          <cell r="C336" t="str">
            <v>A field denoting the county in Ireland in which an address resides</v>
          </cell>
          <cell r="D336" t="str">
            <v>xs:string</v>
          </cell>
          <cell r="J336" t="str">
            <v>OY</v>
          </cell>
          <cell r="K336" t="str">
            <v/>
          </cell>
        </row>
        <row r="337">
          <cell r="A337" t="str">
            <v>CountyIreland</v>
          </cell>
          <cell r="C337" t="str">
            <v>A field denoting the county in Ireland in which an address resides</v>
          </cell>
          <cell r="D337" t="str">
            <v>xs:string</v>
          </cell>
          <cell r="J337" t="str">
            <v>RN</v>
          </cell>
          <cell r="K337" t="str">
            <v/>
          </cell>
        </row>
        <row r="338">
          <cell r="A338" t="str">
            <v>CountyIreland</v>
          </cell>
          <cell r="C338" t="str">
            <v>A field denoting the county in Ireland in which an address resides</v>
          </cell>
          <cell r="D338" t="str">
            <v>xs:string</v>
          </cell>
          <cell r="J338" t="str">
            <v>SO</v>
          </cell>
          <cell r="K338" t="str">
            <v/>
          </cell>
        </row>
        <row r="339">
          <cell r="A339" t="str">
            <v>CountyIreland</v>
          </cell>
          <cell r="C339" t="str">
            <v>A field denoting the county in Ireland in which an address resides</v>
          </cell>
          <cell r="D339" t="str">
            <v>xs:string</v>
          </cell>
          <cell r="J339" t="str">
            <v>TP</v>
          </cell>
          <cell r="K339" t="str">
            <v/>
          </cell>
        </row>
        <row r="340">
          <cell r="A340" t="str">
            <v>CountyIreland</v>
          </cell>
          <cell r="C340" t="str">
            <v>A field denoting the county in Ireland in which an address resides</v>
          </cell>
          <cell r="D340" t="str">
            <v>xs:string</v>
          </cell>
          <cell r="J340" t="str">
            <v>WD</v>
          </cell>
          <cell r="K340" t="str">
            <v/>
          </cell>
        </row>
        <row r="341">
          <cell r="A341" t="str">
            <v>CountyIreland</v>
          </cell>
          <cell r="C341" t="str">
            <v>A field denoting the county in Ireland in which an address resides</v>
          </cell>
          <cell r="D341" t="str">
            <v>xs:string</v>
          </cell>
          <cell r="J341" t="str">
            <v>WH</v>
          </cell>
          <cell r="K341" t="str">
            <v/>
          </cell>
        </row>
        <row r="342">
          <cell r="A342" t="str">
            <v>CountyIreland</v>
          </cell>
          <cell r="C342" t="str">
            <v>A field denoting the county in Ireland in which an address resides</v>
          </cell>
          <cell r="D342" t="str">
            <v>xs:string</v>
          </cell>
          <cell r="J342" t="str">
            <v>WW</v>
          </cell>
          <cell r="K342" t="str">
            <v/>
          </cell>
        </row>
        <row r="343">
          <cell r="A343" t="str">
            <v>CountyIreland</v>
          </cell>
          <cell r="C343" t="str">
            <v>A field denoting the county in Ireland in which an address resides</v>
          </cell>
          <cell r="D343" t="str">
            <v>xs:string</v>
          </cell>
          <cell r="J343" t="str">
            <v>WX</v>
          </cell>
          <cell r="K343" t="str">
            <v/>
          </cell>
        </row>
        <row r="344">
          <cell r="A344" t="str">
            <v>CountyIreland</v>
          </cell>
          <cell r="C344" t="str">
            <v>A field denoting the county in Ireland in which an address resides</v>
          </cell>
          <cell r="D344" t="str">
            <v>xs:string</v>
          </cell>
          <cell r="J344" t="str">
            <v>ZA</v>
          </cell>
          <cell r="K344" t="str">
            <v/>
          </cell>
        </row>
        <row r="345">
          <cell r="A345" t="str">
            <v>CountyIreland</v>
          </cell>
          <cell r="C345" t="str">
            <v>A field denoting the county in Ireland in which an address resides</v>
          </cell>
          <cell r="D345" t="str">
            <v>xs:string</v>
          </cell>
          <cell r="J345" t="str">
            <v>ZB</v>
          </cell>
          <cell r="K345" t="str">
            <v/>
          </cell>
        </row>
        <row r="346">
          <cell r="A346" t="str">
            <v>CountyIreland</v>
          </cell>
          <cell r="C346" t="str">
            <v>A field denoting the county in Ireland in which an address resides</v>
          </cell>
          <cell r="D346" t="str">
            <v>xs:string</v>
          </cell>
          <cell r="J346" t="str">
            <v>ZC</v>
          </cell>
          <cell r="K346" t="str">
            <v/>
          </cell>
        </row>
        <row r="347">
          <cell r="A347" t="str">
            <v>CountyIreland</v>
          </cell>
          <cell r="C347" t="str">
            <v>A field denoting the county in Ireland in which an address resides</v>
          </cell>
          <cell r="D347" t="str">
            <v>xs:string</v>
          </cell>
          <cell r="J347" t="str">
            <v>ZD</v>
          </cell>
          <cell r="K347" t="str">
            <v/>
          </cell>
        </row>
        <row r="348">
          <cell r="A348" t="str">
            <v>CountyIreland</v>
          </cell>
          <cell r="C348" t="str">
            <v>A field denoting the county in Ireland in which an address resides</v>
          </cell>
          <cell r="D348" t="str">
            <v>xs:string</v>
          </cell>
          <cell r="J348" t="str">
            <v>ZE</v>
          </cell>
          <cell r="K348" t="str">
            <v/>
          </cell>
        </row>
        <row r="349">
          <cell r="A349" t="str">
            <v>CountyIreland</v>
          </cell>
          <cell r="C349" t="str">
            <v>A field denoting the county in Ireland in which an address resides</v>
          </cell>
          <cell r="D349" t="str">
            <v>xs:string</v>
          </cell>
          <cell r="J349" t="str">
            <v>ZF</v>
          </cell>
          <cell r="K349" t="str">
            <v/>
          </cell>
        </row>
        <row r="350">
          <cell r="A350" t="str">
            <v>CountyIreland</v>
          </cell>
          <cell r="C350" t="str">
            <v>A field denoting the county in Ireland in which an address resides</v>
          </cell>
          <cell r="D350" t="str">
            <v>xs:string</v>
          </cell>
          <cell r="J350" t="str">
            <v>ZG</v>
          </cell>
          <cell r="K350" t="str">
            <v/>
          </cell>
        </row>
        <row r="351">
          <cell r="A351" t="str">
            <v>CountyIreland</v>
          </cell>
          <cell r="C351" t="str">
            <v>A field denoting the county in Ireland in which an address resides</v>
          </cell>
          <cell r="D351" t="str">
            <v>xs:string</v>
          </cell>
          <cell r="J351" t="str">
            <v>ZH</v>
          </cell>
          <cell r="K351" t="str">
            <v/>
          </cell>
        </row>
        <row r="352">
          <cell r="A352" t="str">
            <v>CountyIreland</v>
          </cell>
          <cell r="C352" t="str">
            <v>A field denoting the county in Ireland in which an address resides</v>
          </cell>
          <cell r="D352" t="str">
            <v>xs:string</v>
          </cell>
          <cell r="J352" t="str">
            <v>ZI</v>
          </cell>
          <cell r="K352" t="str">
            <v/>
          </cell>
        </row>
        <row r="353">
          <cell r="A353" t="str">
            <v>CountyIreland</v>
          </cell>
          <cell r="C353" t="str">
            <v>A field denoting the county in Ireland in which an address resides</v>
          </cell>
          <cell r="D353" t="str">
            <v>xs:string</v>
          </cell>
          <cell r="J353" t="str">
            <v>ZJ</v>
          </cell>
          <cell r="K353" t="str">
            <v/>
          </cell>
        </row>
        <row r="354">
          <cell r="A354" t="str">
            <v>CountyIreland</v>
          </cell>
          <cell r="C354" t="str">
            <v>A field denoting the county in Ireland in which an address resides</v>
          </cell>
          <cell r="D354" t="str">
            <v>xs:string</v>
          </cell>
          <cell r="J354" t="str">
            <v>ZK</v>
          </cell>
          <cell r="K354" t="str">
            <v/>
          </cell>
        </row>
        <row r="355">
          <cell r="A355" t="str">
            <v>CountyIreland</v>
          </cell>
          <cell r="C355" t="str">
            <v>A field denoting the county in Ireland in which an address resides</v>
          </cell>
          <cell r="D355" t="str">
            <v>xs:string</v>
          </cell>
          <cell r="J355" t="str">
            <v>ZL</v>
          </cell>
          <cell r="K355" t="str">
            <v/>
          </cell>
        </row>
        <row r="356">
          <cell r="A356" t="str">
            <v>CountyIreland</v>
          </cell>
          <cell r="C356" t="str">
            <v>A field denoting the county in Ireland in which an address resides</v>
          </cell>
          <cell r="D356" t="str">
            <v>xs:string</v>
          </cell>
          <cell r="J356" t="str">
            <v>ZM</v>
          </cell>
          <cell r="K356" t="str">
            <v/>
          </cell>
        </row>
        <row r="357">
          <cell r="A357" t="str">
            <v>CountyIreland</v>
          </cell>
          <cell r="C357" t="str">
            <v>A field denoting the county in Ireland in which an address resides</v>
          </cell>
          <cell r="D357" t="str">
            <v>xs:string</v>
          </cell>
          <cell r="J357" t="str">
            <v>ZN</v>
          </cell>
          <cell r="K357" t="str">
            <v/>
          </cell>
        </row>
        <row r="358">
          <cell r="A358" t="str">
            <v>CountyIreland</v>
          </cell>
          <cell r="C358" t="str">
            <v>A field denoting the county in Ireland in which an address resides</v>
          </cell>
          <cell r="D358" t="str">
            <v>xs:string</v>
          </cell>
          <cell r="J358" t="str">
            <v>ZO</v>
          </cell>
          <cell r="K358" t="str">
            <v/>
          </cell>
        </row>
        <row r="359">
          <cell r="A359" t="str">
            <v>CountyIreland</v>
          </cell>
          <cell r="C359" t="str">
            <v>A field denoting the county in Ireland in which an address resides</v>
          </cell>
          <cell r="D359" t="str">
            <v>xs:string</v>
          </cell>
          <cell r="J359" t="str">
            <v>ZP</v>
          </cell>
          <cell r="K359" t="str">
            <v/>
          </cell>
        </row>
        <row r="360">
          <cell r="A360" t="str">
            <v>CountyIreland</v>
          </cell>
          <cell r="C360" t="str">
            <v>A field denoting the county in Ireland in which an address resides</v>
          </cell>
          <cell r="D360" t="str">
            <v>xs:string</v>
          </cell>
          <cell r="J360" t="str">
            <v>ZQ</v>
          </cell>
          <cell r="K360" t="str">
            <v/>
          </cell>
        </row>
        <row r="361">
          <cell r="A361" t="str">
            <v>CountyIreland</v>
          </cell>
          <cell r="C361" t="str">
            <v>A field denoting the county in Ireland in which an address resides</v>
          </cell>
          <cell r="D361" t="str">
            <v>xs:string</v>
          </cell>
          <cell r="J361" t="str">
            <v>ZR</v>
          </cell>
          <cell r="K361" t="str">
            <v/>
          </cell>
        </row>
        <row r="362">
          <cell r="A362" t="str">
            <v>CountyIreland</v>
          </cell>
          <cell r="C362" t="str">
            <v>A field denoting the county in Ireland in which an address resides</v>
          </cell>
          <cell r="D362" t="str">
            <v>xs:string</v>
          </cell>
          <cell r="J362" t="str">
            <v>ZS</v>
          </cell>
          <cell r="K362" t="str">
            <v/>
          </cell>
        </row>
        <row r="363">
          <cell r="A363" t="str">
            <v>CountyIreland</v>
          </cell>
          <cell r="C363" t="str">
            <v>A field denoting the county in Ireland in which an address resides</v>
          </cell>
          <cell r="D363" t="str">
            <v>xs:string</v>
          </cell>
          <cell r="J363" t="str">
            <v>ZT</v>
          </cell>
          <cell r="K363" t="str">
            <v/>
          </cell>
        </row>
        <row r="364">
          <cell r="A364" t="str">
            <v>CountyIreland</v>
          </cell>
          <cell r="C364" t="str">
            <v>A field denoting the county in Ireland in which an address resides</v>
          </cell>
          <cell r="D364" t="str">
            <v>xs:string</v>
          </cell>
          <cell r="J364" t="str">
            <v>ZU</v>
          </cell>
          <cell r="K364" t="str">
            <v/>
          </cell>
        </row>
        <row r="365">
          <cell r="A365" t="str">
            <v>CountyIreland</v>
          </cell>
          <cell r="C365" t="str">
            <v>A field denoting the county in Ireland in which an address resides</v>
          </cell>
          <cell r="D365" t="str">
            <v>xs:string</v>
          </cell>
          <cell r="J365" t="str">
            <v>ZV</v>
          </cell>
          <cell r="K365" t="str">
            <v/>
          </cell>
        </row>
        <row r="366">
          <cell r="A366" t="str">
            <v>CountyIreland</v>
          </cell>
          <cell r="C366" t="str">
            <v>A field denoting the county in Ireland in which an address resides</v>
          </cell>
          <cell r="D366" t="str">
            <v>xs:string</v>
          </cell>
          <cell r="J366" t="str">
            <v>ZW</v>
          </cell>
          <cell r="K366" t="str">
            <v/>
          </cell>
        </row>
        <row r="367">
          <cell r="A367" t="str">
            <v>CountyIreland</v>
          </cell>
          <cell r="C367" t="str">
            <v>A field denoting the county in Ireland in which an address resides</v>
          </cell>
          <cell r="D367" t="str">
            <v>xs:string</v>
          </cell>
          <cell r="J367" t="str">
            <v>ZX</v>
          </cell>
          <cell r="K367" t="str">
            <v/>
          </cell>
        </row>
        <row r="368">
          <cell r="A368" t="str">
            <v>CountyIreland</v>
          </cell>
          <cell r="C368" t="str">
            <v>A field denoting the county in Ireland in which an address resides</v>
          </cell>
          <cell r="D368" t="str">
            <v>xs:string</v>
          </cell>
          <cell r="J368" t="str">
            <v>ZY</v>
          </cell>
          <cell r="K368" t="str">
            <v/>
          </cell>
        </row>
        <row r="369">
          <cell r="A369" t="str">
            <v>CountyIreland</v>
          </cell>
          <cell r="C369" t="str">
            <v>A field denoting the county in Ireland in which an address resides</v>
          </cell>
          <cell r="D369" t="str">
            <v>xs:string</v>
          </cell>
          <cell r="J369" t="str">
            <v>ZZ</v>
          </cell>
          <cell r="K369" t="str">
            <v/>
          </cell>
        </row>
        <row r="370">
          <cell r="A370" t="str">
            <v>CountyState</v>
          </cell>
          <cell r="B370" t="str">
            <v>NameType</v>
          </cell>
          <cell r="C370" t="str">
            <v>This denotes the county in which an address is situated</v>
          </cell>
          <cell r="K370" t="str">
            <v/>
          </cell>
        </row>
        <row r="371">
          <cell r="A371" t="str">
            <v>CSC5YrEndDate</v>
          </cell>
          <cell r="B371" t="str">
            <v>xs:date</v>
          </cell>
          <cell r="K371" t="str">
            <v/>
          </cell>
        </row>
        <row r="372">
          <cell r="A372" t="str">
            <v>CSCStartDate</v>
          </cell>
          <cell r="B372" t="str">
            <v>xs:date</v>
          </cell>
          <cell r="K372" t="str">
            <v/>
          </cell>
        </row>
        <row r="373">
          <cell r="A373" t="str">
            <v>CurrentChargeableServiceCapacity</v>
          </cell>
          <cell r="D373" t="str">
            <v>xs:int</v>
          </cell>
          <cell r="G373">
            <v>9</v>
          </cell>
          <cell r="K373" t="str">
            <v/>
          </cell>
        </row>
        <row r="374">
          <cell r="A374" t="str">
            <v>CustomerDetailsChangedFlag</v>
          </cell>
          <cell r="B374" t="str">
            <v>Flag_Type</v>
          </cell>
          <cell r="C374" t="str">
            <v>This is a flag to denote whether or not customer details have been changed</v>
          </cell>
          <cell r="K374" t="str">
            <v/>
          </cell>
        </row>
        <row r="375">
          <cell r="A375" t="str">
            <v>CustomerServiceDetailsCode</v>
          </cell>
          <cell r="C375" t="str">
            <v>This is a code indicating the type of special requirement that a customer has.</v>
          </cell>
          <cell r="D375" t="str">
            <v>xs:string</v>
          </cell>
          <cell r="I375">
            <v>4</v>
          </cell>
          <cell r="K375" t="str">
            <v>Enumerated</v>
          </cell>
        </row>
        <row r="376">
          <cell r="A376" t="str">
            <v>CustomerServiceDetailsCode</v>
          </cell>
          <cell r="C376" t="str">
            <v>This is a code indicating the type of special requirement that a customer has.</v>
          </cell>
          <cell r="D376" t="str">
            <v>xs:string</v>
          </cell>
          <cell r="J376" t="str">
            <v>0001</v>
          </cell>
          <cell r="K376" t="str">
            <v/>
          </cell>
        </row>
        <row r="377">
          <cell r="A377" t="str">
            <v>CustomerServiceDetailsCode</v>
          </cell>
          <cell r="C377" t="str">
            <v>This is a code indicating the type of special requirement that a customer has.</v>
          </cell>
          <cell r="D377" t="str">
            <v>xs:string</v>
          </cell>
          <cell r="J377" t="str">
            <v>0002</v>
          </cell>
          <cell r="K377" t="str">
            <v/>
          </cell>
        </row>
        <row r="378">
          <cell r="A378" t="str">
            <v>CustomerServiceDetailsCode</v>
          </cell>
          <cell r="C378" t="str">
            <v>This is a code indicating the type of special requirement that a customer has.</v>
          </cell>
          <cell r="D378" t="str">
            <v>xs:string</v>
          </cell>
          <cell r="J378" t="str">
            <v>0003</v>
          </cell>
          <cell r="K378" t="str">
            <v/>
          </cell>
        </row>
        <row r="379">
          <cell r="A379" t="str">
            <v>CustomerServiceDetailsCode</v>
          </cell>
          <cell r="C379" t="str">
            <v>This is a code indicating the type of special requirement that a customer has.</v>
          </cell>
          <cell r="D379" t="str">
            <v>xs:string</v>
          </cell>
          <cell r="J379" t="str">
            <v>0004</v>
          </cell>
          <cell r="K379" t="str">
            <v/>
          </cell>
        </row>
        <row r="380">
          <cell r="A380" t="str">
            <v>CustomerServiceDetailsCode</v>
          </cell>
          <cell r="C380" t="str">
            <v>This is a code indicating the type of special requirement that a customer has.</v>
          </cell>
          <cell r="D380" t="str">
            <v>xs:string</v>
          </cell>
          <cell r="J380" t="str">
            <v>0005</v>
          </cell>
          <cell r="K380" t="str">
            <v/>
          </cell>
        </row>
        <row r="381">
          <cell r="A381" t="str">
            <v>CustomerServiceDetailsCode</v>
          </cell>
          <cell r="C381" t="str">
            <v>This is a code indicating the type of special requirement that a customer has.</v>
          </cell>
          <cell r="D381" t="str">
            <v>xs:string</v>
          </cell>
          <cell r="J381" t="str">
            <v>0006</v>
          </cell>
          <cell r="K381" t="str">
            <v/>
          </cell>
        </row>
        <row r="382">
          <cell r="A382" t="str">
            <v>CustomerServiceDetailsCode</v>
          </cell>
          <cell r="C382" t="str">
            <v>This is a code indicating the type of special requirement that a customer has.</v>
          </cell>
          <cell r="D382" t="str">
            <v>xs:string</v>
          </cell>
          <cell r="J382" t="str">
            <v>0007</v>
          </cell>
          <cell r="K382" t="str">
            <v/>
          </cell>
        </row>
        <row r="383">
          <cell r="A383" t="str">
            <v>CustomerServiceDetailsCode</v>
          </cell>
          <cell r="C383" t="str">
            <v>This is a code indicating the type of special requirement that a customer has.</v>
          </cell>
          <cell r="D383" t="str">
            <v>xs:string</v>
          </cell>
          <cell r="J383" t="str">
            <v>0008</v>
          </cell>
          <cell r="K383" t="str">
            <v/>
          </cell>
        </row>
        <row r="384">
          <cell r="A384" t="str">
            <v>DateOfVisit</v>
          </cell>
          <cell r="C384" t="str">
            <v>Date Of Visit</v>
          </cell>
          <cell r="D384" t="str">
            <v>xs:date</v>
          </cell>
          <cell r="K384" t="str">
            <v/>
          </cell>
        </row>
        <row r="385">
          <cell r="A385" t="str">
            <v>DebitReEst</v>
          </cell>
          <cell r="B385" t="str">
            <v>Flag_Type</v>
          </cell>
          <cell r="C385" t="str">
            <v>Debit Re-estimations</v>
          </cell>
          <cell r="K385" t="str">
            <v/>
          </cell>
        </row>
        <row r="386">
          <cell r="A386" t="str">
            <v>DebtTransferFlag</v>
          </cell>
          <cell r="B386" t="str">
            <v>Flag_Type</v>
          </cell>
          <cell r="K386" t="str">
            <v/>
          </cell>
        </row>
        <row r="387">
          <cell r="A387" t="str">
            <v>DelayReasonCode</v>
          </cell>
          <cell r="C387" t="str">
            <v>Delay Reason will provide details of the reason for delays in performing requests for meter works/changes to energisation status etc requested by the supplier</v>
          </cell>
          <cell r="D387" t="str">
            <v>xs:string</v>
          </cell>
          <cell r="E387">
            <v>4</v>
          </cell>
          <cell r="K387" t="str">
            <v>Enumerated</v>
          </cell>
        </row>
        <row r="388">
          <cell r="A388" t="str">
            <v>DelayReasonCode</v>
          </cell>
          <cell r="C388" t="str">
            <v>Delay Reason will provide details of the reason for delays in performing requests for meter works/changes to energisation status etc requested by the supplier</v>
          </cell>
          <cell r="D388" t="str">
            <v>xs:string</v>
          </cell>
          <cell r="J388" t="str">
            <v>DE01</v>
          </cell>
          <cell r="K388" t="str">
            <v/>
          </cell>
        </row>
        <row r="389">
          <cell r="A389" t="str">
            <v>DelayReasonCode</v>
          </cell>
          <cell r="C389" t="str">
            <v>Delay Reason will provide details of the reason for delays in performing requests for meter works/changes to energisation status etc requested by the supplier</v>
          </cell>
          <cell r="D389" t="str">
            <v>xs:string</v>
          </cell>
          <cell r="J389" t="str">
            <v>DE02</v>
          </cell>
          <cell r="K389" t="str">
            <v/>
          </cell>
        </row>
        <row r="390">
          <cell r="A390" t="str">
            <v>DelayReasonCode</v>
          </cell>
          <cell r="C390" t="str">
            <v>Delay Reason will provide details of the reason for delays in performing requests for meter works/changes to energisation status etc requested by the supplier</v>
          </cell>
          <cell r="D390" t="str">
            <v>xs:string</v>
          </cell>
          <cell r="J390" t="str">
            <v>DE03</v>
          </cell>
          <cell r="K390" t="str">
            <v/>
          </cell>
        </row>
        <row r="391">
          <cell r="A391" t="str">
            <v>DelayReasonCode</v>
          </cell>
          <cell r="C391" t="str">
            <v>Delay Reason will provide details of the reason for delays in performing requests for meter works/changes to energisation status etc requested by the supplier</v>
          </cell>
          <cell r="D391" t="str">
            <v>xs:string</v>
          </cell>
          <cell r="J391" t="str">
            <v>DE04</v>
          </cell>
          <cell r="K391" t="str">
            <v/>
          </cell>
        </row>
        <row r="392">
          <cell r="A392" t="str">
            <v>DeleteAccessInstructionsFlag</v>
          </cell>
          <cell r="B392" t="str">
            <v>Flag_Type</v>
          </cell>
          <cell r="C392" t="str">
            <v>A flag to indicate that Access Instructions are to be deleted as they are no longer valid for this MPRN</v>
          </cell>
          <cell r="K392" t="str">
            <v/>
          </cell>
        </row>
        <row r="393">
          <cell r="A393" t="str">
            <v>DeleteCustomerServiceDetailsFlag</v>
          </cell>
          <cell r="B393" t="str">
            <v>Flag_Type</v>
          </cell>
          <cell r="C393" t="str">
            <v>This is a flag indicating whether or not customer service special needs details are to be deleted</v>
          </cell>
          <cell r="K393" t="str">
            <v/>
          </cell>
        </row>
        <row r="394">
          <cell r="A394" t="str">
            <v>DeleteMedicalEquipmentNeedsFlag</v>
          </cell>
          <cell r="B394" t="str">
            <v>Flag_Type</v>
          </cell>
          <cell r="C394" t="str">
            <v>This is a flag indicating whether or not medical equipment special needs details
are to be deleted</v>
          </cell>
          <cell r="K394" t="str">
            <v/>
          </cell>
        </row>
        <row r="395">
          <cell r="A395" t="str">
            <v>DeleteMeterReaderPassword</v>
          </cell>
          <cell r="B395" t="str">
            <v>Flag_Type</v>
          </cell>
          <cell r="K395" t="str">
            <v/>
          </cell>
        </row>
        <row r="396">
          <cell r="A396" t="str">
            <v>DeletePOBoxAddressFlag</v>
          </cell>
          <cell r="B396" t="str">
            <v>Flag_Type</v>
          </cell>
          <cell r="C396" t="str">
            <v>This is a flag indicating whether or not PO Box address details are to be deleted</v>
          </cell>
          <cell r="K396" t="str">
            <v/>
          </cell>
        </row>
        <row r="397">
          <cell r="A397" t="str">
            <v>DeRegistrationReasonCode</v>
          </cell>
          <cell r="C397" t="str">
            <v>De-Registration Reason is code indicating the basis for a supplier de-registration request in the retail market</v>
          </cell>
          <cell r="D397" t="str">
            <v>xs:string</v>
          </cell>
          <cell r="E397">
            <v>3</v>
          </cell>
          <cell r="K397" t="str">
            <v>Enumerated</v>
          </cell>
        </row>
        <row r="398">
          <cell r="A398" t="str">
            <v>DeRegistrationReasonCode</v>
          </cell>
          <cell r="C398" t="str">
            <v>De-Registration Reason is code indicating the basis for a supplier de-registration request in the retail market</v>
          </cell>
          <cell r="D398" t="str">
            <v>xs:string</v>
          </cell>
          <cell r="J398" t="str">
            <v>CUS</v>
          </cell>
          <cell r="K398" t="str">
            <v/>
          </cell>
        </row>
        <row r="399">
          <cell r="A399" t="str">
            <v>DeRegistrationReasonCode</v>
          </cell>
          <cell r="C399" t="str">
            <v>De-Registration Reason is code indicating the basis for a supplier de-registration request in the retail market</v>
          </cell>
          <cell r="D399" t="str">
            <v>xs:string</v>
          </cell>
          <cell r="J399" t="str">
            <v>PRM</v>
          </cell>
          <cell r="K399" t="str">
            <v/>
          </cell>
        </row>
        <row r="400">
          <cell r="A400" t="str">
            <v>DeRegistrationReasonCode</v>
          </cell>
          <cell r="C400" t="str">
            <v>De-Registration Reason is code indicating the basis for a supplier de-registration request in the retail market</v>
          </cell>
          <cell r="D400" t="str">
            <v>xs:string</v>
          </cell>
          <cell r="J400" t="str">
            <v>REM</v>
          </cell>
          <cell r="K400" t="str">
            <v/>
          </cell>
        </row>
        <row r="401">
          <cell r="A401" t="str">
            <v>DisplayOnExtranet</v>
          </cell>
          <cell r="B401" t="str">
            <v>Flag_Type</v>
          </cell>
          <cell r="C401" t="str">
            <v>This is a flag indicating whether or not medical equipment special needs details
are to be displayed on the Extranet.</v>
          </cell>
          <cell r="K401" t="str">
            <v/>
          </cell>
        </row>
        <row r="402">
          <cell r="A402" t="str">
            <v>DisputeReasonCode</v>
          </cell>
          <cell r="C402" t="str">
            <v>This is the reason that the Invoice item is being disputed</v>
          </cell>
          <cell r="D402" t="str">
            <v>xs:string</v>
          </cell>
          <cell r="I402">
            <v>3</v>
          </cell>
          <cell r="K402" t="str">
            <v>Enumerated</v>
          </cell>
        </row>
        <row r="403">
          <cell r="A403" t="str">
            <v>DisputeReasonCode</v>
          </cell>
          <cell r="C403" t="str">
            <v>This is the reason that the Invoice item is being disputed</v>
          </cell>
          <cell r="D403" t="str">
            <v>xs:string</v>
          </cell>
          <cell r="J403" t="str">
            <v>SNR</v>
          </cell>
          <cell r="K403" t="str">
            <v/>
          </cell>
        </row>
        <row r="404">
          <cell r="A404" t="str">
            <v>DisputeReasonCode</v>
          </cell>
          <cell r="C404" t="str">
            <v>This is the reason that the Invoice item is being disputed</v>
          </cell>
          <cell r="D404" t="str">
            <v>xs:string</v>
          </cell>
          <cell r="J404" t="str">
            <v>IBP</v>
          </cell>
          <cell r="K404" t="str">
            <v/>
          </cell>
        </row>
        <row r="405">
          <cell r="A405" t="str">
            <v>DisputeReasonCode</v>
          </cell>
          <cell r="C405" t="str">
            <v>This is the reason that the Invoice item is being disputed</v>
          </cell>
          <cell r="D405" t="str">
            <v>xs:string</v>
          </cell>
          <cell r="J405" t="str">
            <v>IID</v>
          </cell>
          <cell r="K405" t="str">
            <v/>
          </cell>
        </row>
        <row r="406">
          <cell r="A406" t="str">
            <v>DisputeReasonCode</v>
          </cell>
          <cell r="C406" t="str">
            <v>This is the reason that the Invoice item is being disputed</v>
          </cell>
          <cell r="D406" t="str">
            <v>xs:string</v>
          </cell>
          <cell r="J406" t="str">
            <v>ARE</v>
          </cell>
          <cell r="K406" t="str">
            <v/>
          </cell>
        </row>
        <row r="407">
          <cell r="A407" t="str">
            <v>DisputeReasonCode</v>
          </cell>
          <cell r="C407" t="str">
            <v>This is the reason that the Invoice item is being disputed</v>
          </cell>
          <cell r="D407" t="str">
            <v>xs:string</v>
          </cell>
          <cell r="J407" t="str">
            <v>IMD</v>
          </cell>
          <cell r="K407" t="str">
            <v/>
          </cell>
        </row>
        <row r="408">
          <cell r="A408" t="str">
            <v>DisputeRecordCount</v>
          </cell>
          <cell r="C408" t="str">
            <v>This value must equate to the total number of separate 507 dispute records that have been sent for a given Invoice Number.</v>
          </cell>
          <cell r="D408" t="str">
            <v>xs:int</v>
          </cell>
          <cell r="G408">
            <v>9</v>
          </cell>
          <cell r="K408" t="str">
            <v/>
          </cell>
        </row>
        <row r="409">
          <cell r="A409" t="str">
            <v>DLF_Code</v>
          </cell>
          <cell r="C409" t="str">
            <v>DLF Code is a code used for a Distribution Loss Factor.  The DLF code is either linked to the connection voltage or may be specific to a site. The Distribution Loss Factor itself is expressed as a multiplier and may vary according to time of day. It repre</v>
          </cell>
          <cell r="D409" t="str">
            <v>xs:string</v>
          </cell>
          <cell r="E409">
            <v>5</v>
          </cell>
          <cell r="K409" t="str">
            <v>Enumerated</v>
          </cell>
        </row>
        <row r="410">
          <cell r="A410" t="str">
            <v>DLF_Code</v>
          </cell>
          <cell r="C410" t="str">
            <v>DLF Code is a code used for a Distribution Loss Factor.  The DLF code is either linked to the connection voltage or may be specific to a site. The Distribution Loss Factor itself is expressed as a multiplier and may vary according to time of day. It repre</v>
          </cell>
          <cell r="D410" t="str">
            <v>xs:string</v>
          </cell>
          <cell r="J410" t="str">
            <v>LV</v>
          </cell>
          <cell r="K410" t="str">
            <v/>
          </cell>
        </row>
        <row r="411">
          <cell r="A411" t="str">
            <v>DLF_Code</v>
          </cell>
          <cell r="C411" t="str">
            <v>DLF Code is a code used for a Distribution Loss Factor.  The DLF code is either linked to the connection voltage or may be specific to a site. The Distribution Loss Factor itself is expressed as a multiplier and may vary according to time of day. It repre</v>
          </cell>
          <cell r="D411" t="str">
            <v>xs:string</v>
          </cell>
          <cell r="J411" t="str">
            <v>MV</v>
          </cell>
          <cell r="K411" t="str">
            <v/>
          </cell>
        </row>
        <row r="412">
          <cell r="A412" t="str">
            <v>DLF_Code</v>
          </cell>
          <cell r="C412" t="str">
            <v>DLF Code is a code used for a Distribution Loss Factor.  The DLF code is either linked to the connection voltage or may be specific to a site. The Distribution Loss Factor itself is expressed as a multiplier and may vary according to time of day. It repre</v>
          </cell>
          <cell r="D412" t="str">
            <v>xs:string</v>
          </cell>
          <cell r="J412" t="str">
            <v>38KV</v>
          </cell>
          <cell r="K412" t="str">
            <v/>
          </cell>
        </row>
        <row r="413">
          <cell r="A413" t="str">
            <v>DLF_Code</v>
          </cell>
          <cell r="C413" t="str">
            <v>DLF Code is a code used for a Distribution Loss Factor.  The DLF code is either linked to the connection voltage or may be specific to a site. The Distribution Loss Factor itself is expressed as a multiplier and may vary according to time of day. It repre</v>
          </cell>
          <cell r="D413" t="str">
            <v>xs:string</v>
          </cell>
          <cell r="J413" t="str">
            <v>110KV</v>
          </cell>
          <cell r="K413" t="str">
            <v/>
          </cell>
        </row>
        <row r="414">
          <cell r="A414" t="str">
            <v>DLF_Code</v>
          </cell>
          <cell r="C414" t="str">
            <v>DLF Code is a code used for a Distribution Loss Factor.  The DLF code is either linked to the connection voltage or may be specific to a site. The Distribution Loss Factor itself is expressed as a multiplier and may vary according to time of day. It repre</v>
          </cell>
          <cell r="D414" t="str">
            <v>xs:string</v>
          </cell>
          <cell r="J414" t="str">
            <v>NIEHV</v>
          </cell>
          <cell r="K414" t="str">
            <v/>
          </cell>
        </row>
        <row r="415">
          <cell r="A415" t="str">
            <v>DLF_Code</v>
          </cell>
          <cell r="C415" t="str">
            <v>DLF Code is a code used for a Distribution Loss Factor.  The DLF code is either linked to the connection voltage or may be specific to a site. The Distribution Loss Factor itself is expressed as a multiplier and may vary according to time of day. It repre</v>
          </cell>
          <cell r="D415" t="str">
            <v>xs:string</v>
          </cell>
          <cell r="J415" t="str">
            <v>NIHV</v>
          </cell>
          <cell r="K415" t="str">
            <v/>
          </cell>
        </row>
        <row r="416">
          <cell r="A416" t="str">
            <v>DLF_Code</v>
          </cell>
          <cell r="C416" t="str">
            <v>DLF Code is a code used for a Distribution Loss Factor.  The DLF code is either linked to the connection voltage or may be specific to a site. The Distribution Loss Factor itself is expressed as a multiplier and may vary according to time of day. It repre</v>
          </cell>
          <cell r="D416" t="str">
            <v>xs:string</v>
          </cell>
          <cell r="J416" t="str">
            <v>NIMV</v>
          </cell>
          <cell r="K416" t="str">
            <v/>
          </cell>
        </row>
        <row r="417">
          <cell r="A417" t="str">
            <v>DUOS_Group</v>
          </cell>
          <cell r="C417" t="str">
            <v>DUoS Group is a code which denotes the distribution use of system tariff applying to the MPRN</v>
          </cell>
          <cell r="D417" t="str">
            <v>xs:string</v>
          </cell>
          <cell r="E417">
            <v>4</v>
          </cell>
          <cell r="K417" t="str">
            <v>Enumerated</v>
          </cell>
        </row>
        <row r="418">
          <cell r="A418" t="str">
            <v>DUOS_Group</v>
          </cell>
          <cell r="C418" t="str">
            <v>DUoS Group is a code which denotes the distribution use of system tariff applying to the MPRN</v>
          </cell>
          <cell r="D418" t="str">
            <v>xs:string</v>
          </cell>
          <cell r="J418" t="str">
            <v>DG1</v>
          </cell>
          <cell r="K418" t="str">
            <v/>
          </cell>
        </row>
        <row r="419">
          <cell r="A419" t="str">
            <v>DUOS_Group</v>
          </cell>
          <cell r="C419" t="str">
            <v>DUoS Group is a code which denotes the distribution use of system tariff applying to the MPRN</v>
          </cell>
          <cell r="D419" t="str">
            <v>xs:string</v>
          </cell>
          <cell r="J419" t="str">
            <v>DG2</v>
          </cell>
          <cell r="K419" t="str">
            <v/>
          </cell>
        </row>
        <row r="420">
          <cell r="A420" t="str">
            <v>DUOS_Group</v>
          </cell>
          <cell r="C420" t="str">
            <v>DUoS Group is a code which denotes the distribution use of system tariff applying to the MPRN</v>
          </cell>
          <cell r="D420" t="str">
            <v>xs:string</v>
          </cell>
          <cell r="J420" t="str">
            <v>DG3</v>
          </cell>
          <cell r="K420" t="str">
            <v/>
          </cell>
        </row>
        <row r="421">
          <cell r="A421" t="str">
            <v>DUOS_Group</v>
          </cell>
          <cell r="C421" t="str">
            <v>DUoS Group is a code which denotes the distribution use of system tariff applying to the MPRN</v>
          </cell>
          <cell r="D421" t="str">
            <v>xs:string</v>
          </cell>
          <cell r="J421" t="str">
            <v>DG4</v>
          </cell>
          <cell r="K421" t="str">
            <v/>
          </cell>
        </row>
        <row r="422">
          <cell r="A422" t="str">
            <v>DUOS_Group</v>
          </cell>
          <cell r="C422" t="str">
            <v>DUoS Group is a code which denotes the distribution use of system tariff applying to the MPRN</v>
          </cell>
          <cell r="D422" t="str">
            <v>xs:string</v>
          </cell>
          <cell r="J422" t="str">
            <v>DG5</v>
          </cell>
          <cell r="K422" t="str">
            <v/>
          </cell>
        </row>
        <row r="423">
          <cell r="A423" t="str">
            <v>DUOS_Group</v>
          </cell>
          <cell r="C423" t="str">
            <v>DUoS Group is a code which denotes the distribution use of system tariff applying to the MPRN</v>
          </cell>
          <cell r="D423" t="str">
            <v>xs:string</v>
          </cell>
          <cell r="J423" t="str">
            <v>DG5A</v>
          </cell>
          <cell r="K423" t="str">
            <v/>
          </cell>
        </row>
        <row r="424">
          <cell r="A424" t="str">
            <v>DUOS_Group</v>
          </cell>
          <cell r="C424" t="str">
            <v>DUoS Group is a code which denotes the distribution use of system tariff applying to the MPRN</v>
          </cell>
          <cell r="D424" t="str">
            <v>xs:string</v>
          </cell>
          <cell r="J424" t="str">
            <v>DG5B</v>
          </cell>
          <cell r="K424" t="str">
            <v/>
          </cell>
        </row>
        <row r="425">
          <cell r="A425" t="str">
            <v>DUOS_Group</v>
          </cell>
          <cell r="C425" t="str">
            <v>DUoS Group is a code which denotes the distribution use of system tariff applying to the MPRN</v>
          </cell>
          <cell r="D425" t="str">
            <v>xs:string</v>
          </cell>
          <cell r="J425" t="str">
            <v>DG6</v>
          </cell>
          <cell r="K425" t="str">
            <v/>
          </cell>
        </row>
        <row r="426">
          <cell r="A426" t="str">
            <v>DUOS_Group</v>
          </cell>
          <cell r="C426" t="str">
            <v>DUoS Group is a code which denotes the distribution use of system tariff applying to the MPRN</v>
          </cell>
          <cell r="D426" t="str">
            <v>xs:string</v>
          </cell>
          <cell r="J426" t="str">
            <v>DG6A</v>
          </cell>
          <cell r="K426" t="str">
            <v/>
          </cell>
        </row>
        <row r="427">
          <cell r="A427" t="str">
            <v>DUOS_Group</v>
          </cell>
          <cell r="C427" t="str">
            <v>DUoS Group is a code which denotes the distribution use of system tariff applying to the MPRN</v>
          </cell>
          <cell r="D427" t="str">
            <v>xs:string</v>
          </cell>
          <cell r="J427" t="str">
            <v>DG6B</v>
          </cell>
          <cell r="K427" t="str">
            <v/>
          </cell>
        </row>
        <row r="428">
          <cell r="A428" t="str">
            <v>DUOS_Group</v>
          </cell>
          <cell r="C428" t="str">
            <v>DUoS Group is a code which denotes the distribution use of system tariff applying to the MPRN</v>
          </cell>
          <cell r="D428" t="str">
            <v>xs:string</v>
          </cell>
          <cell r="J428" t="str">
            <v>DG7</v>
          </cell>
          <cell r="K428" t="str">
            <v/>
          </cell>
        </row>
        <row r="429">
          <cell r="A429" t="str">
            <v>DUOS_Group</v>
          </cell>
          <cell r="C429" t="str">
            <v>DUoS Group is a code which denotes the distribution use of system tariff applying to the MPRN</v>
          </cell>
          <cell r="D429" t="str">
            <v>xs:string</v>
          </cell>
          <cell r="J429" t="str">
            <v>DG7A</v>
          </cell>
          <cell r="K429" t="str">
            <v/>
          </cell>
        </row>
        <row r="430">
          <cell r="A430" t="str">
            <v>DUOS_Group</v>
          </cell>
          <cell r="C430" t="str">
            <v>DUoS Group is a code which denotes the distribution use of system tariff applying to the MPRN</v>
          </cell>
          <cell r="D430" t="str">
            <v>xs:string</v>
          </cell>
          <cell r="J430" t="str">
            <v>DG7B</v>
          </cell>
          <cell r="K430" t="str">
            <v/>
          </cell>
        </row>
        <row r="431">
          <cell r="A431" t="str">
            <v>DUOS_Group</v>
          </cell>
          <cell r="C431" t="str">
            <v>DUoS Group is a code which denotes the distribution use of system tariff applying to the MPRN</v>
          </cell>
          <cell r="D431" t="str">
            <v>xs:string</v>
          </cell>
          <cell r="J431" t="str">
            <v>DG8</v>
          </cell>
          <cell r="K431" t="str">
            <v/>
          </cell>
        </row>
        <row r="432">
          <cell r="A432" t="str">
            <v>DUOS_Group</v>
          </cell>
          <cell r="C432" t="str">
            <v>DUoS Group is a code which denotes the distribution use of system tariff applying to the MPRN</v>
          </cell>
          <cell r="D432" t="str">
            <v>xs:string</v>
          </cell>
          <cell r="J432" t="str">
            <v>DG8A</v>
          </cell>
          <cell r="K432" t="str">
            <v/>
          </cell>
        </row>
        <row r="433">
          <cell r="A433" t="str">
            <v>DUOS_Group</v>
          </cell>
          <cell r="C433" t="str">
            <v>DUoS Group is a code which denotes the distribution use of system tariff applying to the MPRN</v>
          </cell>
          <cell r="D433" t="str">
            <v>xs:string</v>
          </cell>
          <cell r="J433" t="str">
            <v>DG8B</v>
          </cell>
          <cell r="K433" t="str">
            <v/>
          </cell>
        </row>
        <row r="434">
          <cell r="A434" t="str">
            <v>DUOS_Group</v>
          </cell>
          <cell r="C434" t="str">
            <v>DUoS Group is a code which denotes the distribution use of system tariff applying to the MPRN</v>
          </cell>
          <cell r="D434" t="str">
            <v>xs:string</v>
          </cell>
          <cell r="J434" t="str">
            <v>DG9</v>
          </cell>
          <cell r="K434" t="str">
            <v/>
          </cell>
        </row>
        <row r="435">
          <cell r="A435" t="str">
            <v>DUOS_Group</v>
          </cell>
          <cell r="C435" t="str">
            <v>DUoS Group is a code which denotes the distribution use of system tariff applying to the MPRN</v>
          </cell>
          <cell r="D435" t="str">
            <v>xs:string</v>
          </cell>
          <cell r="J435" t="str">
            <v>DG9A</v>
          </cell>
          <cell r="K435" t="str">
            <v/>
          </cell>
        </row>
        <row r="436">
          <cell r="A436" t="str">
            <v>DUOS_Group</v>
          </cell>
          <cell r="C436" t="str">
            <v>DUoS Group is a code which denotes the distribution use of system tariff applying to the MPRN</v>
          </cell>
          <cell r="D436" t="str">
            <v>xs:string</v>
          </cell>
          <cell r="J436" t="str">
            <v>DG9B</v>
          </cell>
          <cell r="K436" t="str">
            <v/>
          </cell>
        </row>
        <row r="437">
          <cell r="A437" t="str">
            <v>DUOS_Group</v>
          </cell>
          <cell r="C437" t="str">
            <v>DUoS Group is a code which denotes the distribution use of system tariff applying to the MPRN</v>
          </cell>
          <cell r="D437" t="str">
            <v>xs:string</v>
          </cell>
          <cell r="J437" t="str">
            <v>DG10</v>
          </cell>
          <cell r="K437" t="str">
            <v/>
          </cell>
        </row>
        <row r="438">
          <cell r="A438" t="str">
            <v>DUOS_Group</v>
          </cell>
          <cell r="C438" t="str">
            <v>DUoS Group is a code which denotes the distribution use of system tariff applying to the MPRN</v>
          </cell>
          <cell r="D438" t="str">
            <v>xs:string</v>
          </cell>
          <cell r="J438" t="str">
            <v>T011</v>
          </cell>
          <cell r="K438" t="str">
            <v/>
          </cell>
        </row>
        <row r="439">
          <cell r="A439" t="str">
            <v>DUOS_Group</v>
          </cell>
          <cell r="C439" t="str">
            <v>DUoS Group is a code which denotes the distribution use of system tariff applying to the MPRN</v>
          </cell>
          <cell r="D439" t="str">
            <v>xs:string</v>
          </cell>
          <cell r="J439" t="str">
            <v>T012</v>
          </cell>
          <cell r="K439" t="str">
            <v/>
          </cell>
        </row>
        <row r="440">
          <cell r="A440" t="str">
            <v>DUOS_Group</v>
          </cell>
          <cell r="C440" t="str">
            <v>DUoS Group is a code which denotes the distribution use of system tariff applying to the MPRN</v>
          </cell>
          <cell r="D440" t="str">
            <v>xs:string</v>
          </cell>
          <cell r="J440" t="str">
            <v>T014</v>
          </cell>
          <cell r="K440" t="str">
            <v/>
          </cell>
        </row>
        <row r="441">
          <cell r="A441" t="str">
            <v>DUOS_Group</v>
          </cell>
          <cell r="C441" t="str">
            <v>DUoS Group is a code which denotes the distribution use of system tariff applying to the MPRN</v>
          </cell>
          <cell r="D441" t="str">
            <v>xs:string</v>
          </cell>
          <cell r="J441" t="str">
            <v>T015</v>
          </cell>
          <cell r="K441" t="str">
            <v/>
          </cell>
        </row>
        <row r="442">
          <cell r="A442" t="str">
            <v>DUOS_Group</v>
          </cell>
          <cell r="C442" t="str">
            <v>DUoS Group is a code which denotes the distribution use of system tariff applying to the MPRN</v>
          </cell>
          <cell r="D442" t="str">
            <v>xs:string</v>
          </cell>
          <cell r="J442" t="str">
            <v>T016</v>
          </cell>
          <cell r="K442" t="str">
            <v/>
          </cell>
        </row>
        <row r="443">
          <cell r="A443" t="str">
            <v>DUOS_Group</v>
          </cell>
          <cell r="C443" t="str">
            <v>DUoS Group is a code which denotes the distribution use of system tariff applying to the MPRN</v>
          </cell>
          <cell r="D443" t="str">
            <v>xs:string</v>
          </cell>
          <cell r="J443" t="str">
            <v>T021</v>
          </cell>
          <cell r="K443" t="str">
            <v/>
          </cell>
        </row>
        <row r="444">
          <cell r="A444" t="str">
            <v>DUOS_Group</v>
          </cell>
          <cell r="C444" t="str">
            <v>DUoS Group is a code which denotes the distribution use of system tariff applying to the MPRN</v>
          </cell>
          <cell r="D444" t="str">
            <v>xs:string</v>
          </cell>
          <cell r="J444" t="str">
            <v>T022</v>
          </cell>
          <cell r="K444" t="str">
            <v/>
          </cell>
        </row>
        <row r="445">
          <cell r="A445" t="str">
            <v>DUOS_Group</v>
          </cell>
          <cell r="C445" t="str">
            <v>DUoS Group is a code which denotes the distribution use of system tariff applying to the MPRN</v>
          </cell>
          <cell r="D445" t="str">
            <v>xs:string</v>
          </cell>
          <cell r="J445" t="str">
            <v>T024</v>
          </cell>
          <cell r="K445" t="str">
            <v/>
          </cell>
        </row>
        <row r="446">
          <cell r="A446" t="str">
            <v>DUOS_Group</v>
          </cell>
          <cell r="C446" t="str">
            <v>DUoS Group is a code which denotes the distribution use of system tariff applying to the MPRN</v>
          </cell>
          <cell r="D446" t="str">
            <v>xs:string</v>
          </cell>
          <cell r="J446" t="str">
            <v>T025</v>
          </cell>
          <cell r="K446" t="str">
            <v/>
          </cell>
        </row>
        <row r="447">
          <cell r="A447" t="str">
            <v>DUOS_Group</v>
          </cell>
          <cell r="C447" t="str">
            <v>DUoS Group is a code which denotes the distribution use of system tariff applying to the MPRN</v>
          </cell>
          <cell r="D447" t="str">
            <v>xs:string</v>
          </cell>
          <cell r="J447" t="str">
            <v>T026</v>
          </cell>
          <cell r="K447" t="str">
            <v/>
          </cell>
        </row>
        <row r="448">
          <cell r="A448" t="str">
            <v>DUOS_Group</v>
          </cell>
          <cell r="C448" t="str">
            <v>DUoS Group is a code which denotes the distribution use of system tariff applying to the MPRN</v>
          </cell>
          <cell r="D448" t="str">
            <v>xs:string</v>
          </cell>
          <cell r="J448" t="str">
            <v>T031</v>
          </cell>
          <cell r="K448" t="str">
            <v/>
          </cell>
        </row>
        <row r="449">
          <cell r="A449" t="str">
            <v>DUOS_Group</v>
          </cell>
          <cell r="C449" t="str">
            <v>DUoS Group is a code which denotes the distribution use of system tariff applying to the MPRN</v>
          </cell>
          <cell r="D449" t="str">
            <v>xs:string</v>
          </cell>
          <cell r="J449" t="str">
            <v>T032</v>
          </cell>
          <cell r="K449" t="str">
            <v/>
          </cell>
        </row>
        <row r="450">
          <cell r="A450" t="str">
            <v>DUOS_Group</v>
          </cell>
          <cell r="C450" t="str">
            <v>DUoS Group is a code which denotes the distribution use of system tariff applying to the MPRN</v>
          </cell>
          <cell r="D450" t="str">
            <v>xs:string</v>
          </cell>
          <cell r="J450" t="str">
            <v>T033</v>
          </cell>
          <cell r="K450" t="str">
            <v/>
          </cell>
        </row>
        <row r="451">
          <cell r="A451" t="str">
            <v>DUOS_Group</v>
          </cell>
          <cell r="C451" t="str">
            <v>DUoS Group is a code which denotes the distribution use of system tariff applying to the MPRN</v>
          </cell>
          <cell r="D451" t="str">
            <v>xs:string</v>
          </cell>
          <cell r="J451" t="str">
            <v>T034</v>
          </cell>
          <cell r="K451" t="str">
            <v/>
          </cell>
        </row>
        <row r="452">
          <cell r="A452" t="str">
            <v>DUOS_Group</v>
          </cell>
          <cell r="C452" t="str">
            <v>DUoS Group is a code which denotes the distribution use of system tariff applying to the MPRN</v>
          </cell>
          <cell r="D452" t="str">
            <v>xs:string</v>
          </cell>
          <cell r="J452" t="str">
            <v>T035</v>
          </cell>
          <cell r="K452" t="str">
            <v/>
          </cell>
        </row>
        <row r="453">
          <cell r="A453" t="str">
            <v>DUOS_Group</v>
          </cell>
          <cell r="C453" t="str">
            <v>DUoS Group is a code which denotes the distribution use of system tariff applying to the MPRN</v>
          </cell>
          <cell r="D453" t="str">
            <v>xs:string</v>
          </cell>
          <cell r="J453" t="str">
            <v>T041</v>
          </cell>
          <cell r="K453" t="str">
            <v/>
          </cell>
        </row>
        <row r="454">
          <cell r="A454" t="str">
            <v>DUOS_Group</v>
          </cell>
          <cell r="C454" t="str">
            <v>DUoS Group is a code which denotes the distribution use of system tariff applying to the MPRN</v>
          </cell>
          <cell r="D454" t="str">
            <v>xs:string</v>
          </cell>
          <cell r="J454" t="str">
            <v>T042</v>
          </cell>
          <cell r="K454" t="str">
            <v/>
          </cell>
        </row>
        <row r="455">
          <cell r="A455" t="str">
            <v>DUOS_Group</v>
          </cell>
          <cell r="C455" t="str">
            <v>DUoS Group is a code which denotes the distribution use of system tariff applying to the MPRN</v>
          </cell>
          <cell r="D455" t="str">
            <v>xs:string</v>
          </cell>
          <cell r="J455" t="str">
            <v>T043</v>
          </cell>
          <cell r="K455" t="str">
            <v/>
          </cell>
        </row>
        <row r="456">
          <cell r="A456" t="str">
            <v>DUOS_Group</v>
          </cell>
          <cell r="C456" t="str">
            <v>DUoS Group is a code which denotes the distribution use of system tariff applying to the MPRN</v>
          </cell>
          <cell r="D456" t="str">
            <v>xs:string</v>
          </cell>
          <cell r="J456" t="str">
            <v>T044</v>
          </cell>
          <cell r="K456" t="str">
            <v/>
          </cell>
        </row>
        <row r="457">
          <cell r="A457" t="str">
            <v>DUOS_Group</v>
          </cell>
          <cell r="C457" t="str">
            <v>DUoS Group is a code which denotes the distribution use of system tariff applying to the MPRN</v>
          </cell>
          <cell r="D457" t="str">
            <v>xs:string</v>
          </cell>
          <cell r="J457" t="str">
            <v>T045</v>
          </cell>
          <cell r="K457" t="str">
            <v/>
          </cell>
        </row>
        <row r="458">
          <cell r="A458" t="str">
            <v>DUOS_Group</v>
          </cell>
          <cell r="C458" t="str">
            <v>DUoS Group is a code which denotes the distribution use of system tariff applying to the MPRN</v>
          </cell>
          <cell r="D458" t="str">
            <v>xs:string</v>
          </cell>
          <cell r="J458" t="str">
            <v>T046</v>
          </cell>
          <cell r="K458" t="str">
            <v/>
          </cell>
        </row>
        <row r="459">
          <cell r="A459" t="str">
            <v>DUOS_Group</v>
          </cell>
          <cell r="C459" t="str">
            <v>DUoS Group is a code which denotes the distribution use of system tariff applying to the MPRN</v>
          </cell>
          <cell r="D459" t="str">
            <v>xs:string</v>
          </cell>
          <cell r="J459" t="str">
            <v>T047</v>
          </cell>
          <cell r="K459" t="str">
            <v/>
          </cell>
        </row>
        <row r="460">
          <cell r="A460" t="str">
            <v>DUOS_Group</v>
          </cell>
          <cell r="C460" t="str">
            <v>DUoS Group is a code which denotes the distribution use of system tariff applying to the MPRN</v>
          </cell>
          <cell r="D460" t="str">
            <v>xs:string</v>
          </cell>
          <cell r="J460" t="str">
            <v>T048</v>
          </cell>
          <cell r="K460" t="str">
            <v/>
          </cell>
        </row>
        <row r="461">
          <cell r="A461" t="str">
            <v>DUOS_Group</v>
          </cell>
          <cell r="C461" t="str">
            <v>DUoS Group is a code which denotes the distribution use of system tariff applying to the MPRN</v>
          </cell>
          <cell r="D461" t="str">
            <v>xs:string</v>
          </cell>
          <cell r="J461" t="str">
            <v>T050</v>
          </cell>
          <cell r="K461" t="str">
            <v/>
          </cell>
        </row>
        <row r="462">
          <cell r="A462" t="str">
            <v>DUOS_Group</v>
          </cell>
          <cell r="C462" t="str">
            <v>DUoS Group is a code which denotes the distribution use of system tariff applying to the MPRN</v>
          </cell>
          <cell r="D462" t="str">
            <v>xs:string</v>
          </cell>
          <cell r="J462" t="str">
            <v>T052</v>
          </cell>
          <cell r="K462" t="str">
            <v/>
          </cell>
        </row>
        <row r="463">
          <cell r="A463" t="str">
            <v>DUOS_Group</v>
          </cell>
          <cell r="C463" t="str">
            <v>DUoS Group is a code which denotes the distribution use of system tariff applying to the MPRN</v>
          </cell>
          <cell r="D463" t="str">
            <v>xs:string</v>
          </cell>
          <cell r="J463" t="str">
            <v>T053</v>
          </cell>
          <cell r="K463" t="str">
            <v/>
          </cell>
        </row>
        <row r="464">
          <cell r="A464" t="str">
            <v>DUOS_Group</v>
          </cell>
          <cell r="C464" t="str">
            <v>DUoS Group is a code which denotes the distribution use of system tariff applying to the MPRN</v>
          </cell>
          <cell r="D464" t="str">
            <v>xs:string</v>
          </cell>
          <cell r="J464" t="str">
            <v>T054</v>
          </cell>
          <cell r="K464" t="str">
            <v/>
          </cell>
        </row>
        <row r="465">
          <cell r="A465" t="str">
            <v>DUOS_Group</v>
          </cell>
          <cell r="C465" t="str">
            <v>DUoS Group is a code which denotes the distribution use of system tariff applying to the MPRN</v>
          </cell>
          <cell r="D465" t="str">
            <v>xs:string</v>
          </cell>
          <cell r="J465" t="str">
            <v>T056</v>
          </cell>
          <cell r="K465" t="str">
            <v/>
          </cell>
        </row>
        <row r="466">
          <cell r="A466" t="str">
            <v>DUOS_Group</v>
          </cell>
          <cell r="C466" t="str">
            <v>DUoS Group is a code which denotes the distribution use of system tariff applying to the MPRN</v>
          </cell>
          <cell r="D466" t="str">
            <v>xs:string</v>
          </cell>
          <cell r="J466" t="str">
            <v>T057</v>
          </cell>
          <cell r="K466" t="str">
            <v/>
          </cell>
        </row>
        <row r="467">
          <cell r="A467" t="str">
            <v>DUOS_Group</v>
          </cell>
          <cell r="C467" t="str">
            <v>DUoS Group is a code which denotes the distribution use of system tariff applying to the MPRN</v>
          </cell>
          <cell r="D467" t="str">
            <v>xs:string</v>
          </cell>
          <cell r="J467" t="str">
            <v>T058</v>
          </cell>
          <cell r="K467" t="str">
            <v/>
          </cell>
        </row>
        <row r="468">
          <cell r="A468" t="str">
            <v>DUOS_Group</v>
          </cell>
          <cell r="C468" t="str">
            <v>DUoS Group is a code which denotes the distribution use of system tariff applying to the MPRN</v>
          </cell>
          <cell r="D468" t="str">
            <v>xs:string</v>
          </cell>
          <cell r="J468" t="str">
            <v>T061</v>
          </cell>
          <cell r="K468" t="str">
            <v/>
          </cell>
        </row>
        <row r="469">
          <cell r="A469" t="str">
            <v>DUOS_Group</v>
          </cell>
          <cell r="C469" t="str">
            <v>DUoS Group is a code which denotes the distribution use of system tariff applying to the MPRN</v>
          </cell>
          <cell r="D469" t="str">
            <v>xs:string</v>
          </cell>
          <cell r="J469" t="str">
            <v>T062</v>
          </cell>
          <cell r="K469" t="str">
            <v/>
          </cell>
        </row>
        <row r="470">
          <cell r="A470" t="str">
            <v>DUOS_Group</v>
          </cell>
          <cell r="C470" t="str">
            <v>DUoS Group is a code which denotes the distribution use of system tariff applying to the MPRN</v>
          </cell>
          <cell r="D470" t="str">
            <v>xs:string</v>
          </cell>
          <cell r="J470" t="str">
            <v>T063</v>
          </cell>
          <cell r="K470" t="str">
            <v/>
          </cell>
        </row>
        <row r="471">
          <cell r="A471" t="str">
            <v>DUOS_Group</v>
          </cell>
          <cell r="C471" t="str">
            <v>DUoS Group is a code which denotes the distribution use of system tariff applying to the MPRN</v>
          </cell>
          <cell r="D471" t="str">
            <v>xs:string</v>
          </cell>
          <cell r="J471" t="str">
            <v>T101</v>
          </cell>
          <cell r="K471" t="str">
            <v/>
          </cell>
        </row>
        <row r="472">
          <cell r="A472" t="str">
            <v>DUOS_Group</v>
          </cell>
          <cell r="C472" t="str">
            <v>DUoS Group is a code which denotes the distribution use of system tariff applying to the MPRN</v>
          </cell>
          <cell r="D472" t="str">
            <v>xs:string</v>
          </cell>
          <cell r="J472" t="str">
            <v>T102</v>
          </cell>
          <cell r="K472" t="str">
            <v/>
          </cell>
        </row>
        <row r="473">
          <cell r="A473" t="str">
            <v>DUOS_Group</v>
          </cell>
          <cell r="C473" t="str">
            <v>DUoS Group is a code which denotes the distribution use of system tariff applying to the MPRN</v>
          </cell>
          <cell r="D473" t="str">
            <v>xs:string</v>
          </cell>
          <cell r="J473" t="str">
            <v>T103</v>
          </cell>
          <cell r="K473" t="str">
            <v/>
          </cell>
        </row>
        <row r="474">
          <cell r="A474" t="str">
            <v>DUOS_Group</v>
          </cell>
          <cell r="C474" t="str">
            <v>DUoS Group is a code which denotes the distribution use of system tariff applying to the MPRN</v>
          </cell>
          <cell r="D474" t="str">
            <v>xs:string</v>
          </cell>
          <cell r="J474" t="str">
            <v>T201</v>
          </cell>
          <cell r="K474" t="str">
            <v/>
          </cell>
        </row>
        <row r="475">
          <cell r="A475" t="str">
            <v>DUOS_Group</v>
          </cell>
          <cell r="C475" t="str">
            <v>DUoS Group is a code which denotes the distribution use of system tariff applying to the MPRN</v>
          </cell>
          <cell r="D475" t="str">
            <v>xs:string</v>
          </cell>
          <cell r="J475" t="str">
            <v>T202</v>
          </cell>
          <cell r="K475" t="str">
            <v/>
          </cell>
        </row>
        <row r="476">
          <cell r="A476" t="str">
            <v>DUOS_Group</v>
          </cell>
          <cell r="C476" t="str">
            <v>DUoS Group is a code which denotes the distribution use of system tariff applying to the MPRN</v>
          </cell>
          <cell r="D476" t="str">
            <v>xs:string</v>
          </cell>
          <cell r="J476" t="str">
            <v>T203</v>
          </cell>
          <cell r="K476" t="str">
            <v/>
          </cell>
        </row>
        <row r="477">
          <cell r="A477" t="str">
            <v>DUOS_Group</v>
          </cell>
          <cell r="C477" t="str">
            <v>DUoS Group is a code which denotes the distribution use of system tariff applying to the MPRN</v>
          </cell>
          <cell r="D477" t="str">
            <v>xs:string</v>
          </cell>
          <cell r="J477" t="str">
            <v>T301</v>
          </cell>
          <cell r="K477" t="str">
            <v/>
          </cell>
        </row>
        <row r="478">
          <cell r="A478" t="str">
            <v>DUOS_Group</v>
          </cell>
          <cell r="C478" t="str">
            <v>DUoS Group is a code which denotes the distribution use of system tariff applying to the MPRN</v>
          </cell>
          <cell r="D478" t="str">
            <v>xs:string</v>
          </cell>
          <cell r="J478" t="str">
            <v>T302</v>
          </cell>
          <cell r="K478" t="str">
            <v/>
          </cell>
        </row>
        <row r="479">
          <cell r="A479" t="str">
            <v>DUOS_Group</v>
          </cell>
          <cell r="C479" t="str">
            <v>DUoS Group is a code which denotes the distribution use of system tariff applying to the MPRN</v>
          </cell>
          <cell r="D479" t="str">
            <v>xs:string</v>
          </cell>
          <cell r="J479" t="str">
            <v>T303</v>
          </cell>
          <cell r="K479" t="str">
            <v/>
          </cell>
        </row>
        <row r="480">
          <cell r="A480" t="str">
            <v>DUOS_Group</v>
          </cell>
          <cell r="C480" t="str">
            <v>DUoS Group is a code which denotes the distribution use of system tariff applying to the MPRN</v>
          </cell>
          <cell r="D480" t="str">
            <v>xs:string</v>
          </cell>
          <cell r="J480" t="str">
            <v>TRR1</v>
          </cell>
          <cell r="K480" t="str">
            <v/>
          </cell>
        </row>
        <row r="481">
          <cell r="A481" t="str">
            <v>DUOS_Group</v>
          </cell>
          <cell r="C481" t="str">
            <v>DUoS Group is a code which denotes the distribution use of system tariff applying to the MPRN</v>
          </cell>
          <cell r="D481" t="str">
            <v>xs:string</v>
          </cell>
          <cell r="J481" t="str">
            <v>TRR2</v>
          </cell>
          <cell r="K481" t="str">
            <v/>
          </cell>
        </row>
        <row r="482">
          <cell r="A482" t="str">
            <v>DUOS_Group</v>
          </cell>
          <cell r="C482" t="str">
            <v>DUoS Group is a code which denotes the distribution use of system tariff applying to the MPRN</v>
          </cell>
          <cell r="D482" t="str">
            <v>xs:string</v>
          </cell>
          <cell r="J482" t="str">
            <v>TRR3</v>
          </cell>
          <cell r="K482" t="str">
            <v/>
          </cell>
        </row>
        <row r="483">
          <cell r="A483" t="str">
            <v>DUOS_Group</v>
          </cell>
          <cell r="C483" t="str">
            <v>DUoS Group is a code which denotes the distribution use of system tariff applying to the MPRN</v>
          </cell>
          <cell r="D483" t="str">
            <v>xs:string</v>
          </cell>
          <cell r="J483" t="str">
            <v>T502</v>
          </cell>
          <cell r="K483" t="str">
            <v/>
          </cell>
        </row>
        <row r="484">
          <cell r="A484" t="str">
            <v>DUOS_Group</v>
          </cell>
          <cell r="C484" t="str">
            <v>DUoS Group is a code which denotes the distribution use of system tariff applying to the MPRN</v>
          </cell>
          <cell r="D484" t="str">
            <v>xs:string</v>
          </cell>
          <cell r="J484" t="str">
            <v>T503</v>
          </cell>
          <cell r="K484" t="str">
            <v/>
          </cell>
        </row>
        <row r="485">
          <cell r="A485" t="str">
            <v>DUOS_Group</v>
          </cell>
          <cell r="C485" t="str">
            <v>DUoS Group is a code which denotes the distribution use of system tariff applying to the MPRN</v>
          </cell>
          <cell r="D485" t="str">
            <v>xs:string</v>
          </cell>
          <cell r="J485" t="str">
            <v>T504</v>
          </cell>
          <cell r="K485" t="str">
            <v/>
          </cell>
        </row>
        <row r="486">
          <cell r="A486" t="str">
            <v>DUOS_Group</v>
          </cell>
          <cell r="C486" t="str">
            <v>DUoS Group is a code which denotes the distribution use of system tariff applying to the MPRN</v>
          </cell>
          <cell r="D486" t="str">
            <v>xs:string</v>
          </cell>
          <cell r="J486" t="str">
            <v>T505</v>
          </cell>
          <cell r="K486" t="str">
            <v/>
          </cell>
        </row>
        <row r="487">
          <cell r="A487" t="str">
            <v>DUOS_Group</v>
          </cell>
          <cell r="C487" t="str">
            <v>DUoS Group is a code which denotes the distribution use of system tariff applying to the MPRN</v>
          </cell>
          <cell r="D487" t="str">
            <v>xs:string</v>
          </cell>
          <cell r="J487" t="str">
            <v>T506</v>
          </cell>
          <cell r="K487" t="str">
            <v/>
          </cell>
        </row>
        <row r="488">
          <cell r="A488" t="str">
            <v>DUOS_Group</v>
          </cell>
          <cell r="C488" t="str">
            <v>DUoS Group is a code which denotes the distribution use of system tariff applying to the MPRN</v>
          </cell>
          <cell r="D488" t="str">
            <v>xs:string</v>
          </cell>
          <cell r="J488" t="str">
            <v>T507</v>
          </cell>
          <cell r="K488" t="str">
            <v/>
          </cell>
        </row>
        <row r="489">
          <cell r="A489" t="str">
            <v>DUOS_Group</v>
          </cell>
          <cell r="C489" t="str">
            <v>DUoS Group is a code which denotes the distribution use of system tariff applying to the MPRN</v>
          </cell>
          <cell r="D489" t="str">
            <v>xs:string</v>
          </cell>
          <cell r="J489" t="str">
            <v>T710</v>
          </cell>
          <cell r="K489" t="str">
            <v/>
          </cell>
        </row>
        <row r="490">
          <cell r="A490" t="str">
            <v>DUOS_Group</v>
          </cell>
          <cell r="C490" t="str">
            <v>DUoS Group is a code which denotes the distribution use of system tariff applying to the MPRN</v>
          </cell>
          <cell r="D490" t="str">
            <v>xs:string</v>
          </cell>
          <cell r="J490" t="str">
            <v>T711</v>
          </cell>
          <cell r="K490" t="str">
            <v/>
          </cell>
        </row>
        <row r="491">
          <cell r="A491" t="str">
            <v>DUOS_Group</v>
          </cell>
          <cell r="C491" t="str">
            <v>DUoS Group is a code which denotes the distribution use of system tariff applying to the MPRN</v>
          </cell>
          <cell r="D491" t="str">
            <v>xs:string</v>
          </cell>
          <cell r="J491" t="str">
            <v>TCON</v>
          </cell>
          <cell r="K491" t="str">
            <v/>
          </cell>
        </row>
        <row r="492">
          <cell r="A492" t="str">
            <v>DUOS_InvoiceItemNumber</v>
          </cell>
          <cell r="C492" t="str">
            <v>This uniquely references the particular item being disputed on the DUoS / Transaction Invoice.</v>
          </cell>
          <cell r="D492" t="str">
            <v>xs:string</v>
          </cell>
          <cell r="E492">
            <v>40</v>
          </cell>
          <cell r="K492" t="str">
            <v/>
          </cell>
        </row>
        <row r="493">
          <cell r="A493" t="str">
            <v>DUOS_InvoiceNumber</v>
          </cell>
          <cell r="C493" t="str">
            <v>This uniquely references the particular item being disputed on the DUoS / Transaction Invoice.</v>
          </cell>
          <cell r="D493" t="str">
            <v>xs:string</v>
          </cell>
          <cell r="E493">
            <v>16</v>
          </cell>
          <cell r="K493" t="str">
            <v/>
          </cell>
        </row>
        <row r="494">
          <cell r="A494" t="str">
            <v>EAI_Code</v>
          </cell>
          <cell r="C494" t="str">
            <v>Economic Activity Indicator is a code indicating the type of activity undertaken by the customer in the premises. The code will be a 4 digit NACE code.</v>
          </cell>
          <cell r="D494" t="str">
            <v>xs:string</v>
          </cell>
          <cell r="E494">
            <v>5</v>
          </cell>
          <cell r="K494" t="str">
            <v>Enumerated</v>
          </cell>
        </row>
        <row r="495">
          <cell r="A495" t="str">
            <v>EAI_Code</v>
          </cell>
          <cell r="C495" t="str">
            <v>Economic Activity Indicator is a code indicating the type of activity undertaken by the customer in the premises. The code will be a 4 digit NACE code.</v>
          </cell>
          <cell r="D495" t="str">
            <v>xs:string</v>
          </cell>
          <cell r="J495" t="str">
            <v>01</v>
          </cell>
          <cell r="K495" t="str">
            <v/>
          </cell>
        </row>
        <row r="496">
          <cell r="A496" t="str">
            <v>EAI_Code</v>
          </cell>
          <cell r="C496" t="str">
            <v>Economic Activity Indicator is a code indicating the type of activity undertaken by the customer in the premises. The code will be a 4 digit NACE code.</v>
          </cell>
          <cell r="D496" t="str">
            <v>xs:string</v>
          </cell>
          <cell r="J496" t="str">
            <v>01100</v>
          </cell>
          <cell r="K496" t="str">
            <v/>
          </cell>
        </row>
        <row r="497">
          <cell r="A497" t="str">
            <v>EAI_Code</v>
          </cell>
          <cell r="C497" t="str">
            <v>Economic Activity Indicator is a code indicating the type of activity undertaken by the customer in the premises. The code will be a 4 digit NACE code.</v>
          </cell>
          <cell r="D497" t="str">
            <v>xs:string</v>
          </cell>
          <cell r="J497" t="str">
            <v>01200</v>
          </cell>
          <cell r="K497" t="str">
            <v/>
          </cell>
        </row>
        <row r="498">
          <cell r="A498" t="str">
            <v>EAI_Code</v>
          </cell>
          <cell r="C498" t="str">
            <v>Economic Activity Indicator is a code indicating the type of activity undertaken by the customer in the premises. The code will be a 4 digit NACE code.</v>
          </cell>
          <cell r="D498" t="str">
            <v>xs:string</v>
          </cell>
          <cell r="J498" t="str">
            <v>01300</v>
          </cell>
          <cell r="K498" t="str">
            <v/>
          </cell>
        </row>
        <row r="499">
          <cell r="A499" t="str">
            <v>EAI_Code</v>
          </cell>
          <cell r="C499" t="str">
            <v>Economic Activity Indicator is a code indicating the type of activity undertaken by the customer in the premises. The code will be a 4 digit NACE code.</v>
          </cell>
          <cell r="D499" t="str">
            <v>xs:string</v>
          </cell>
          <cell r="J499" t="str">
            <v>01400</v>
          </cell>
          <cell r="K499" t="str">
            <v/>
          </cell>
        </row>
        <row r="500">
          <cell r="A500" t="str">
            <v>EAI_Code</v>
          </cell>
          <cell r="C500" t="str">
            <v>Economic Activity Indicator is a code indicating the type of activity undertaken by the customer in the premises. The code will be a 4 digit NACE code.</v>
          </cell>
          <cell r="D500" t="str">
            <v>xs:string</v>
          </cell>
          <cell r="J500" t="str">
            <v>01500</v>
          </cell>
          <cell r="K500" t="str">
            <v/>
          </cell>
        </row>
        <row r="501">
          <cell r="A501" t="str">
            <v>EAI_Code</v>
          </cell>
          <cell r="C501" t="str">
            <v>Economic Activity Indicator is a code indicating the type of activity undertaken by the customer in the premises. The code will be a 4 digit NACE code.</v>
          </cell>
          <cell r="D501" t="str">
            <v>xs:string</v>
          </cell>
          <cell r="J501" t="str">
            <v>02</v>
          </cell>
          <cell r="K501" t="str">
            <v/>
          </cell>
        </row>
        <row r="502">
          <cell r="A502" t="str">
            <v>EAI_Code</v>
          </cell>
          <cell r="C502" t="str">
            <v>Economic Activity Indicator is a code indicating the type of activity undertaken by the customer in the premises. The code will be a 4 digit NACE code.</v>
          </cell>
          <cell r="D502" t="str">
            <v>xs:string</v>
          </cell>
          <cell r="J502" t="str">
            <v>02000</v>
          </cell>
          <cell r="K502" t="str">
            <v/>
          </cell>
        </row>
        <row r="503">
          <cell r="A503" t="str">
            <v>EAI_Code</v>
          </cell>
          <cell r="C503" t="str">
            <v>Economic Activity Indicator is a code indicating the type of activity undertaken by the customer in the premises. The code will be a 4 digit NACE code.</v>
          </cell>
          <cell r="D503" t="str">
            <v>xs:string</v>
          </cell>
          <cell r="J503" t="str">
            <v>05</v>
          </cell>
          <cell r="K503" t="str">
            <v/>
          </cell>
        </row>
        <row r="504">
          <cell r="A504" t="str">
            <v>EAI_Code</v>
          </cell>
          <cell r="C504" t="str">
            <v>Economic Activity Indicator is a code indicating the type of activity undertaken by the customer in the premises. The code will be a 4 digit NACE code.</v>
          </cell>
          <cell r="D504" t="str">
            <v>xs:string</v>
          </cell>
          <cell r="J504" t="str">
            <v>05000</v>
          </cell>
          <cell r="K504" t="str">
            <v/>
          </cell>
        </row>
        <row r="505">
          <cell r="A505" t="str">
            <v>EAI_Code</v>
          </cell>
          <cell r="C505" t="str">
            <v>Economic Activity Indicator is a code indicating the type of activity undertaken by the customer in the premises. The code will be a 4 digit NACE code.</v>
          </cell>
          <cell r="D505" t="str">
            <v>xs:string</v>
          </cell>
          <cell r="J505" t="str">
            <v>10</v>
          </cell>
          <cell r="K505" t="str">
            <v/>
          </cell>
        </row>
        <row r="506">
          <cell r="A506" t="str">
            <v>EAI_Code</v>
          </cell>
          <cell r="C506" t="str">
            <v>Economic Activity Indicator is a code indicating the type of activity undertaken by the customer in the premises. The code will be a 4 digit NACE code.</v>
          </cell>
          <cell r="D506" t="str">
            <v>xs:string</v>
          </cell>
          <cell r="J506" t="str">
            <v>10100</v>
          </cell>
          <cell r="K506" t="str">
            <v/>
          </cell>
        </row>
        <row r="507">
          <cell r="A507" t="str">
            <v>EAI_Code</v>
          </cell>
          <cell r="C507" t="str">
            <v>Economic Activity Indicator is a code indicating the type of activity undertaken by the customer in the premises. The code will be a 4 digit NACE code.</v>
          </cell>
          <cell r="D507" t="str">
            <v>xs:string</v>
          </cell>
          <cell r="J507" t="str">
            <v>10200</v>
          </cell>
          <cell r="K507" t="str">
            <v/>
          </cell>
        </row>
        <row r="508">
          <cell r="A508" t="str">
            <v>EAI_Code</v>
          </cell>
          <cell r="C508" t="str">
            <v>Economic Activity Indicator is a code indicating the type of activity undertaken by the customer in the premises. The code will be a 4 digit NACE code.</v>
          </cell>
          <cell r="D508" t="str">
            <v>xs:string</v>
          </cell>
          <cell r="J508" t="str">
            <v>10300</v>
          </cell>
          <cell r="K508" t="str">
            <v/>
          </cell>
        </row>
        <row r="509">
          <cell r="A509" t="str">
            <v>EAI_Code</v>
          </cell>
          <cell r="C509" t="str">
            <v>Economic Activity Indicator is a code indicating the type of activity undertaken by the customer in the premises. The code will be a 4 digit NACE code.</v>
          </cell>
          <cell r="D509" t="str">
            <v>xs:string</v>
          </cell>
          <cell r="J509" t="str">
            <v>11</v>
          </cell>
          <cell r="K509" t="str">
            <v/>
          </cell>
        </row>
        <row r="510">
          <cell r="A510" t="str">
            <v>EAI_Code</v>
          </cell>
          <cell r="C510" t="str">
            <v>Economic Activity Indicator is a code indicating the type of activity undertaken by the customer in the premises. The code will be a 4 digit NACE code.</v>
          </cell>
          <cell r="D510" t="str">
            <v>xs:string</v>
          </cell>
          <cell r="J510" t="str">
            <v>11100</v>
          </cell>
          <cell r="K510" t="str">
            <v/>
          </cell>
        </row>
        <row r="511">
          <cell r="A511" t="str">
            <v>EAI_Code</v>
          </cell>
          <cell r="C511" t="str">
            <v>Economic Activity Indicator is a code indicating the type of activity undertaken by the customer in the premises. The code will be a 4 digit NACE code.</v>
          </cell>
          <cell r="D511" t="str">
            <v>xs:string</v>
          </cell>
          <cell r="J511" t="str">
            <v>11200</v>
          </cell>
          <cell r="K511" t="str">
            <v/>
          </cell>
        </row>
        <row r="512">
          <cell r="A512" t="str">
            <v>EAI_Code</v>
          </cell>
          <cell r="C512" t="str">
            <v>Economic Activity Indicator is a code indicating the type of activity undertaken by the customer in the premises. The code will be a 4 digit NACE code.</v>
          </cell>
          <cell r="D512" t="str">
            <v>xs:string</v>
          </cell>
          <cell r="J512" t="str">
            <v>12</v>
          </cell>
          <cell r="K512" t="str">
            <v/>
          </cell>
        </row>
        <row r="513">
          <cell r="A513" t="str">
            <v>EAI_Code</v>
          </cell>
          <cell r="C513" t="str">
            <v>Economic Activity Indicator is a code indicating the type of activity undertaken by the customer in the premises. The code will be a 4 digit NACE code.</v>
          </cell>
          <cell r="D513" t="str">
            <v>xs:string</v>
          </cell>
          <cell r="J513" t="str">
            <v>12000</v>
          </cell>
          <cell r="K513" t="str">
            <v/>
          </cell>
        </row>
        <row r="514">
          <cell r="A514" t="str">
            <v>EAI_Code</v>
          </cell>
          <cell r="C514" t="str">
            <v>Economic Activity Indicator is a code indicating the type of activity undertaken by the customer in the premises. The code will be a 4 digit NACE code.</v>
          </cell>
          <cell r="D514" t="str">
            <v>xs:string</v>
          </cell>
          <cell r="J514" t="str">
            <v>13</v>
          </cell>
          <cell r="K514" t="str">
            <v/>
          </cell>
        </row>
        <row r="515">
          <cell r="A515" t="str">
            <v>EAI_Code</v>
          </cell>
          <cell r="C515" t="str">
            <v>Economic Activity Indicator is a code indicating the type of activity undertaken by the customer in the premises. The code will be a 4 digit NACE code.</v>
          </cell>
          <cell r="D515" t="str">
            <v>xs:string</v>
          </cell>
          <cell r="J515" t="str">
            <v>13100</v>
          </cell>
          <cell r="K515" t="str">
            <v/>
          </cell>
        </row>
        <row r="516">
          <cell r="A516" t="str">
            <v>EAI_Code</v>
          </cell>
          <cell r="C516" t="str">
            <v>Economic Activity Indicator is a code indicating the type of activity undertaken by the customer in the premises. The code will be a 4 digit NACE code.</v>
          </cell>
          <cell r="D516" t="str">
            <v>xs:string</v>
          </cell>
          <cell r="J516" t="str">
            <v>13200</v>
          </cell>
          <cell r="K516" t="str">
            <v/>
          </cell>
        </row>
        <row r="517">
          <cell r="A517" t="str">
            <v>EAI_Code</v>
          </cell>
          <cell r="C517" t="str">
            <v>Economic Activity Indicator is a code indicating the type of activity undertaken by the customer in the premises. The code will be a 4 digit NACE code.</v>
          </cell>
          <cell r="D517" t="str">
            <v>xs:string</v>
          </cell>
          <cell r="J517" t="str">
            <v>14</v>
          </cell>
          <cell r="K517" t="str">
            <v/>
          </cell>
        </row>
        <row r="518">
          <cell r="A518" t="str">
            <v>EAI_Code</v>
          </cell>
          <cell r="C518" t="str">
            <v>Economic Activity Indicator is a code indicating the type of activity undertaken by the customer in the premises. The code will be a 4 digit NACE code.</v>
          </cell>
          <cell r="D518" t="str">
            <v>xs:string</v>
          </cell>
          <cell r="J518" t="str">
            <v>14100</v>
          </cell>
          <cell r="K518" t="str">
            <v/>
          </cell>
        </row>
        <row r="519">
          <cell r="A519" t="str">
            <v>EAI_Code</v>
          </cell>
          <cell r="C519" t="str">
            <v>Economic Activity Indicator is a code indicating the type of activity undertaken by the customer in the premises. The code will be a 4 digit NACE code.</v>
          </cell>
          <cell r="D519" t="str">
            <v>xs:string</v>
          </cell>
          <cell r="J519" t="str">
            <v>14200</v>
          </cell>
          <cell r="K519" t="str">
            <v/>
          </cell>
        </row>
        <row r="520">
          <cell r="A520" t="str">
            <v>EAI_Code</v>
          </cell>
          <cell r="C520" t="str">
            <v>Economic Activity Indicator is a code indicating the type of activity undertaken by the customer in the premises. The code will be a 4 digit NACE code.</v>
          </cell>
          <cell r="D520" t="str">
            <v>xs:string</v>
          </cell>
          <cell r="J520" t="str">
            <v>14300</v>
          </cell>
          <cell r="K520" t="str">
            <v/>
          </cell>
        </row>
        <row r="521">
          <cell r="A521" t="str">
            <v>EAI_Code</v>
          </cell>
          <cell r="C521" t="str">
            <v>Economic Activity Indicator is a code indicating the type of activity undertaken by the customer in the premises. The code will be a 4 digit NACE code.</v>
          </cell>
          <cell r="D521" t="str">
            <v>xs:string</v>
          </cell>
          <cell r="J521" t="str">
            <v>14400</v>
          </cell>
          <cell r="K521" t="str">
            <v/>
          </cell>
        </row>
        <row r="522">
          <cell r="A522" t="str">
            <v>EAI_Code</v>
          </cell>
          <cell r="C522" t="str">
            <v>Economic Activity Indicator is a code indicating the type of activity undertaken by the customer in the premises. The code will be a 4 digit NACE code.</v>
          </cell>
          <cell r="D522" t="str">
            <v>xs:string</v>
          </cell>
          <cell r="J522" t="str">
            <v>14500</v>
          </cell>
          <cell r="K522" t="str">
            <v/>
          </cell>
        </row>
        <row r="523">
          <cell r="A523" t="str">
            <v>EAI_Code</v>
          </cell>
          <cell r="C523" t="str">
            <v>Economic Activity Indicator is a code indicating the type of activity undertaken by the customer in the premises. The code will be a 4 digit NACE code.</v>
          </cell>
          <cell r="D523" t="str">
            <v>xs:string</v>
          </cell>
          <cell r="J523" t="str">
            <v>15</v>
          </cell>
          <cell r="K523" t="str">
            <v/>
          </cell>
        </row>
        <row r="524">
          <cell r="A524" t="str">
            <v>EAI_Code</v>
          </cell>
          <cell r="C524" t="str">
            <v>Economic Activity Indicator is a code indicating the type of activity undertaken by the customer in the premises. The code will be a 4 digit NACE code.</v>
          </cell>
          <cell r="D524" t="str">
            <v>xs:string</v>
          </cell>
          <cell r="J524" t="str">
            <v>15100</v>
          </cell>
          <cell r="K524" t="str">
            <v/>
          </cell>
        </row>
        <row r="525">
          <cell r="A525" t="str">
            <v>EAI_Code</v>
          </cell>
          <cell r="C525" t="str">
            <v>Economic Activity Indicator is a code indicating the type of activity undertaken by the customer in the premises. The code will be a 4 digit NACE code.</v>
          </cell>
          <cell r="D525" t="str">
            <v>xs:string</v>
          </cell>
          <cell r="J525" t="str">
            <v>15200</v>
          </cell>
          <cell r="K525" t="str">
            <v/>
          </cell>
        </row>
        <row r="526">
          <cell r="A526" t="str">
            <v>EAI_Code</v>
          </cell>
          <cell r="C526" t="str">
            <v>Economic Activity Indicator is a code indicating the type of activity undertaken by the customer in the premises. The code will be a 4 digit NACE code.</v>
          </cell>
          <cell r="D526" t="str">
            <v>xs:string</v>
          </cell>
          <cell r="J526" t="str">
            <v>15300</v>
          </cell>
          <cell r="K526" t="str">
            <v/>
          </cell>
        </row>
        <row r="527">
          <cell r="A527" t="str">
            <v>EAI_Code</v>
          </cell>
          <cell r="C527" t="str">
            <v>Economic Activity Indicator is a code indicating the type of activity undertaken by the customer in the premises. The code will be a 4 digit NACE code.</v>
          </cell>
          <cell r="D527" t="str">
            <v>xs:string</v>
          </cell>
          <cell r="J527" t="str">
            <v>15400</v>
          </cell>
          <cell r="K527" t="str">
            <v/>
          </cell>
        </row>
        <row r="528">
          <cell r="A528" t="str">
            <v>EAI_Code</v>
          </cell>
          <cell r="C528" t="str">
            <v>Economic Activity Indicator is a code indicating the type of activity undertaken by the customer in the premises. The code will be a 4 digit NACE code.</v>
          </cell>
          <cell r="D528" t="str">
            <v>xs:string</v>
          </cell>
          <cell r="J528" t="str">
            <v>15500</v>
          </cell>
          <cell r="K528" t="str">
            <v/>
          </cell>
        </row>
        <row r="529">
          <cell r="A529" t="str">
            <v>EAI_Code</v>
          </cell>
          <cell r="C529" t="str">
            <v>Economic Activity Indicator is a code indicating the type of activity undertaken by the customer in the premises. The code will be a 4 digit NACE code.</v>
          </cell>
          <cell r="D529" t="str">
            <v>xs:string</v>
          </cell>
          <cell r="J529" t="str">
            <v>15600</v>
          </cell>
          <cell r="K529" t="str">
            <v/>
          </cell>
        </row>
        <row r="530">
          <cell r="A530" t="str">
            <v>EAI_Code</v>
          </cell>
          <cell r="C530" t="str">
            <v>Economic Activity Indicator is a code indicating the type of activity undertaken by the customer in the premises. The code will be a 4 digit NACE code.</v>
          </cell>
          <cell r="D530" t="str">
            <v>xs:string</v>
          </cell>
          <cell r="J530" t="str">
            <v>15700</v>
          </cell>
          <cell r="K530" t="str">
            <v/>
          </cell>
        </row>
        <row r="531">
          <cell r="A531" t="str">
            <v>EAI_Code</v>
          </cell>
          <cell r="C531" t="str">
            <v>Economic Activity Indicator is a code indicating the type of activity undertaken by the customer in the premises. The code will be a 4 digit NACE code.</v>
          </cell>
          <cell r="D531" t="str">
            <v>xs:string</v>
          </cell>
          <cell r="J531" t="str">
            <v>15800</v>
          </cell>
          <cell r="K531" t="str">
            <v/>
          </cell>
        </row>
        <row r="532">
          <cell r="A532" t="str">
            <v>EAI_Code</v>
          </cell>
          <cell r="C532" t="str">
            <v>Economic Activity Indicator is a code indicating the type of activity undertaken by the customer in the premises. The code will be a 4 digit NACE code.</v>
          </cell>
          <cell r="D532" t="str">
            <v>xs:string</v>
          </cell>
          <cell r="J532" t="str">
            <v>15900</v>
          </cell>
          <cell r="K532" t="str">
            <v/>
          </cell>
        </row>
        <row r="533">
          <cell r="A533" t="str">
            <v>EAI_Code</v>
          </cell>
          <cell r="C533" t="str">
            <v>Economic Activity Indicator is a code indicating the type of activity undertaken by the customer in the premises. The code will be a 4 digit NACE code.</v>
          </cell>
          <cell r="D533" t="str">
            <v>xs:string</v>
          </cell>
          <cell r="J533" t="str">
            <v>16</v>
          </cell>
          <cell r="K533" t="str">
            <v/>
          </cell>
        </row>
        <row r="534">
          <cell r="A534" t="str">
            <v>EAI_Code</v>
          </cell>
          <cell r="C534" t="str">
            <v>Economic Activity Indicator is a code indicating the type of activity undertaken by the customer in the premises. The code will be a 4 digit NACE code.</v>
          </cell>
          <cell r="D534" t="str">
            <v>xs:string</v>
          </cell>
          <cell r="J534" t="str">
            <v>16000</v>
          </cell>
          <cell r="K534" t="str">
            <v/>
          </cell>
        </row>
        <row r="535">
          <cell r="A535" t="str">
            <v>EAI_Code</v>
          </cell>
          <cell r="C535" t="str">
            <v>Economic Activity Indicator is a code indicating the type of activity undertaken by the customer in the premises. The code will be a 4 digit NACE code.</v>
          </cell>
          <cell r="D535" t="str">
            <v>xs:string</v>
          </cell>
          <cell r="J535" t="str">
            <v>17</v>
          </cell>
          <cell r="K535" t="str">
            <v/>
          </cell>
        </row>
        <row r="536">
          <cell r="A536" t="str">
            <v>EAI_Code</v>
          </cell>
          <cell r="C536" t="str">
            <v>Economic Activity Indicator is a code indicating the type of activity undertaken by the customer in the premises. The code will be a 4 digit NACE code.</v>
          </cell>
          <cell r="D536" t="str">
            <v>xs:string</v>
          </cell>
          <cell r="J536" t="str">
            <v>17100</v>
          </cell>
          <cell r="K536" t="str">
            <v/>
          </cell>
        </row>
        <row r="537">
          <cell r="A537" t="str">
            <v>EAI_Code</v>
          </cell>
          <cell r="C537" t="str">
            <v>Economic Activity Indicator is a code indicating the type of activity undertaken by the customer in the premises. The code will be a 4 digit NACE code.</v>
          </cell>
          <cell r="D537" t="str">
            <v>xs:string</v>
          </cell>
          <cell r="J537" t="str">
            <v>17200</v>
          </cell>
          <cell r="K537" t="str">
            <v/>
          </cell>
        </row>
        <row r="538">
          <cell r="A538" t="str">
            <v>EAI_Code</v>
          </cell>
          <cell r="C538" t="str">
            <v>Economic Activity Indicator is a code indicating the type of activity undertaken by the customer in the premises. The code will be a 4 digit NACE code.</v>
          </cell>
          <cell r="D538" t="str">
            <v>xs:string</v>
          </cell>
          <cell r="J538" t="str">
            <v>17300</v>
          </cell>
          <cell r="K538" t="str">
            <v/>
          </cell>
        </row>
        <row r="539">
          <cell r="A539" t="str">
            <v>EAI_Code</v>
          </cell>
          <cell r="C539" t="str">
            <v>Economic Activity Indicator is a code indicating the type of activity undertaken by the customer in the premises. The code will be a 4 digit NACE code.</v>
          </cell>
          <cell r="D539" t="str">
            <v>xs:string</v>
          </cell>
          <cell r="J539" t="str">
            <v>17400</v>
          </cell>
          <cell r="K539" t="str">
            <v/>
          </cell>
        </row>
        <row r="540">
          <cell r="A540" t="str">
            <v>EAI_Code</v>
          </cell>
          <cell r="C540" t="str">
            <v>Economic Activity Indicator is a code indicating the type of activity undertaken by the customer in the premises. The code will be a 4 digit NACE code.</v>
          </cell>
          <cell r="D540" t="str">
            <v>xs:string</v>
          </cell>
          <cell r="J540" t="str">
            <v>17500</v>
          </cell>
          <cell r="K540" t="str">
            <v/>
          </cell>
        </row>
        <row r="541">
          <cell r="A541" t="str">
            <v>EAI_Code</v>
          </cell>
          <cell r="C541" t="str">
            <v>Economic Activity Indicator is a code indicating the type of activity undertaken by the customer in the premises. The code will be a 4 digit NACE code.</v>
          </cell>
          <cell r="D541" t="str">
            <v>xs:string</v>
          </cell>
          <cell r="J541" t="str">
            <v>17600</v>
          </cell>
          <cell r="K541" t="str">
            <v/>
          </cell>
        </row>
        <row r="542">
          <cell r="A542" t="str">
            <v>EAI_Code</v>
          </cell>
          <cell r="C542" t="str">
            <v>Economic Activity Indicator is a code indicating the type of activity undertaken by the customer in the premises. The code will be a 4 digit NACE code.</v>
          </cell>
          <cell r="D542" t="str">
            <v>xs:string</v>
          </cell>
          <cell r="J542" t="str">
            <v>17700</v>
          </cell>
          <cell r="K542" t="str">
            <v/>
          </cell>
        </row>
        <row r="543">
          <cell r="A543" t="str">
            <v>EAI_Code</v>
          </cell>
          <cell r="C543" t="str">
            <v>Economic Activity Indicator is a code indicating the type of activity undertaken by the customer in the premises. The code will be a 4 digit NACE code.</v>
          </cell>
          <cell r="D543" t="str">
            <v>xs:string</v>
          </cell>
          <cell r="J543" t="str">
            <v>18</v>
          </cell>
          <cell r="K543" t="str">
            <v/>
          </cell>
        </row>
        <row r="544">
          <cell r="A544" t="str">
            <v>EAI_Code</v>
          </cell>
          <cell r="C544" t="str">
            <v>Economic Activity Indicator is a code indicating the type of activity undertaken by the customer in the premises. The code will be a 4 digit NACE code.</v>
          </cell>
          <cell r="D544" t="str">
            <v>xs:string</v>
          </cell>
          <cell r="J544" t="str">
            <v>18100</v>
          </cell>
          <cell r="K544" t="str">
            <v/>
          </cell>
        </row>
        <row r="545">
          <cell r="A545" t="str">
            <v>EAI_Code</v>
          </cell>
          <cell r="C545" t="str">
            <v>Economic Activity Indicator is a code indicating the type of activity undertaken by the customer in the premises. The code will be a 4 digit NACE code.</v>
          </cell>
          <cell r="D545" t="str">
            <v>xs:string</v>
          </cell>
          <cell r="J545" t="str">
            <v>18200</v>
          </cell>
          <cell r="K545" t="str">
            <v/>
          </cell>
        </row>
        <row r="546">
          <cell r="A546" t="str">
            <v>EAI_Code</v>
          </cell>
          <cell r="C546" t="str">
            <v>Economic Activity Indicator is a code indicating the type of activity undertaken by the customer in the premises. The code will be a 4 digit NACE code.</v>
          </cell>
          <cell r="D546" t="str">
            <v>xs:string</v>
          </cell>
          <cell r="J546" t="str">
            <v>18300</v>
          </cell>
          <cell r="K546" t="str">
            <v/>
          </cell>
        </row>
        <row r="547">
          <cell r="A547" t="str">
            <v>EAI_Code</v>
          </cell>
          <cell r="C547" t="str">
            <v>Economic Activity Indicator is a code indicating the type of activity undertaken by the customer in the premises. The code will be a 4 digit NACE code.</v>
          </cell>
          <cell r="D547" t="str">
            <v>xs:string</v>
          </cell>
          <cell r="J547" t="str">
            <v>19</v>
          </cell>
          <cell r="K547" t="str">
            <v/>
          </cell>
        </row>
        <row r="548">
          <cell r="A548" t="str">
            <v>EAI_Code</v>
          </cell>
          <cell r="C548" t="str">
            <v>Economic Activity Indicator is a code indicating the type of activity undertaken by the customer in the premises. The code will be a 4 digit NACE code.</v>
          </cell>
          <cell r="D548" t="str">
            <v>xs:string</v>
          </cell>
          <cell r="J548" t="str">
            <v>19100</v>
          </cell>
          <cell r="K548" t="str">
            <v/>
          </cell>
        </row>
        <row r="549">
          <cell r="A549" t="str">
            <v>EAI_Code</v>
          </cell>
          <cell r="C549" t="str">
            <v>Economic Activity Indicator is a code indicating the type of activity undertaken by the customer in the premises. The code will be a 4 digit NACE code.</v>
          </cell>
          <cell r="D549" t="str">
            <v>xs:string</v>
          </cell>
          <cell r="J549" t="str">
            <v>19200</v>
          </cell>
          <cell r="K549" t="str">
            <v/>
          </cell>
        </row>
        <row r="550">
          <cell r="A550" t="str">
            <v>EAI_Code</v>
          </cell>
          <cell r="C550" t="str">
            <v>Economic Activity Indicator is a code indicating the type of activity undertaken by the customer in the premises. The code will be a 4 digit NACE code.</v>
          </cell>
          <cell r="D550" t="str">
            <v>xs:string</v>
          </cell>
          <cell r="J550" t="str">
            <v>19300</v>
          </cell>
          <cell r="K550" t="str">
            <v/>
          </cell>
        </row>
        <row r="551">
          <cell r="A551" t="str">
            <v>EAI_Code</v>
          </cell>
          <cell r="C551" t="str">
            <v>Economic Activity Indicator is a code indicating the type of activity undertaken by the customer in the premises. The code will be a 4 digit NACE code.</v>
          </cell>
          <cell r="D551" t="str">
            <v>xs:string</v>
          </cell>
          <cell r="J551" t="str">
            <v>20</v>
          </cell>
          <cell r="K551" t="str">
            <v/>
          </cell>
        </row>
        <row r="552">
          <cell r="A552" t="str">
            <v>EAI_Code</v>
          </cell>
          <cell r="C552" t="str">
            <v>Economic Activity Indicator is a code indicating the type of activity undertaken by the customer in the premises. The code will be a 4 digit NACE code.</v>
          </cell>
          <cell r="D552" t="str">
            <v>xs:string</v>
          </cell>
          <cell r="J552" t="str">
            <v>20100</v>
          </cell>
          <cell r="K552" t="str">
            <v/>
          </cell>
        </row>
        <row r="553">
          <cell r="A553" t="str">
            <v>EAI_Code</v>
          </cell>
          <cell r="C553" t="str">
            <v>Economic Activity Indicator is a code indicating the type of activity undertaken by the customer in the premises. The code will be a 4 digit NACE code.</v>
          </cell>
          <cell r="D553" t="str">
            <v>xs:string</v>
          </cell>
          <cell r="J553" t="str">
            <v>20200</v>
          </cell>
          <cell r="K553" t="str">
            <v/>
          </cell>
        </row>
        <row r="554">
          <cell r="A554" t="str">
            <v>EAI_Code</v>
          </cell>
          <cell r="C554" t="str">
            <v>Economic Activity Indicator is a code indicating the type of activity undertaken by the customer in the premises. The code will be a 4 digit NACE code.</v>
          </cell>
          <cell r="D554" t="str">
            <v>xs:string</v>
          </cell>
          <cell r="J554" t="str">
            <v>20300</v>
          </cell>
          <cell r="K554" t="str">
            <v/>
          </cell>
        </row>
        <row r="555">
          <cell r="A555" t="str">
            <v>EAI_Code</v>
          </cell>
          <cell r="C555" t="str">
            <v>Economic Activity Indicator is a code indicating the type of activity undertaken by the customer in the premises. The code will be a 4 digit NACE code.</v>
          </cell>
          <cell r="D555" t="str">
            <v>xs:string</v>
          </cell>
          <cell r="J555" t="str">
            <v>20400</v>
          </cell>
          <cell r="K555" t="str">
            <v/>
          </cell>
        </row>
        <row r="556">
          <cell r="A556" t="str">
            <v>EAI_Code</v>
          </cell>
          <cell r="C556" t="str">
            <v>Economic Activity Indicator is a code indicating the type of activity undertaken by the customer in the premises. The code will be a 4 digit NACE code.</v>
          </cell>
          <cell r="D556" t="str">
            <v>xs:string</v>
          </cell>
          <cell r="J556" t="str">
            <v>20500</v>
          </cell>
          <cell r="K556" t="str">
            <v/>
          </cell>
        </row>
        <row r="557">
          <cell r="A557" t="str">
            <v>EAI_Code</v>
          </cell>
          <cell r="C557" t="str">
            <v>Economic Activity Indicator is a code indicating the type of activity undertaken by the customer in the premises. The code will be a 4 digit NACE code.</v>
          </cell>
          <cell r="D557" t="str">
            <v>xs:string</v>
          </cell>
          <cell r="J557" t="str">
            <v>21</v>
          </cell>
          <cell r="K557" t="str">
            <v/>
          </cell>
        </row>
        <row r="558">
          <cell r="A558" t="str">
            <v>EAI_Code</v>
          </cell>
          <cell r="C558" t="str">
            <v>Economic Activity Indicator is a code indicating the type of activity undertaken by the customer in the premises. The code will be a 4 digit NACE code.</v>
          </cell>
          <cell r="D558" t="str">
            <v>xs:string</v>
          </cell>
          <cell r="J558" t="str">
            <v>21100</v>
          </cell>
          <cell r="K558" t="str">
            <v/>
          </cell>
        </row>
        <row r="559">
          <cell r="A559" t="str">
            <v>EAI_Code</v>
          </cell>
          <cell r="C559" t="str">
            <v>Economic Activity Indicator is a code indicating the type of activity undertaken by the customer in the premises. The code will be a 4 digit NACE code.</v>
          </cell>
          <cell r="D559" t="str">
            <v>xs:string</v>
          </cell>
          <cell r="J559" t="str">
            <v>21200</v>
          </cell>
          <cell r="K559" t="str">
            <v/>
          </cell>
        </row>
        <row r="560">
          <cell r="A560" t="str">
            <v>EAI_Code</v>
          </cell>
          <cell r="C560" t="str">
            <v>Economic Activity Indicator is a code indicating the type of activity undertaken by the customer in the premises. The code will be a 4 digit NACE code.</v>
          </cell>
          <cell r="D560" t="str">
            <v>xs:string</v>
          </cell>
          <cell r="J560" t="str">
            <v>22</v>
          </cell>
          <cell r="K560" t="str">
            <v/>
          </cell>
        </row>
        <row r="561">
          <cell r="A561" t="str">
            <v>EAI_Code</v>
          </cell>
          <cell r="C561" t="str">
            <v>Economic Activity Indicator is a code indicating the type of activity undertaken by the customer in the premises. The code will be a 4 digit NACE code.</v>
          </cell>
          <cell r="D561" t="str">
            <v>xs:string</v>
          </cell>
          <cell r="J561" t="str">
            <v>22100</v>
          </cell>
          <cell r="K561" t="str">
            <v/>
          </cell>
        </row>
        <row r="562">
          <cell r="A562" t="str">
            <v>EAI_Code</v>
          </cell>
          <cell r="C562" t="str">
            <v>Economic Activity Indicator is a code indicating the type of activity undertaken by the customer in the premises. The code will be a 4 digit NACE code.</v>
          </cell>
          <cell r="D562" t="str">
            <v>xs:string</v>
          </cell>
          <cell r="J562" t="str">
            <v>22200</v>
          </cell>
          <cell r="K562" t="str">
            <v/>
          </cell>
        </row>
        <row r="563">
          <cell r="A563" t="str">
            <v>EAI_Code</v>
          </cell>
          <cell r="C563" t="str">
            <v>Economic Activity Indicator is a code indicating the type of activity undertaken by the customer in the premises. The code will be a 4 digit NACE code.</v>
          </cell>
          <cell r="D563" t="str">
            <v>xs:string</v>
          </cell>
          <cell r="J563" t="str">
            <v>22300</v>
          </cell>
          <cell r="K563" t="str">
            <v/>
          </cell>
        </row>
        <row r="564">
          <cell r="A564" t="str">
            <v>EAI_Code</v>
          </cell>
          <cell r="C564" t="str">
            <v>Economic Activity Indicator is a code indicating the type of activity undertaken by the customer in the premises. The code will be a 4 digit NACE code.</v>
          </cell>
          <cell r="D564" t="str">
            <v>xs:string</v>
          </cell>
          <cell r="J564" t="str">
            <v>23</v>
          </cell>
          <cell r="K564" t="str">
            <v/>
          </cell>
        </row>
        <row r="565">
          <cell r="A565" t="str">
            <v>EAI_Code</v>
          </cell>
          <cell r="C565" t="str">
            <v>Economic Activity Indicator is a code indicating the type of activity undertaken by the customer in the premises. The code will be a 4 digit NACE code.</v>
          </cell>
          <cell r="D565" t="str">
            <v>xs:string</v>
          </cell>
          <cell r="J565" t="str">
            <v>23100</v>
          </cell>
          <cell r="K565" t="str">
            <v/>
          </cell>
        </row>
        <row r="566">
          <cell r="A566" t="str">
            <v>EAI_Code</v>
          </cell>
          <cell r="C566" t="str">
            <v>Economic Activity Indicator is a code indicating the type of activity undertaken by the customer in the premises. The code will be a 4 digit NACE code.</v>
          </cell>
          <cell r="D566" t="str">
            <v>xs:string</v>
          </cell>
          <cell r="J566" t="str">
            <v>23200</v>
          </cell>
          <cell r="K566" t="str">
            <v/>
          </cell>
        </row>
        <row r="567">
          <cell r="A567" t="str">
            <v>EAI_Code</v>
          </cell>
          <cell r="C567" t="str">
            <v>Economic Activity Indicator is a code indicating the type of activity undertaken by the customer in the premises. The code will be a 4 digit NACE code.</v>
          </cell>
          <cell r="D567" t="str">
            <v>xs:string</v>
          </cell>
          <cell r="J567" t="str">
            <v>23300</v>
          </cell>
          <cell r="K567" t="str">
            <v/>
          </cell>
        </row>
        <row r="568">
          <cell r="A568" t="str">
            <v>EAI_Code</v>
          </cell>
          <cell r="C568" t="str">
            <v>Economic Activity Indicator is a code indicating the type of activity undertaken by the customer in the premises. The code will be a 4 digit NACE code.</v>
          </cell>
          <cell r="D568" t="str">
            <v>xs:string</v>
          </cell>
          <cell r="J568" t="str">
            <v>24</v>
          </cell>
          <cell r="K568" t="str">
            <v/>
          </cell>
        </row>
        <row r="569">
          <cell r="A569" t="str">
            <v>EAI_Code</v>
          </cell>
          <cell r="C569" t="str">
            <v>Economic Activity Indicator is a code indicating the type of activity undertaken by the customer in the premises. The code will be a 4 digit NACE code.</v>
          </cell>
          <cell r="D569" t="str">
            <v>xs:string</v>
          </cell>
          <cell r="J569" t="str">
            <v>24100</v>
          </cell>
          <cell r="K569" t="str">
            <v/>
          </cell>
        </row>
        <row r="570">
          <cell r="A570" t="str">
            <v>EAI_Code</v>
          </cell>
          <cell r="C570" t="str">
            <v>Economic Activity Indicator is a code indicating the type of activity undertaken by the customer in the premises. The code will be a 4 digit NACE code.</v>
          </cell>
          <cell r="D570" t="str">
            <v>xs:string</v>
          </cell>
          <cell r="J570" t="str">
            <v>24200</v>
          </cell>
          <cell r="K570" t="str">
            <v/>
          </cell>
        </row>
        <row r="571">
          <cell r="A571" t="str">
            <v>EAI_Code</v>
          </cell>
          <cell r="C571" t="str">
            <v>Economic Activity Indicator is a code indicating the type of activity undertaken by the customer in the premises. The code will be a 4 digit NACE code.</v>
          </cell>
          <cell r="D571" t="str">
            <v>xs:string</v>
          </cell>
          <cell r="J571" t="str">
            <v>24300</v>
          </cell>
          <cell r="K571" t="str">
            <v/>
          </cell>
        </row>
        <row r="572">
          <cell r="A572" t="str">
            <v>EAI_Code</v>
          </cell>
          <cell r="C572" t="str">
            <v>Economic Activity Indicator is a code indicating the type of activity undertaken by the customer in the premises. The code will be a 4 digit NACE code.</v>
          </cell>
          <cell r="D572" t="str">
            <v>xs:string</v>
          </cell>
          <cell r="J572" t="str">
            <v>24410</v>
          </cell>
          <cell r="K572" t="str">
            <v/>
          </cell>
        </row>
        <row r="573">
          <cell r="A573" t="str">
            <v>EAI_Code</v>
          </cell>
          <cell r="C573" t="str">
            <v>Economic Activity Indicator is a code indicating the type of activity undertaken by the customer in the premises. The code will be a 4 digit NACE code.</v>
          </cell>
          <cell r="D573" t="str">
            <v>xs:string</v>
          </cell>
          <cell r="J573" t="str">
            <v>24500</v>
          </cell>
          <cell r="K573" t="str">
            <v/>
          </cell>
        </row>
        <row r="574">
          <cell r="A574" t="str">
            <v>EAI_Code</v>
          </cell>
          <cell r="C574" t="str">
            <v>Economic Activity Indicator is a code indicating the type of activity undertaken by the customer in the premises. The code will be a 4 digit NACE code.</v>
          </cell>
          <cell r="D574" t="str">
            <v>xs:string</v>
          </cell>
          <cell r="J574" t="str">
            <v>24600</v>
          </cell>
          <cell r="K574" t="str">
            <v/>
          </cell>
        </row>
        <row r="575">
          <cell r="A575" t="str">
            <v>EAI_Code</v>
          </cell>
          <cell r="C575" t="str">
            <v>Economic Activity Indicator is a code indicating the type of activity undertaken by the customer in the premises. The code will be a 4 digit NACE code.</v>
          </cell>
          <cell r="D575" t="str">
            <v>xs:string</v>
          </cell>
          <cell r="J575" t="str">
            <v>24700</v>
          </cell>
          <cell r="K575" t="str">
            <v/>
          </cell>
        </row>
        <row r="576">
          <cell r="A576" t="str">
            <v>EAI_Code</v>
          </cell>
          <cell r="C576" t="str">
            <v>Economic Activity Indicator is a code indicating the type of activity undertaken by the customer in the premises. The code will be a 4 digit NACE code.</v>
          </cell>
          <cell r="D576" t="str">
            <v>xs:string</v>
          </cell>
          <cell r="J576" t="str">
            <v>25</v>
          </cell>
          <cell r="K576" t="str">
            <v/>
          </cell>
        </row>
        <row r="577">
          <cell r="A577" t="str">
            <v>EAI_Code</v>
          </cell>
          <cell r="C577" t="str">
            <v>Economic Activity Indicator is a code indicating the type of activity undertaken by the customer in the premises. The code will be a 4 digit NACE code.</v>
          </cell>
          <cell r="D577" t="str">
            <v>xs:string</v>
          </cell>
          <cell r="J577" t="str">
            <v>25100</v>
          </cell>
          <cell r="K577" t="str">
            <v/>
          </cell>
        </row>
        <row r="578">
          <cell r="A578" t="str">
            <v>EAI_Code</v>
          </cell>
          <cell r="C578" t="str">
            <v>Economic Activity Indicator is a code indicating the type of activity undertaken by the customer in the premises. The code will be a 4 digit NACE code.</v>
          </cell>
          <cell r="D578" t="str">
            <v>xs:string</v>
          </cell>
          <cell r="J578" t="str">
            <v>25200</v>
          </cell>
          <cell r="K578" t="str">
            <v/>
          </cell>
        </row>
        <row r="579">
          <cell r="A579" t="str">
            <v>EAI_Code</v>
          </cell>
          <cell r="C579" t="str">
            <v>Economic Activity Indicator is a code indicating the type of activity undertaken by the customer in the premises. The code will be a 4 digit NACE code.</v>
          </cell>
          <cell r="D579" t="str">
            <v>xs:string</v>
          </cell>
          <cell r="J579" t="str">
            <v>26</v>
          </cell>
          <cell r="K579" t="str">
            <v/>
          </cell>
        </row>
        <row r="580">
          <cell r="A580" t="str">
            <v>EAI_Code</v>
          </cell>
          <cell r="C580" t="str">
            <v>Economic Activity Indicator is a code indicating the type of activity undertaken by the customer in the premises. The code will be a 4 digit NACE code.</v>
          </cell>
          <cell r="D580" t="str">
            <v>xs:string</v>
          </cell>
          <cell r="J580" t="str">
            <v>26100</v>
          </cell>
          <cell r="K580" t="str">
            <v/>
          </cell>
        </row>
        <row r="581">
          <cell r="A581" t="str">
            <v>EAI_Code</v>
          </cell>
          <cell r="C581" t="str">
            <v>Economic Activity Indicator is a code indicating the type of activity undertaken by the customer in the premises. The code will be a 4 digit NACE code.</v>
          </cell>
          <cell r="D581" t="str">
            <v>xs:string</v>
          </cell>
          <cell r="J581" t="str">
            <v>26200</v>
          </cell>
          <cell r="K581" t="str">
            <v/>
          </cell>
        </row>
        <row r="582">
          <cell r="A582" t="str">
            <v>EAI_Code</v>
          </cell>
          <cell r="C582" t="str">
            <v>Economic Activity Indicator is a code indicating the type of activity undertaken by the customer in the premises. The code will be a 4 digit NACE code.</v>
          </cell>
          <cell r="D582" t="str">
            <v>xs:string</v>
          </cell>
          <cell r="J582" t="str">
            <v>26300</v>
          </cell>
          <cell r="K582" t="str">
            <v/>
          </cell>
        </row>
        <row r="583">
          <cell r="A583" t="str">
            <v>EAI_Code</v>
          </cell>
          <cell r="C583" t="str">
            <v>Economic Activity Indicator is a code indicating the type of activity undertaken by the customer in the premises. The code will be a 4 digit NACE code.</v>
          </cell>
          <cell r="D583" t="str">
            <v>xs:string</v>
          </cell>
          <cell r="J583" t="str">
            <v>26400</v>
          </cell>
          <cell r="K583" t="str">
            <v/>
          </cell>
        </row>
        <row r="584">
          <cell r="A584" t="str">
            <v>EAI_Code</v>
          </cell>
          <cell r="C584" t="str">
            <v>Economic Activity Indicator is a code indicating the type of activity undertaken by the customer in the premises. The code will be a 4 digit NACE code.</v>
          </cell>
          <cell r="D584" t="str">
            <v>xs:string</v>
          </cell>
          <cell r="J584" t="str">
            <v>26500</v>
          </cell>
          <cell r="K584" t="str">
            <v/>
          </cell>
        </row>
        <row r="585">
          <cell r="A585" t="str">
            <v>EAI_Code</v>
          </cell>
          <cell r="C585" t="str">
            <v>Economic Activity Indicator is a code indicating the type of activity undertaken by the customer in the premises. The code will be a 4 digit NACE code.</v>
          </cell>
          <cell r="D585" t="str">
            <v>xs:string</v>
          </cell>
          <cell r="J585" t="str">
            <v>26600</v>
          </cell>
          <cell r="K585" t="str">
            <v/>
          </cell>
        </row>
        <row r="586">
          <cell r="A586" t="str">
            <v>EAI_Code</v>
          </cell>
          <cell r="C586" t="str">
            <v>Economic Activity Indicator is a code indicating the type of activity undertaken by the customer in the premises. The code will be a 4 digit NACE code.</v>
          </cell>
          <cell r="D586" t="str">
            <v>xs:string</v>
          </cell>
          <cell r="J586" t="str">
            <v>26700</v>
          </cell>
          <cell r="K586" t="str">
            <v/>
          </cell>
        </row>
        <row r="587">
          <cell r="A587" t="str">
            <v>EAI_Code</v>
          </cell>
          <cell r="C587" t="str">
            <v>Economic Activity Indicator is a code indicating the type of activity undertaken by the customer in the premises. The code will be a 4 digit NACE code.</v>
          </cell>
          <cell r="D587" t="str">
            <v>xs:string</v>
          </cell>
          <cell r="J587" t="str">
            <v>26800</v>
          </cell>
          <cell r="K587" t="str">
            <v/>
          </cell>
        </row>
        <row r="588">
          <cell r="A588" t="str">
            <v>EAI_Code</v>
          </cell>
          <cell r="C588" t="str">
            <v>Economic Activity Indicator is a code indicating the type of activity undertaken by the customer in the premises. The code will be a 4 digit NACE code.</v>
          </cell>
          <cell r="D588" t="str">
            <v>xs:string</v>
          </cell>
          <cell r="J588" t="str">
            <v>27</v>
          </cell>
          <cell r="K588" t="str">
            <v/>
          </cell>
        </row>
        <row r="589">
          <cell r="A589" t="str">
            <v>EAI_Code</v>
          </cell>
          <cell r="C589" t="str">
            <v>Economic Activity Indicator is a code indicating the type of activity undertaken by the customer in the premises. The code will be a 4 digit NACE code.</v>
          </cell>
          <cell r="D589" t="str">
            <v>xs:string</v>
          </cell>
          <cell r="J589" t="str">
            <v>27100</v>
          </cell>
          <cell r="K589" t="str">
            <v/>
          </cell>
        </row>
        <row r="590">
          <cell r="A590" t="str">
            <v>EAI_Code</v>
          </cell>
          <cell r="C590" t="str">
            <v>Economic Activity Indicator is a code indicating the type of activity undertaken by the customer in the premises. The code will be a 4 digit NACE code.</v>
          </cell>
          <cell r="D590" t="str">
            <v>xs:string</v>
          </cell>
          <cell r="J590" t="str">
            <v>27200</v>
          </cell>
          <cell r="K590" t="str">
            <v/>
          </cell>
        </row>
        <row r="591">
          <cell r="A591" t="str">
            <v>EAI_Code</v>
          </cell>
          <cell r="C591" t="str">
            <v>Economic Activity Indicator is a code indicating the type of activity undertaken by the customer in the premises. The code will be a 4 digit NACE code.</v>
          </cell>
          <cell r="D591" t="str">
            <v>xs:string</v>
          </cell>
          <cell r="J591" t="str">
            <v>27300</v>
          </cell>
          <cell r="K591" t="str">
            <v/>
          </cell>
        </row>
        <row r="592">
          <cell r="A592" t="str">
            <v>EAI_Code</v>
          </cell>
          <cell r="C592" t="str">
            <v>Economic Activity Indicator is a code indicating the type of activity undertaken by the customer in the premises. The code will be a 4 digit NACE code.</v>
          </cell>
          <cell r="D592" t="str">
            <v>xs:string</v>
          </cell>
          <cell r="J592" t="str">
            <v>27400</v>
          </cell>
          <cell r="K592" t="str">
            <v/>
          </cell>
        </row>
        <row r="593">
          <cell r="A593" t="str">
            <v>EAI_Code</v>
          </cell>
          <cell r="C593" t="str">
            <v>Economic Activity Indicator is a code indicating the type of activity undertaken by the customer in the premises. The code will be a 4 digit NACE code.</v>
          </cell>
          <cell r="D593" t="str">
            <v>xs:string</v>
          </cell>
          <cell r="J593" t="str">
            <v>27500</v>
          </cell>
          <cell r="K593" t="str">
            <v/>
          </cell>
        </row>
        <row r="594">
          <cell r="A594" t="str">
            <v>EAI_Code</v>
          </cell>
          <cell r="C594" t="str">
            <v>Economic Activity Indicator is a code indicating the type of activity undertaken by the customer in the premises. The code will be a 4 digit NACE code.</v>
          </cell>
          <cell r="D594" t="str">
            <v>xs:string</v>
          </cell>
          <cell r="J594" t="str">
            <v>28</v>
          </cell>
          <cell r="K594" t="str">
            <v/>
          </cell>
        </row>
        <row r="595">
          <cell r="A595" t="str">
            <v>EAI_Code</v>
          </cell>
          <cell r="C595" t="str">
            <v>Economic Activity Indicator is a code indicating the type of activity undertaken by the customer in the premises. The code will be a 4 digit NACE code.</v>
          </cell>
          <cell r="D595" t="str">
            <v>xs:string</v>
          </cell>
          <cell r="J595" t="str">
            <v>28100</v>
          </cell>
          <cell r="K595" t="str">
            <v/>
          </cell>
        </row>
        <row r="596">
          <cell r="A596" t="str">
            <v>EAI_Code</v>
          </cell>
          <cell r="C596" t="str">
            <v>Economic Activity Indicator is a code indicating the type of activity undertaken by the customer in the premises. The code will be a 4 digit NACE code.</v>
          </cell>
          <cell r="D596" t="str">
            <v>xs:string</v>
          </cell>
          <cell r="J596" t="str">
            <v>28200</v>
          </cell>
          <cell r="K596" t="str">
            <v/>
          </cell>
        </row>
        <row r="597">
          <cell r="A597" t="str">
            <v>EAI_Code</v>
          </cell>
          <cell r="C597" t="str">
            <v>Economic Activity Indicator is a code indicating the type of activity undertaken by the customer in the premises. The code will be a 4 digit NACE code.</v>
          </cell>
          <cell r="D597" t="str">
            <v>xs:string</v>
          </cell>
          <cell r="J597" t="str">
            <v>28300</v>
          </cell>
          <cell r="K597" t="str">
            <v/>
          </cell>
        </row>
        <row r="598">
          <cell r="A598" t="str">
            <v>EAI_Code</v>
          </cell>
          <cell r="C598" t="str">
            <v>Economic Activity Indicator is a code indicating the type of activity undertaken by the customer in the premises. The code will be a 4 digit NACE code.</v>
          </cell>
          <cell r="D598" t="str">
            <v>xs:string</v>
          </cell>
          <cell r="J598" t="str">
            <v>28400</v>
          </cell>
          <cell r="K598" t="str">
            <v/>
          </cell>
        </row>
        <row r="599">
          <cell r="A599" t="str">
            <v>EAI_Code</v>
          </cell>
          <cell r="C599" t="str">
            <v>Economic Activity Indicator is a code indicating the type of activity undertaken by the customer in the premises. The code will be a 4 digit NACE code.</v>
          </cell>
          <cell r="D599" t="str">
            <v>xs:string</v>
          </cell>
          <cell r="J599" t="str">
            <v>28500</v>
          </cell>
          <cell r="K599" t="str">
            <v/>
          </cell>
        </row>
        <row r="600">
          <cell r="A600" t="str">
            <v>EAI_Code</v>
          </cell>
          <cell r="C600" t="str">
            <v>Economic Activity Indicator is a code indicating the type of activity undertaken by the customer in the premises. The code will be a 4 digit NACE code.</v>
          </cell>
          <cell r="D600" t="str">
            <v>xs:string</v>
          </cell>
          <cell r="J600" t="str">
            <v>28600</v>
          </cell>
          <cell r="K600" t="str">
            <v/>
          </cell>
        </row>
        <row r="601">
          <cell r="A601" t="str">
            <v>EAI_Code</v>
          </cell>
          <cell r="C601" t="str">
            <v>Economic Activity Indicator is a code indicating the type of activity undertaken by the customer in the premises. The code will be a 4 digit NACE code.</v>
          </cell>
          <cell r="D601" t="str">
            <v>xs:string</v>
          </cell>
          <cell r="J601" t="str">
            <v>28700</v>
          </cell>
          <cell r="K601" t="str">
            <v/>
          </cell>
        </row>
        <row r="602">
          <cell r="A602" t="str">
            <v>EAI_Code</v>
          </cell>
          <cell r="C602" t="str">
            <v>Economic Activity Indicator is a code indicating the type of activity undertaken by the customer in the premises. The code will be a 4 digit NACE code.</v>
          </cell>
          <cell r="D602" t="str">
            <v>xs:string</v>
          </cell>
          <cell r="J602" t="str">
            <v>29</v>
          </cell>
          <cell r="K602" t="str">
            <v/>
          </cell>
        </row>
        <row r="603">
          <cell r="A603" t="str">
            <v>EAI_Code</v>
          </cell>
          <cell r="C603" t="str">
            <v>Economic Activity Indicator is a code indicating the type of activity undertaken by the customer in the premises. The code will be a 4 digit NACE code.</v>
          </cell>
          <cell r="D603" t="str">
            <v>xs:string</v>
          </cell>
          <cell r="J603" t="str">
            <v>29100</v>
          </cell>
          <cell r="K603" t="str">
            <v/>
          </cell>
        </row>
        <row r="604">
          <cell r="A604" t="str">
            <v>EAI_Code</v>
          </cell>
          <cell r="C604" t="str">
            <v>Economic Activity Indicator is a code indicating the type of activity undertaken by the customer in the premises. The code will be a 4 digit NACE code.</v>
          </cell>
          <cell r="D604" t="str">
            <v>xs:string</v>
          </cell>
          <cell r="J604" t="str">
            <v>29200</v>
          </cell>
          <cell r="K604" t="str">
            <v/>
          </cell>
        </row>
        <row r="605">
          <cell r="A605" t="str">
            <v>EAI_Code</v>
          </cell>
          <cell r="C605" t="str">
            <v>Economic Activity Indicator is a code indicating the type of activity undertaken by the customer in the premises. The code will be a 4 digit NACE code.</v>
          </cell>
          <cell r="D605" t="str">
            <v>xs:string</v>
          </cell>
          <cell r="J605" t="str">
            <v>29300</v>
          </cell>
          <cell r="K605" t="str">
            <v/>
          </cell>
        </row>
        <row r="606">
          <cell r="A606" t="str">
            <v>EAI_Code</v>
          </cell>
          <cell r="C606" t="str">
            <v>Economic Activity Indicator is a code indicating the type of activity undertaken by the customer in the premises. The code will be a 4 digit NACE code.</v>
          </cell>
          <cell r="D606" t="str">
            <v>xs:string</v>
          </cell>
          <cell r="J606" t="str">
            <v>29400</v>
          </cell>
          <cell r="K606" t="str">
            <v/>
          </cell>
        </row>
        <row r="607">
          <cell r="A607" t="str">
            <v>EAI_Code</v>
          </cell>
          <cell r="C607" t="str">
            <v>Economic Activity Indicator is a code indicating the type of activity undertaken by the customer in the premises. The code will be a 4 digit NACE code.</v>
          </cell>
          <cell r="D607" t="str">
            <v>xs:string</v>
          </cell>
          <cell r="J607" t="str">
            <v>29500</v>
          </cell>
          <cell r="K607" t="str">
            <v/>
          </cell>
        </row>
        <row r="608">
          <cell r="A608" t="str">
            <v>EAI_Code</v>
          </cell>
          <cell r="C608" t="str">
            <v>Economic Activity Indicator is a code indicating the type of activity undertaken by the customer in the premises. The code will be a 4 digit NACE code.</v>
          </cell>
          <cell r="D608" t="str">
            <v>xs:string</v>
          </cell>
          <cell r="J608" t="str">
            <v>29600</v>
          </cell>
          <cell r="K608" t="str">
            <v/>
          </cell>
        </row>
        <row r="609">
          <cell r="A609" t="str">
            <v>EAI_Code</v>
          </cell>
          <cell r="C609" t="str">
            <v>Economic Activity Indicator is a code indicating the type of activity undertaken by the customer in the premises. The code will be a 4 digit NACE code.</v>
          </cell>
          <cell r="D609" t="str">
            <v>xs:string</v>
          </cell>
          <cell r="J609" t="str">
            <v>29700</v>
          </cell>
          <cell r="K609" t="str">
            <v/>
          </cell>
        </row>
        <row r="610">
          <cell r="A610" t="str">
            <v>EAI_Code</v>
          </cell>
          <cell r="C610" t="str">
            <v>Economic Activity Indicator is a code indicating the type of activity undertaken by the customer in the premises. The code will be a 4 digit NACE code.</v>
          </cell>
          <cell r="D610" t="str">
            <v>xs:string</v>
          </cell>
          <cell r="J610" t="str">
            <v>30</v>
          </cell>
          <cell r="K610" t="str">
            <v/>
          </cell>
        </row>
        <row r="611">
          <cell r="A611" t="str">
            <v>EAI_Code</v>
          </cell>
          <cell r="C611" t="str">
            <v>Economic Activity Indicator is a code indicating the type of activity undertaken by the customer in the premises. The code will be a 4 digit NACE code.</v>
          </cell>
          <cell r="D611" t="str">
            <v>xs:string</v>
          </cell>
          <cell r="J611" t="str">
            <v>30000</v>
          </cell>
          <cell r="K611" t="str">
            <v/>
          </cell>
        </row>
        <row r="612">
          <cell r="A612" t="str">
            <v>EAI_Code</v>
          </cell>
          <cell r="C612" t="str">
            <v>Economic Activity Indicator is a code indicating the type of activity undertaken by the customer in the premises. The code will be a 4 digit NACE code.</v>
          </cell>
          <cell r="D612" t="str">
            <v>xs:string</v>
          </cell>
          <cell r="J612" t="str">
            <v>31</v>
          </cell>
          <cell r="K612" t="str">
            <v/>
          </cell>
        </row>
        <row r="613">
          <cell r="A613" t="str">
            <v>EAI_Code</v>
          </cell>
          <cell r="C613" t="str">
            <v>Economic Activity Indicator is a code indicating the type of activity undertaken by the customer in the premises. The code will be a 4 digit NACE code.</v>
          </cell>
          <cell r="D613" t="str">
            <v>xs:string</v>
          </cell>
          <cell r="J613" t="str">
            <v>31100</v>
          </cell>
          <cell r="K613" t="str">
            <v/>
          </cell>
        </row>
        <row r="614">
          <cell r="A614" t="str">
            <v>EAI_Code</v>
          </cell>
          <cell r="C614" t="str">
            <v>Economic Activity Indicator is a code indicating the type of activity undertaken by the customer in the premises. The code will be a 4 digit NACE code.</v>
          </cell>
          <cell r="D614" t="str">
            <v>xs:string</v>
          </cell>
          <cell r="J614" t="str">
            <v>31200</v>
          </cell>
          <cell r="K614" t="str">
            <v/>
          </cell>
        </row>
        <row r="615">
          <cell r="A615" t="str">
            <v>EAI_Code</v>
          </cell>
          <cell r="C615" t="str">
            <v>Economic Activity Indicator is a code indicating the type of activity undertaken by the customer in the premises. The code will be a 4 digit NACE code.</v>
          </cell>
          <cell r="D615" t="str">
            <v>xs:string</v>
          </cell>
          <cell r="J615" t="str">
            <v>31300</v>
          </cell>
          <cell r="K615" t="str">
            <v/>
          </cell>
        </row>
        <row r="616">
          <cell r="A616" t="str">
            <v>EAI_Code</v>
          </cell>
          <cell r="C616" t="str">
            <v>Economic Activity Indicator is a code indicating the type of activity undertaken by the customer in the premises. The code will be a 4 digit NACE code.</v>
          </cell>
          <cell r="D616" t="str">
            <v>xs:string</v>
          </cell>
          <cell r="J616" t="str">
            <v>31400</v>
          </cell>
          <cell r="K616" t="str">
            <v/>
          </cell>
        </row>
        <row r="617">
          <cell r="A617" t="str">
            <v>EAI_Code</v>
          </cell>
          <cell r="C617" t="str">
            <v>Economic Activity Indicator is a code indicating the type of activity undertaken by the customer in the premises. The code will be a 4 digit NACE code.</v>
          </cell>
          <cell r="D617" t="str">
            <v>xs:string</v>
          </cell>
          <cell r="J617" t="str">
            <v>31500</v>
          </cell>
          <cell r="K617" t="str">
            <v/>
          </cell>
        </row>
        <row r="618">
          <cell r="A618" t="str">
            <v>EAI_Code</v>
          </cell>
          <cell r="C618" t="str">
            <v>Economic Activity Indicator is a code indicating the type of activity undertaken by the customer in the premises. The code will be a 4 digit NACE code.</v>
          </cell>
          <cell r="D618" t="str">
            <v>xs:string</v>
          </cell>
          <cell r="J618" t="str">
            <v>31600</v>
          </cell>
          <cell r="K618" t="str">
            <v/>
          </cell>
        </row>
        <row r="619">
          <cell r="A619" t="str">
            <v>EAI_Code</v>
          </cell>
          <cell r="C619" t="str">
            <v>Economic Activity Indicator is a code indicating the type of activity undertaken by the customer in the premises. The code will be a 4 digit NACE code.</v>
          </cell>
          <cell r="D619" t="str">
            <v>xs:string</v>
          </cell>
          <cell r="J619" t="str">
            <v>32</v>
          </cell>
          <cell r="K619" t="str">
            <v/>
          </cell>
        </row>
        <row r="620">
          <cell r="A620" t="str">
            <v>EAI_Code</v>
          </cell>
          <cell r="C620" t="str">
            <v>Economic Activity Indicator is a code indicating the type of activity undertaken by the customer in the premises. The code will be a 4 digit NACE code.</v>
          </cell>
          <cell r="D620" t="str">
            <v>xs:string</v>
          </cell>
          <cell r="J620" t="str">
            <v>32100</v>
          </cell>
          <cell r="K620" t="str">
            <v/>
          </cell>
        </row>
        <row r="621">
          <cell r="A621" t="str">
            <v>EAI_Code</v>
          </cell>
          <cell r="C621" t="str">
            <v>Economic Activity Indicator is a code indicating the type of activity undertaken by the customer in the premises. The code will be a 4 digit NACE code.</v>
          </cell>
          <cell r="D621" t="str">
            <v>xs:string</v>
          </cell>
          <cell r="J621" t="str">
            <v>32200</v>
          </cell>
          <cell r="K621" t="str">
            <v/>
          </cell>
        </row>
        <row r="622">
          <cell r="A622" t="str">
            <v>EAI_Code</v>
          </cell>
          <cell r="C622" t="str">
            <v>Economic Activity Indicator is a code indicating the type of activity undertaken by the customer in the premises. The code will be a 4 digit NACE code.</v>
          </cell>
          <cell r="D622" t="str">
            <v>xs:string</v>
          </cell>
          <cell r="J622" t="str">
            <v>32300</v>
          </cell>
          <cell r="K622" t="str">
            <v/>
          </cell>
        </row>
        <row r="623">
          <cell r="A623" t="str">
            <v>EAI_Code</v>
          </cell>
          <cell r="C623" t="str">
            <v>Economic Activity Indicator is a code indicating the type of activity undertaken by the customer in the premises. The code will be a 4 digit NACE code.</v>
          </cell>
          <cell r="D623" t="str">
            <v>xs:string</v>
          </cell>
          <cell r="J623" t="str">
            <v>33</v>
          </cell>
          <cell r="K623" t="str">
            <v/>
          </cell>
        </row>
        <row r="624">
          <cell r="A624" t="str">
            <v>EAI_Code</v>
          </cell>
          <cell r="C624" t="str">
            <v>Economic Activity Indicator is a code indicating the type of activity undertaken by the customer in the premises. The code will be a 4 digit NACE code.</v>
          </cell>
          <cell r="D624" t="str">
            <v>xs:string</v>
          </cell>
          <cell r="J624" t="str">
            <v>33100</v>
          </cell>
          <cell r="K624" t="str">
            <v/>
          </cell>
        </row>
        <row r="625">
          <cell r="A625" t="str">
            <v>EAI_Code</v>
          </cell>
          <cell r="C625" t="str">
            <v>Economic Activity Indicator is a code indicating the type of activity undertaken by the customer in the premises. The code will be a 4 digit NACE code.</v>
          </cell>
          <cell r="D625" t="str">
            <v>xs:string</v>
          </cell>
          <cell r="J625" t="str">
            <v>33200</v>
          </cell>
          <cell r="K625" t="str">
            <v/>
          </cell>
        </row>
        <row r="626">
          <cell r="A626" t="str">
            <v>EAI_Code</v>
          </cell>
          <cell r="C626" t="str">
            <v>Economic Activity Indicator is a code indicating the type of activity undertaken by the customer in the premises. The code will be a 4 digit NACE code.</v>
          </cell>
          <cell r="D626" t="str">
            <v>xs:string</v>
          </cell>
          <cell r="J626" t="str">
            <v>33300</v>
          </cell>
          <cell r="K626" t="str">
            <v/>
          </cell>
        </row>
        <row r="627">
          <cell r="A627" t="str">
            <v>EAI_Code</v>
          </cell>
          <cell r="C627" t="str">
            <v>Economic Activity Indicator is a code indicating the type of activity undertaken by the customer in the premises. The code will be a 4 digit NACE code.</v>
          </cell>
          <cell r="D627" t="str">
            <v>xs:string</v>
          </cell>
          <cell r="J627" t="str">
            <v>33400</v>
          </cell>
          <cell r="K627" t="str">
            <v/>
          </cell>
        </row>
        <row r="628">
          <cell r="A628" t="str">
            <v>EAI_Code</v>
          </cell>
          <cell r="C628" t="str">
            <v>Economic Activity Indicator is a code indicating the type of activity undertaken by the customer in the premises. The code will be a 4 digit NACE code.</v>
          </cell>
          <cell r="D628" t="str">
            <v>xs:string</v>
          </cell>
          <cell r="J628" t="str">
            <v>33500</v>
          </cell>
          <cell r="K628" t="str">
            <v/>
          </cell>
        </row>
        <row r="629">
          <cell r="A629" t="str">
            <v>EAI_Code</v>
          </cell>
          <cell r="C629" t="str">
            <v>Economic Activity Indicator is a code indicating the type of activity undertaken by the customer in the premises. The code will be a 4 digit NACE code.</v>
          </cell>
          <cell r="D629" t="str">
            <v>xs:string</v>
          </cell>
          <cell r="J629" t="str">
            <v>34</v>
          </cell>
          <cell r="K629" t="str">
            <v/>
          </cell>
        </row>
        <row r="630">
          <cell r="A630" t="str">
            <v>EAI_Code</v>
          </cell>
          <cell r="C630" t="str">
            <v>Economic Activity Indicator is a code indicating the type of activity undertaken by the customer in the premises. The code will be a 4 digit NACE code.</v>
          </cell>
          <cell r="D630" t="str">
            <v>xs:string</v>
          </cell>
          <cell r="J630" t="str">
            <v>34100</v>
          </cell>
          <cell r="K630" t="str">
            <v/>
          </cell>
        </row>
        <row r="631">
          <cell r="A631" t="str">
            <v>EAI_Code</v>
          </cell>
          <cell r="C631" t="str">
            <v>Economic Activity Indicator is a code indicating the type of activity undertaken by the customer in the premises. The code will be a 4 digit NACE code.</v>
          </cell>
          <cell r="D631" t="str">
            <v>xs:string</v>
          </cell>
          <cell r="J631" t="str">
            <v>34200</v>
          </cell>
          <cell r="K631" t="str">
            <v/>
          </cell>
        </row>
        <row r="632">
          <cell r="A632" t="str">
            <v>EAI_Code</v>
          </cell>
          <cell r="C632" t="str">
            <v>Economic Activity Indicator is a code indicating the type of activity undertaken by the customer in the premises. The code will be a 4 digit NACE code.</v>
          </cell>
          <cell r="D632" t="str">
            <v>xs:string</v>
          </cell>
          <cell r="J632" t="str">
            <v>34300</v>
          </cell>
          <cell r="K632" t="str">
            <v/>
          </cell>
        </row>
        <row r="633">
          <cell r="A633" t="str">
            <v>EAI_Code</v>
          </cell>
          <cell r="C633" t="str">
            <v>Economic Activity Indicator is a code indicating the type of activity undertaken by the customer in the premises. The code will be a 4 digit NACE code.</v>
          </cell>
          <cell r="D633" t="str">
            <v>xs:string</v>
          </cell>
          <cell r="J633" t="str">
            <v>35</v>
          </cell>
          <cell r="K633" t="str">
            <v/>
          </cell>
        </row>
        <row r="634">
          <cell r="A634" t="str">
            <v>EAI_Code</v>
          </cell>
          <cell r="C634" t="str">
            <v>Economic Activity Indicator is a code indicating the type of activity undertaken by the customer in the premises. The code will be a 4 digit NACE code.</v>
          </cell>
          <cell r="D634" t="str">
            <v>xs:string</v>
          </cell>
          <cell r="J634" t="str">
            <v>35100</v>
          </cell>
          <cell r="K634" t="str">
            <v/>
          </cell>
        </row>
        <row r="635">
          <cell r="A635" t="str">
            <v>EAI_Code</v>
          </cell>
          <cell r="C635" t="str">
            <v>Economic Activity Indicator is a code indicating the type of activity undertaken by the customer in the premises. The code will be a 4 digit NACE code.</v>
          </cell>
          <cell r="D635" t="str">
            <v>xs:string</v>
          </cell>
          <cell r="J635" t="str">
            <v>35200</v>
          </cell>
          <cell r="K635" t="str">
            <v/>
          </cell>
        </row>
        <row r="636">
          <cell r="A636" t="str">
            <v>EAI_Code</v>
          </cell>
          <cell r="C636" t="str">
            <v>Economic Activity Indicator is a code indicating the type of activity undertaken by the customer in the premises. The code will be a 4 digit NACE code.</v>
          </cell>
          <cell r="D636" t="str">
            <v>xs:string</v>
          </cell>
          <cell r="J636" t="str">
            <v>35300</v>
          </cell>
          <cell r="K636" t="str">
            <v/>
          </cell>
        </row>
        <row r="637">
          <cell r="A637" t="str">
            <v>EAI_Code</v>
          </cell>
          <cell r="C637" t="str">
            <v>Economic Activity Indicator is a code indicating the type of activity undertaken by the customer in the premises. The code will be a 4 digit NACE code.</v>
          </cell>
          <cell r="D637" t="str">
            <v>xs:string</v>
          </cell>
          <cell r="J637" t="str">
            <v>35400</v>
          </cell>
          <cell r="K637" t="str">
            <v/>
          </cell>
        </row>
        <row r="638">
          <cell r="A638" t="str">
            <v>EAI_Code</v>
          </cell>
          <cell r="C638" t="str">
            <v>Economic Activity Indicator is a code indicating the type of activity undertaken by the customer in the premises. The code will be a 4 digit NACE code.</v>
          </cell>
          <cell r="D638" t="str">
            <v>xs:string</v>
          </cell>
          <cell r="J638" t="str">
            <v>35500</v>
          </cell>
          <cell r="K638" t="str">
            <v/>
          </cell>
        </row>
        <row r="639">
          <cell r="A639" t="str">
            <v>EAI_Code</v>
          </cell>
          <cell r="C639" t="str">
            <v>Economic Activity Indicator is a code indicating the type of activity undertaken by the customer in the premises. The code will be a 4 digit NACE code.</v>
          </cell>
          <cell r="D639" t="str">
            <v>xs:string</v>
          </cell>
          <cell r="J639" t="str">
            <v>36</v>
          </cell>
          <cell r="K639" t="str">
            <v/>
          </cell>
        </row>
        <row r="640">
          <cell r="A640" t="str">
            <v>EAI_Code</v>
          </cell>
          <cell r="C640" t="str">
            <v>Economic Activity Indicator is a code indicating the type of activity undertaken by the customer in the premises. The code will be a 4 digit NACE code.</v>
          </cell>
          <cell r="D640" t="str">
            <v>xs:string</v>
          </cell>
          <cell r="J640" t="str">
            <v>36100</v>
          </cell>
          <cell r="K640" t="str">
            <v/>
          </cell>
        </row>
        <row r="641">
          <cell r="A641" t="str">
            <v>EAI_Code</v>
          </cell>
          <cell r="C641" t="str">
            <v>Economic Activity Indicator is a code indicating the type of activity undertaken by the customer in the premises. The code will be a 4 digit NACE code.</v>
          </cell>
          <cell r="D641" t="str">
            <v>xs:string</v>
          </cell>
          <cell r="J641" t="str">
            <v>36200</v>
          </cell>
          <cell r="K641" t="str">
            <v/>
          </cell>
        </row>
        <row r="642">
          <cell r="A642" t="str">
            <v>EAI_Code</v>
          </cell>
          <cell r="C642" t="str">
            <v>Economic Activity Indicator is a code indicating the type of activity undertaken by the customer in the premises. The code will be a 4 digit NACE code.</v>
          </cell>
          <cell r="D642" t="str">
            <v>xs:string</v>
          </cell>
          <cell r="J642" t="str">
            <v>36300</v>
          </cell>
          <cell r="K642" t="str">
            <v/>
          </cell>
        </row>
        <row r="643">
          <cell r="A643" t="str">
            <v>EAI_Code</v>
          </cell>
          <cell r="C643" t="str">
            <v>Economic Activity Indicator is a code indicating the type of activity undertaken by the customer in the premises. The code will be a 4 digit NACE code.</v>
          </cell>
          <cell r="D643" t="str">
            <v>xs:string</v>
          </cell>
          <cell r="J643" t="str">
            <v>36400</v>
          </cell>
          <cell r="K643" t="str">
            <v/>
          </cell>
        </row>
        <row r="644">
          <cell r="A644" t="str">
            <v>EAI_Code</v>
          </cell>
          <cell r="C644" t="str">
            <v>Economic Activity Indicator is a code indicating the type of activity undertaken by the customer in the premises. The code will be a 4 digit NACE code.</v>
          </cell>
          <cell r="D644" t="str">
            <v>xs:string</v>
          </cell>
          <cell r="J644" t="str">
            <v>36500</v>
          </cell>
          <cell r="K644" t="str">
            <v/>
          </cell>
        </row>
        <row r="645">
          <cell r="A645" t="str">
            <v>EAI_Code</v>
          </cell>
          <cell r="C645" t="str">
            <v>Economic Activity Indicator is a code indicating the type of activity undertaken by the customer in the premises. The code will be a 4 digit NACE code.</v>
          </cell>
          <cell r="D645" t="str">
            <v>xs:string</v>
          </cell>
          <cell r="J645" t="str">
            <v>36600</v>
          </cell>
          <cell r="K645" t="str">
            <v/>
          </cell>
        </row>
        <row r="646">
          <cell r="A646" t="str">
            <v>EAI_Code</v>
          </cell>
          <cell r="C646" t="str">
            <v>Economic Activity Indicator is a code indicating the type of activity undertaken by the customer in the premises. The code will be a 4 digit NACE code.</v>
          </cell>
          <cell r="D646" t="str">
            <v>xs:string</v>
          </cell>
          <cell r="J646" t="str">
            <v>37</v>
          </cell>
          <cell r="K646" t="str">
            <v/>
          </cell>
        </row>
        <row r="647">
          <cell r="A647" t="str">
            <v>EAI_Code</v>
          </cell>
          <cell r="C647" t="str">
            <v>Economic Activity Indicator is a code indicating the type of activity undertaken by the customer in the premises. The code will be a 4 digit NACE code.</v>
          </cell>
          <cell r="D647" t="str">
            <v>xs:string</v>
          </cell>
          <cell r="J647" t="str">
            <v>37100</v>
          </cell>
          <cell r="K647" t="str">
            <v/>
          </cell>
        </row>
        <row r="648">
          <cell r="A648" t="str">
            <v>EAI_Code</v>
          </cell>
          <cell r="C648" t="str">
            <v>Economic Activity Indicator is a code indicating the type of activity undertaken by the customer in the premises. The code will be a 4 digit NACE code.</v>
          </cell>
          <cell r="D648" t="str">
            <v>xs:string</v>
          </cell>
          <cell r="J648" t="str">
            <v>37200</v>
          </cell>
          <cell r="K648" t="str">
            <v/>
          </cell>
        </row>
        <row r="649">
          <cell r="A649" t="str">
            <v>EAI_Code</v>
          </cell>
          <cell r="C649" t="str">
            <v>Economic Activity Indicator is a code indicating the type of activity undertaken by the customer in the premises. The code will be a 4 digit NACE code.</v>
          </cell>
          <cell r="D649" t="str">
            <v>xs:string</v>
          </cell>
          <cell r="J649" t="str">
            <v>40</v>
          </cell>
          <cell r="K649" t="str">
            <v/>
          </cell>
        </row>
        <row r="650">
          <cell r="A650" t="str">
            <v>EAI_Code</v>
          </cell>
          <cell r="C650" t="str">
            <v>Economic Activity Indicator is a code indicating the type of activity undertaken by the customer in the premises. The code will be a 4 digit NACE code.</v>
          </cell>
          <cell r="D650" t="str">
            <v>xs:string</v>
          </cell>
          <cell r="J650" t="str">
            <v>40100</v>
          </cell>
          <cell r="K650" t="str">
            <v/>
          </cell>
        </row>
        <row r="651">
          <cell r="A651" t="str">
            <v>EAI_Code</v>
          </cell>
          <cell r="C651" t="str">
            <v>Economic Activity Indicator is a code indicating the type of activity undertaken by the customer in the premises. The code will be a 4 digit NACE code.</v>
          </cell>
          <cell r="D651" t="str">
            <v>xs:string</v>
          </cell>
          <cell r="J651" t="str">
            <v>40200</v>
          </cell>
          <cell r="K651" t="str">
            <v/>
          </cell>
        </row>
        <row r="652">
          <cell r="A652" t="str">
            <v>EAI_Code</v>
          </cell>
          <cell r="C652" t="str">
            <v>Economic Activity Indicator is a code indicating the type of activity undertaken by the customer in the premises. The code will be a 4 digit NACE code.</v>
          </cell>
          <cell r="D652" t="str">
            <v>xs:string</v>
          </cell>
          <cell r="J652" t="str">
            <v>40300</v>
          </cell>
          <cell r="K652" t="str">
            <v/>
          </cell>
        </row>
        <row r="653">
          <cell r="A653" t="str">
            <v>EAI_Code</v>
          </cell>
          <cell r="C653" t="str">
            <v>Economic Activity Indicator is a code indicating the type of activity undertaken by the customer in the premises. The code will be a 4 digit NACE code.</v>
          </cell>
          <cell r="D653" t="str">
            <v>xs:string</v>
          </cell>
          <cell r="J653" t="str">
            <v>41</v>
          </cell>
          <cell r="K653" t="str">
            <v/>
          </cell>
        </row>
        <row r="654">
          <cell r="A654" t="str">
            <v>EAI_Code</v>
          </cell>
          <cell r="C654" t="str">
            <v>Economic Activity Indicator is a code indicating the type of activity undertaken by the customer in the premises. The code will be a 4 digit NACE code.</v>
          </cell>
          <cell r="D654" t="str">
            <v>xs:string</v>
          </cell>
          <cell r="J654" t="str">
            <v>41000</v>
          </cell>
          <cell r="K654" t="str">
            <v/>
          </cell>
        </row>
        <row r="655">
          <cell r="A655" t="str">
            <v>EAI_Code</v>
          </cell>
          <cell r="C655" t="str">
            <v>Economic Activity Indicator is a code indicating the type of activity undertaken by the customer in the premises. The code will be a 4 digit NACE code.</v>
          </cell>
          <cell r="D655" t="str">
            <v>xs:string</v>
          </cell>
          <cell r="J655" t="str">
            <v>45</v>
          </cell>
          <cell r="K655" t="str">
            <v/>
          </cell>
        </row>
        <row r="656">
          <cell r="A656" t="str">
            <v>EAI_Code</v>
          </cell>
          <cell r="C656" t="str">
            <v>Economic Activity Indicator is a code indicating the type of activity undertaken by the customer in the premises. The code will be a 4 digit NACE code.</v>
          </cell>
          <cell r="D656" t="str">
            <v>xs:string</v>
          </cell>
          <cell r="J656" t="str">
            <v>45100</v>
          </cell>
          <cell r="K656" t="str">
            <v/>
          </cell>
        </row>
        <row r="657">
          <cell r="A657" t="str">
            <v>EAI_Code</v>
          </cell>
          <cell r="C657" t="str">
            <v>Economic Activity Indicator is a code indicating the type of activity undertaken by the customer in the premises. The code will be a 4 digit NACE code.</v>
          </cell>
          <cell r="D657" t="str">
            <v>xs:string</v>
          </cell>
          <cell r="J657" t="str">
            <v>45200</v>
          </cell>
          <cell r="K657" t="str">
            <v/>
          </cell>
        </row>
        <row r="658">
          <cell r="A658" t="str">
            <v>EAI_Code</v>
          </cell>
          <cell r="C658" t="str">
            <v>Economic Activity Indicator is a code indicating the type of activity undertaken by the customer in the premises. The code will be a 4 digit NACE code.</v>
          </cell>
          <cell r="D658" t="str">
            <v>xs:string</v>
          </cell>
          <cell r="J658" t="str">
            <v>45300</v>
          </cell>
          <cell r="K658" t="str">
            <v/>
          </cell>
        </row>
        <row r="659">
          <cell r="A659" t="str">
            <v>EAI_Code</v>
          </cell>
          <cell r="C659" t="str">
            <v>Economic Activity Indicator is a code indicating the type of activity undertaken by the customer in the premises. The code will be a 4 digit NACE code.</v>
          </cell>
          <cell r="D659" t="str">
            <v>xs:string</v>
          </cell>
          <cell r="J659" t="str">
            <v>45400</v>
          </cell>
          <cell r="K659" t="str">
            <v/>
          </cell>
        </row>
        <row r="660">
          <cell r="A660" t="str">
            <v>EAI_Code</v>
          </cell>
          <cell r="C660" t="str">
            <v>Economic Activity Indicator is a code indicating the type of activity undertaken by the customer in the premises. The code will be a 4 digit NACE code.</v>
          </cell>
          <cell r="D660" t="str">
            <v>xs:string</v>
          </cell>
          <cell r="J660" t="str">
            <v>45500</v>
          </cell>
          <cell r="K660" t="str">
            <v/>
          </cell>
        </row>
        <row r="661">
          <cell r="A661" t="str">
            <v>EAI_Code</v>
          </cell>
          <cell r="C661" t="str">
            <v>Economic Activity Indicator is a code indicating the type of activity undertaken by the customer in the premises. The code will be a 4 digit NACE code.</v>
          </cell>
          <cell r="D661" t="str">
            <v>xs:string</v>
          </cell>
          <cell r="J661" t="str">
            <v>50</v>
          </cell>
          <cell r="K661" t="str">
            <v/>
          </cell>
        </row>
        <row r="662">
          <cell r="A662" t="str">
            <v>EAI_Code</v>
          </cell>
          <cell r="C662" t="str">
            <v>Economic Activity Indicator is a code indicating the type of activity undertaken by the customer in the premises. The code will be a 4 digit NACE code.</v>
          </cell>
          <cell r="D662" t="str">
            <v>xs:string</v>
          </cell>
          <cell r="J662" t="str">
            <v>50100</v>
          </cell>
          <cell r="K662" t="str">
            <v/>
          </cell>
        </row>
        <row r="663">
          <cell r="A663" t="str">
            <v>EAI_Code</v>
          </cell>
          <cell r="C663" t="str">
            <v>Economic Activity Indicator is a code indicating the type of activity undertaken by the customer in the premises. The code will be a 4 digit NACE code.</v>
          </cell>
          <cell r="D663" t="str">
            <v>xs:string</v>
          </cell>
          <cell r="J663" t="str">
            <v>50200</v>
          </cell>
          <cell r="K663" t="str">
            <v/>
          </cell>
        </row>
        <row r="664">
          <cell r="A664" t="str">
            <v>EAI_Code</v>
          </cell>
          <cell r="C664" t="str">
            <v>Economic Activity Indicator is a code indicating the type of activity undertaken by the customer in the premises. The code will be a 4 digit NACE code.</v>
          </cell>
          <cell r="D664" t="str">
            <v>xs:string</v>
          </cell>
          <cell r="J664" t="str">
            <v>50300</v>
          </cell>
          <cell r="K664" t="str">
            <v/>
          </cell>
        </row>
        <row r="665">
          <cell r="A665" t="str">
            <v>EAI_Code</v>
          </cell>
          <cell r="C665" t="str">
            <v>Economic Activity Indicator is a code indicating the type of activity undertaken by the customer in the premises. The code will be a 4 digit NACE code.</v>
          </cell>
          <cell r="D665" t="str">
            <v>xs:string</v>
          </cell>
          <cell r="J665" t="str">
            <v>50400</v>
          </cell>
          <cell r="K665" t="str">
            <v/>
          </cell>
        </row>
        <row r="666">
          <cell r="A666" t="str">
            <v>EAI_Code</v>
          </cell>
          <cell r="C666" t="str">
            <v>Economic Activity Indicator is a code indicating the type of activity undertaken by the customer in the premises. The code will be a 4 digit NACE code.</v>
          </cell>
          <cell r="D666" t="str">
            <v>xs:string</v>
          </cell>
          <cell r="J666" t="str">
            <v>50500</v>
          </cell>
          <cell r="K666" t="str">
            <v/>
          </cell>
        </row>
        <row r="667">
          <cell r="A667" t="str">
            <v>EAI_Code</v>
          </cell>
          <cell r="C667" t="str">
            <v>Economic Activity Indicator is a code indicating the type of activity undertaken by the customer in the premises. The code will be a 4 digit NACE code.</v>
          </cell>
          <cell r="D667" t="str">
            <v>xs:string</v>
          </cell>
          <cell r="J667" t="str">
            <v>51</v>
          </cell>
          <cell r="K667" t="str">
            <v/>
          </cell>
        </row>
        <row r="668">
          <cell r="A668" t="str">
            <v>EAI_Code</v>
          </cell>
          <cell r="C668" t="str">
            <v>Economic Activity Indicator is a code indicating the type of activity undertaken by the customer in the premises. The code will be a 4 digit NACE code.</v>
          </cell>
          <cell r="D668" t="str">
            <v>xs:string</v>
          </cell>
          <cell r="J668" t="str">
            <v>51100</v>
          </cell>
          <cell r="K668" t="str">
            <v/>
          </cell>
        </row>
        <row r="669">
          <cell r="A669" t="str">
            <v>EAI_Code</v>
          </cell>
          <cell r="C669" t="str">
            <v>Economic Activity Indicator is a code indicating the type of activity undertaken by the customer in the premises. The code will be a 4 digit NACE code.</v>
          </cell>
          <cell r="D669" t="str">
            <v>xs:string</v>
          </cell>
          <cell r="J669" t="str">
            <v>51200</v>
          </cell>
          <cell r="K669" t="str">
            <v/>
          </cell>
        </row>
        <row r="670">
          <cell r="A670" t="str">
            <v>EAI_Code</v>
          </cell>
          <cell r="C670" t="str">
            <v>Economic Activity Indicator is a code indicating the type of activity undertaken by the customer in the premises. The code will be a 4 digit NACE code.</v>
          </cell>
          <cell r="D670" t="str">
            <v>xs:string</v>
          </cell>
          <cell r="J670" t="str">
            <v>51300</v>
          </cell>
          <cell r="K670" t="str">
            <v/>
          </cell>
        </row>
        <row r="671">
          <cell r="A671" t="str">
            <v>EAI_Code</v>
          </cell>
          <cell r="C671" t="str">
            <v>Economic Activity Indicator is a code indicating the type of activity undertaken by the customer in the premises. The code will be a 4 digit NACE code.</v>
          </cell>
          <cell r="D671" t="str">
            <v>xs:string</v>
          </cell>
          <cell r="J671" t="str">
            <v>51400</v>
          </cell>
          <cell r="K671" t="str">
            <v/>
          </cell>
        </row>
        <row r="672">
          <cell r="A672" t="str">
            <v>EAI_Code</v>
          </cell>
          <cell r="C672" t="str">
            <v>Economic Activity Indicator is a code indicating the type of activity undertaken by the customer in the premises. The code will be a 4 digit NACE code.</v>
          </cell>
          <cell r="D672" t="str">
            <v>xs:string</v>
          </cell>
          <cell r="J672" t="str">
            <v>51500</v>
          </cell>
          <cell r="K672" t="str">
            <v/>
          </cell>
        </row>
        <row r="673">
          <cell r="A673" t="str">
            <v>EAI_Code</v>
          </cell>
          <cell r="C673" t="str">
            <v>Economic Activity Indicator is a code indicating the type of activity undertaken by the customer in the premises. The code will be a 4 digit NACE code.</v>
          </cell>
          <cell r="D673" t="str">
            <v>xs:string</v>
          </cell>
          <cell r="J673" t="str">
            <v>51800</v>
          </cell>
          <cell r="K673" t="str">
            <v/>
          </cell>
        </row>
        <row r="674">
          <cell r="A674" t="str">
            <v>EAI_Code</v>
          </cell>
          <cell r="C674" t="str">
            <v>Economic Activity Indicator is a code indicating the type of activity undertaken by the customer in the premises. The code will be a 4 digit NACE code.</v>
          </cell>
          <cell r="D674" t="str">
            <v>xs:string</v>
          </cell>
          <cell r="J674" t="str">
            <v>51900</v>
          </cell>
          <cell r="K674" t="str">
            <v/>
          </cell>
        </row>
        <row r="675">
          <cell r="A675" t="str">
            <v>EAI_Code</v>
          </cell>
          <cell r="C675" t="str">
            <v>Economic Activity Indicator is a code indicating the type of activity undertaken by the customer in the premises. The code will be a 4 digit NACE code.</v>
          </cell>
          <cell r="D675" t="str">
            <v>xs:string</v>
          </cell>
          <cell r="J675" t="str">
            <v>52</v>
          </cell>
          <cell r="K675" t="str">
            <v/>
          </cell>
        </row>
        <row r="676">
          <cell r="A676" t="str">
            <v>EAI_Code</v>
          </cell>
          <cell r="C676" t="str">
            <v>Economic Activity Indicator is a code indicating the type of activity undertaken by the customer in the premises. The code will be a 4 digit NACE code.</v>
          </cell>
          <cell r="D676" t="str">
            <v>xs:string</v>
          </cell>
          <cell r="J676" t="str">
            <v>52100</v>
          </cell>
          <cell r="K676" t="str">
            <v/>
          </cell>
        </row>
        <row r="677">
          <cell r="A677" t="str">
            <v>EAI_Code</v>
          </cell>
          <cell r="C677" t="str">
            <v>Economic Activity Indicator is a code indicating the type of activity undertaken by the customer in the premises. The code will be a 4 digit NACE code.</v>
          </cell>
          <cell r="D677" t="str">
            <v>xs:string</v>
          </cell>
          <cell r="J677" t="str">
            <v>52200</v>
          </cell>
          <cell r="K677" t="str">
            <v/>
          </cell>
        </row>
        <row r="678">
          <cell r="A678" t="str">
            <v>EAI_Code</v>
          </cell>
          <cell r="C678" t="str">
            <v>Economic Activity Indicator is a code indicating the type of activity undertaken by the customer in the premises. The code will be a 4 digit NACE code.</v>
          </cell>
          <cell r="D678" t="str">
            <v>xs:string</v>
          </cell>
          <cell r="J678" t="str">
            <v>52300</v>
          </cell>
          <cell r="K678" t="str">
            <v/>
          </cell>
        </row>
        <row r="679">
          <cell r="A679" t="str">
            <v>EAI_Code</v>
          </cell>
          <cell r="C679" t="str">
            <v>Economic Activity Indicator is a code indicating the type of activity undertaken by the customer in the premises. The code will be a 4 digit NACE code.</v>
          </cell>
          <cell r="D679" t="str">
            <v>xs:string</v>
          </cell>
          <cell r="J679" t="str">
            <v>52400</v>
          </cell>
          <cell r="K679" t="str">
            <v/>
          </cell>
        </row>
        <row r="680">
          <cell r="A680" t="str">
            <v>EAI_Code</v>
          </cell>
          <cell r="C680" t="str">
            <v>Economic Activity Indicator is a code indicating the type of activity undertaken by the customer in the premises. The code will be a 4 digit NACE code.</v>
          </cell>
          <cell r="D680" t="str">
            <v>xs:string</v>
          </cell>
          <cell r="J680" t="str">
            <v>52500</v>
          </cell>
          <cell r="K680" t="str">
            <v/>
          </cell>
        </row>
        <row r="681">
          <cell r="A681" t="str">
            <v>EAI_Code</v>
          </cell>
          <cell r="C681" t="str">
            <v>Economic Activity Indicator is a code indicating the type of activity undertaken by the customer in the premises. The code will be a 4 digit NACE code.</v>
          </cell>
          <cell r="D681" t="str">
            <v>xs:string</v>
          </cell>
          <cell r="J681" t="str">
            <v>52600</v>
          </cell>
          <cell r="K681" t="str">
            <v/>
          </cell>
        </row>
        <row r="682">
          <cell r="A682" t="str">
            <v>EAI_Code</v>
          </cell>
          <cell r="C682" t="str">
            <v>Economic Activity Indicator is a code indicating the type of activity undertaken by the customer in the premises. The code will be a 4 digit NACE code.</v>
          </cell>
          <cell r="D682" t="str">
            <v>xs:string</v>
          </cell>
          <cell r="J682" t="str">
            <v>52700</v>
          </cell>
          <cell r="K682" t="str">
            <v/>
          </cell>
        </row>
        <row r="683">
          <cell r="A683" t="str">
            <v>EAI_Code</v>
          </cell>
          <cell r="C683" t="str">
            <v>Economic Activity Indicator is a code indicating the type of activity undertaken by the customer in the premises. The code will be a 4 digit NACE code.</v>
          </cell>
          <cell r="D683" t="str">
            <v>xs:string</v>
          </cell>
          <cell r="J683" t="str">
            <v>55</v>
          </cell>
          <cell r="K683" t="str">
            <v/>
          </cell>
        </row>
        <row r="684">
          <cell r="A684" t="str">
            <v>EAI_Code</v>
          </cell>
          <cell r="C684" t="str">
            <v>Economic Activity Indicator is a code indicating the type of activity undertaken by the customer in the premises. The code will be a 4 digit NACE code.</v>
          </cell>
          <cell r="D684" t="str">
            <v>xs:string</v>
          </cell>
          <cell r="J684" t="str">
            <v>55100</v>
          </cell>
          <cell r="K684" t="str">
            <v/>
          </cell>
        </row>
        <row r="685">
          <cell r="A685" t="str">
            <v>EAI_Code</v>
          </cell>
          <cell r="C685" t="str">
            <v>Economic Activity Indicator is a code indicating the type of activity undertaken by the customer in the premises. The code will be a 4 digit NACE code.</v>
          </cell>
          <cell r="D685" t="str">
            <v>xs:string</v>
          </cell>
          <cell r="J685" t="str">
            <v>55200</v>
          </cell>
          <cell r="K685" t="str">
            <v/>
          </cell>
        </row>
        <row r="686">
          <cell r="A686" t="str">
            <v>EAI_Code</v>
          </cell>
          <cell r="C686" t="str">
            <v>Economic Activity Indicator is a code indicating the type of activity undertaken by the customer in the premises. The code will be a 4 digit NACE code.</v>
          </cell>
          <cell r="D686" t="str">
            <v>xs:string</v>
          </cell>
          <cell r="J686" t="str">
            <v>55300</v>
          </cell>
          <cell r="K686" t="str">
            <v/>
          </cell>
        </row>
        <row r="687">
          <cell r="A687" t="str">
            <v>EAI_Code</v>
          </cell>
          <cell r="C687" t="str">
            <v>Economic Activity Indicator is a code indicating the type of activity undertaken by the customer in the premises. The code will be a 4 digit NACE code.</v>
          </cell>
          <cell r="D687" t="str">
            <v>xs:string</v>
          </cell>
          <cell r="J687" t="str">
            <v>55400</v>
          </cell>
          <cell r="K687" t="str">
            <v/>
          </cell>
        </row>
        <row r="688">
          <cell r="A688" t="str">
            <v>EAI_Code</v>
          </cell>
          <cell r="C688" t="str">
            <v>Economic Activity Indicator is a code indicating the type of activity undertaken by the customer in the premises. The code will be a 4 digit NACE code.</v>
          </cell>
          <cell r="D688" t="str">
            <v>xs:string</v>
          </cell>
          <cell r="J688" t="str">
            <v>55500</v>
          </cell>
          <cell r="K688" t="str">
            <v/>
          </cell>
        </row>
        <row r="689">
          <cell r="A689" t="str">
            <v>EAI_Code</v>
          </cell>
          <cell r="C689" t="str">
            <v>Economic Activity Indicator is a code indicating the type of activity undertaken by the customer in the premises. The code will be a 4 digit NACE code.</v>
          </cell>
          <cell r="D689" t="str">
            <v>xs:string</v>
          </cell>
          <cell r="J689" t="str">
            <v>60</v>
          </cell>
          <cell r="K689" t="str">
            <v/>
          </cell>
        </row>
        <row r="690">
          <cell r="A690" t="str">
            <v>EAI_Code</v>
          </cell>
          <cell r="C690" t="str">
            <v>Economic Activity Indicator is a code indicating the type of activity undertaken by the customer in the premises. The code will be a 4 digit NACE code.</v>
          </cell>
          <cell r="D690" t="str">
            <v>xs:string</v>
          </cell>
          <cell r="J690" t="str">
            <v>60100</v>
          </cell>
          <cell r="K690" t="str">
            <v/>
          </cell>
        </row>
        <row r="691">
          <cell r="A691" t="str">
            <v>EAI_Code</v>
          </cell>
          <cell r="C691" t="str">
            <v>Economic Activity Indicator is a code indicating the type of activity undertaken by the customer in the premises. The code will be a 4 digit NACE code.</v>
          </cell>
          <cell r="D691" t="str">
            <v>xs:string</v>
          </cell>
          <cell r="J691" t="str">
            <v>60200</v>
          </cell>
          <cell r="K691" t="str">
            <v/>
          </cell>
        </row>
        <row r="692">
          <cell r="A692" t="str">
            <v>EAI_Code</v>
          </cell>
          <cell r="C692" t="str">
            <v>Economic Activity Indicator is a code indicating the type of activity undertaken by the customer in the premises. The code will be a 4 digit NACE code.</v>
          </cell>
          <cell r="D692" t="str">
            <v>xs:string</v>
          </cell>
          <cell r="J692" t="str">
            <v>60300</v>
          </cell>
          <cell r="K692" t="str">
            <v/>
          </cell>
        </row>
        <row r="693">
          <cell r="A693" t="str">
            <v>EAI_Code</v>
          </cell>
          <cell r="C693" t="str">
            <v>Economic Activity Indicator is a code indicating the type of activity undertaken by the customer in the premises. The code will be a 4 digit NACE code.</v>
          </cell>
          <cell r="D693" t="str">
            <v>xs:string</v>
          </cell>
          <cell r="J693" t="str">
            <v>61</v>
          </cell>
          <cell r="K693" t="str">
            <v/>
          </cell>
        </row>
        <row r="694">
          <cell r="A694" t="str">
            <v>EAI_Code</v>
          </cell>
          <cell r="C694" t="str">
            <v>Economic Activity Indicator is a code indicating the type of activity undertaken by the customer in the premises. The code will be a 4 digit NACE code.</v>
          </cell>
          <cell r="D694" t="str">
            <v>xs:string</v>
          </cell>
          <cell r="J694" t="str">
            <v>61100</v>
          </cell>
          <cell r="K694" t="str">
            <v/>
          </cell>
        </row>
        <row r="695">
          <cell r="A695" t="str">
            <v>EAI_Code</v>
          </cell>
          <cell r="C695" t="str">
            <v>Economic Activity Indicator is a code indicating the type of activity undertaken by the customer in the premises. The code will be a 4 digit NACE code.</v>
          </cell>
          <cell r="D695" t="str">
            <v>xs:string</v>
          </cell>
          <cell r="J695" t="str">
            <v>61200</v>
          </cell>
          <cell r="K695" t="str">
            <v/>
          </cell>
        </row>
        <row r="696">
          <cell r="A696" t="str">
            <v>EAI_Code</v>
          </cell>
          <cell r="C696" t="str">
            <v>Economic Activity Indicator is a code indicating the type of activity undertaken by the customer in the premises. The code will be a 4 digit NACE code.</v>
          </cell>
          <cell r="D696" t="str">
            <v>xs:string</v>
          </cell>
          <cell r="J696" t="str">
            <v>62</v>
          </cell>
          <cell r="K696" t="str">
            <v/>
          </cell>
        </row>
        <row r="697">
          <cell r="A697" t="str">
            <v>EAI_Code</v>
          </cell>
          <cell r="C697" t="str">
            <v>Economic Activity Indicator is a code indicating the type of activity undertaken by the customer in the premises. The code will be a 4 digit NACE code.</v>
          </cell>
          <cell r="D697" t="str">
            <v>xs:string</v>
          </cell>
          <cell r="J697" t="str">
            <v>62100</v>
          </cell>
          <cell r="K697" t="str">
            <v/>
          </cell>
        </row>
        <row r="698">
          <cell r="A698" t="str">
            <v>EAI_Code</v>
          </cell>
          <cell r="C698" t="str">
            <v>Economic Activity Indicator is a code indicating the type of activity undertaken by the customer in the premises. The code will be a 4 digit NACE code.</v>
          </cell>
          <cell r="D698" t="str">
            <v>xs:string</v>
          </cell>
          <cell r="J698" t="str">
            <v>62200</v>
          </cell>
          <cell r="K698" t="str">
            <v/>
          </cell>
        </row>
        <row r="699">
          <cell r="A699" t="str">
            <v>EAI_Code</v>
          </cell>
          <cell r="C699" t="str">
            <v>Economic Activity Indicator is a code indicating the type of activity undertaken by the customer in the premises. The code will be a 4 digit NACE code.</v>
          </cell>
          <cell r="D699" t="str">
            <v>xs:string</v>
          </cell>
          <cell r="J699" t="str">
            <v>62300</v>
          </cell>
          <cell r="K699" t="str">
            <v/>
          </cell>
        </row>
        <row r="700">
          <cell r="A700" t="str">
            <v>EAI_Code</v>
          </cell>
          <cell r="C700" t="str">
            <v>Economic Activity Indicator is a code indicating the type of activity undertaken by the customer in the premises. The code will be a 4 digit NACE code.</v>
          </cell>
          <cell r="D700" t="str">
            <v>xs:string</v>
          </cell>
          <cell r="J700" t="str">
            <v>63</v>
          </cell>
          <cell r="K700" t="str">
            <v/>
          </cell>
        </row>
        <row r="701">
          <cell r="A701" t="str">
            <v>EAI_Code</v>
          </cell>
          <cell r="C701" t="str">
            <v>Economic Activity Indicator is a code indicating the type of activity undertaken by the customer in the premises. The code will be a 4 digit NACE code.</v>
          </cell>
          <cell r="D701" t="str">
            <v>xs:string</v>
          </cell>
          <cell r="J701" t="str">
            <v>63100</v>
          </cell>
          <cell r="K701" t="str">
            <v/>
          </cell>
        </row>
        <row r="702">
          <cell r="A702" t="str">
            <v>EAI_Code</v>
          </cell>
          <cell r="C702" t="str">
            <v>Economic Activity Indicator is a code indicating the type of activity undertaken by the customer in the premises. The code will be a 4 digit NACE code.</v>
          </cell>
          <cell r="D702" t="str">
            <v>xs:string</v>
          </cell>
          <cell r="J702" t="str">
            <v>63200</v>
          </cell>
          <cell r="K702" t="str">
            <v/>
          </cell>
        </row>
        <row r="703">
          <cell r="A703" t="str">
            <v>EAI_Code</v>
          </cell>
          <cell r="C703" t="str">
            <v>Economic Activity Indicator is a code indicating the type of activity undertaken by the customer in the premises. The code will be a 4 digit NACE code.</v>
          </cell>
          <cell r="D703" t="str">
            <v>xs:string</v>
          </cell>
          <cell r="J703" t="str">
            <v>63300</v>
          </cell>
          <cell r="K703" t="str">
            <v/>
          </cell>
        </row>
        <row r="704">
          <cell r="A704" t="str">
            <v>EAI_Code</v>
          </cell>
          <cell r="C704" t="str">
            <v>Economic Activity Indicator is a code indicating the type of activity undertaken by the customer in the premises. The code will be a 4 digit NACE code.</v>
          </cell>
          <cell r="D704" t="str">
            <v>xs:string</v>
          </cell>
          <cell r="J704" t="str">
            <v>63400</v>
          </cell>
          <cell r="K704" t="str">
            <v/>
          </cell>
        </row>
        <row r="705">
          <cell r="A705" t="str">
            <v>EAI_Code</v>
          </cell>
          <cell r="C705" t="str">
            <v>Economic Activity Indicator is a code indicating the type of activity undertaken by the customer in the premises. The code will be a 4 digit NACE code.</v>
          </cell>
          <cell r="D705" t="str">
            <v>xs:string</v>
          </cell>
          <cell r="J705" t="str">
            <v>64</v>
          </cell>
          <cell r="K705" t="str">
            <v/>
          </cell>
        </row>
        <row r="706">
          <cell r="A706" t="str">
            <v>EAI_Code</v>
          </cell>
          <cell r="C706" t="str">
            <v>Economic Activity Indicator is a code indicating the type of activity undertaken by the customer in the premises. The code will be a 4 digit NACE code.</v>
          </cell>
          <cell r="D706" t="str">
            <v>xs:string</v>
          </cell>
          <cell r="J706" t="str">
            <v>64100</v>
          </cell>
          <cell r="K706" t="str">
            <v/>
          </cell>
        </row>
        <row r="707">
          <cell r="A707" t="str">
            <v>EAI_Code</v>
          </cell>
          <cell r="C707" t="str">
            <v>Economic Activity Indicator is a code indicating the type of activity undertaken by the customer in the premises. The code will be a 4 digit NACE code.</v>
          </cell>
          <cell r="D707" t="str">
            <v>xs:string</v>
          </cell>
          <cell r="J707" t="str">
            <v>64200</v>
          </cell>
          <cell r="K707" t="str">
            <v/>
          </cell>
        </row>
        <row r="708">
          <cell r="A708" t="str">
            <v>EAI_Code</v>
          </cell>
          <cell r="C708" t="str">
            <v>Economic Activity Indicator is a code indicating the type of activity undertaken by the customer in the premises. The code will be a 4 digit NACE code.</v>
          </cell>
          <cell r="D708" t="str">
            <v>xs:string</v>
          </cell>
          <cell r="J708" t="str">
            <v>65</v>
          </cell>
          <cell r="K708" t="str">
            <v/>
          </cell>
        </row>
        <row r="709">
          <cell r="A709" t="str">
            <v>EAI_Code</v>
          </cell>
          <cell r="C709" t="str">
            <v>Economic Activity Indicator is a code indicating the type of activity undertaken by the customer in the premises. The code will be a 4 digit NACE code.</v>
          </cell>
          <cell r="D709" t="str">
            <v>xs:string</v>
          </cell>
          <cell r="J709" t="str">
            <v>65100</v>
          </cell>
          <cell r="K709" t="str">
            <v/>
          </cell>
        </row>
        <row r="710">
          <cell r="A710" t="str">
            <v>EAI_Code</v>
          </cell>
          <cell r="C710" t="str">
            <v>Economic Activity Indicator is a code indicating the type of activity undertaken by the customer in the premises. The code will be a 4 digit NACE code.</v>
          </cell>
          <cell r="D710" t="str">
            <v>xs:string</v>
          </cell>
          <cell r="J710" t="str">
            <v>65200</v>
          </cell>
          <cell r="K710" t="str">
            <v/>
          </cell>
        </row>
        <row r="711">
          <cell r="A711" t="str">
            <v>EAI_Code</v>
          </cell>
          <cell r="C711" t="str">
            <v>Economic Activity Indicator is a code indicating the type of activity undertaken by the customer in the premises. The code will be a 4 digit NACE code.</v>
          </cell>
          <cell r="D711" t="str">
            <v>xs:string</v>
          </cell>
          <cell r="J711" t="str">
            <v>66</v>
          </cell>
          <cell r="K711" t="str">
            <v/>
          </cell>
        </row>
        <row r="712">
          <cell r="A712" t="str">
            <v>EAI_Code</v>
          </cell>
          <cell r="C712" t="str">
            <v>Economic Activity Indicator is a code indicating the type of activity undertaken by the customer in the premises. The code will be a 4 digit NACE code.</v>
          </cell>
          <cell r="D712" t="str">
            <v>xs:string</v>
          </cell>
          <cell r="J712" t="str">
            <v>66000</v>
          </cell>
          <cell r="K712" t="str">
            <v/>
          </cell>
        </row>
        <row r="713">
          <cell r="A713" t="str">
            <v>EAI_Code</v>
          </cell>
          <cell r="C713" t="str">
            <v>Economic Activity Indicator is a code indicating the type of activity undertaken by the customer in the premises. The code will be a 4 digit NACE code.</v>
          </cell>
          <cell r="D713" t="str">
            <v>xs:string</v>
          </cell>
          <cell r="J713" t="str">
            <v>67</v>
          </cell>
          <cell r="K713" t="str">
            <v/>
          </cell>
        </row>
        <row r="714">
          <cell r="A714" t="str">
            <v>EAI_Code</v>
          </cell>
          <cell r="C714" t="str">
            <v>Economic Activity Indicator is a code indicating the type of activity undertaken by the customer in the premises. The code will be a 4 digit NACE code.</v>
          </cell>
          <cell r="D714" t="str">
            <v>xs:string</v>
          </cell>
          <cell r="J714" t="str">
            <v>67100</v>
          </cell>
          <cell r="K714" t="str">
            <v/>
          </cell>
        </row>
        <row r="715">
          <cell r="A715" t="str">
            <v>EAI_Code</v>
          </cell>
          <cell r="C715" t="str">
            <v>Economic Activity Indicator is a code indicating the type of activity undertaken by the customer in the premises. The code will be a 4 digit NACE code.</v>
          </cell>
          <cell r="D715" t="str">
            <v>xs:string</v>
          </cell>
          <cell r="J715" t="str">
            <v>67200</v>
          </cell>
          <cell r="K715" t="str">
            <v/>
          </cell>
        </row>
        <row r="716">
          <cell r="A716" t="str">
            <v>EAI_Code</v>
          </cell>
          <cell r="C716" t="str">
            <v>Economic Activity Indicator is a code indicating the type of activity undertaken by the customer in the premises. The code will be a 4 digit NACE code.</v>
          </cell>
          <cell r="D716" t="str">
            <v>xs:string</v>
          </cell>
          <cell r="J716" t="str">
            <v>70</v>
          </cell>
          <cell r="K716" t="str">
            <v/>
          </cell>
        </row>
        <row r="717">
          <cell r="A717" t="str">
            <v>EAI_Code</v>
          </cell>
          <cell r="C717" t="str">
            <v>Economic Activity Indicator is a code indicating the type of activity undertaken by the customer in the premises. The code will be a 4 digit NACE code.</v>
          </cell>
          <cell r="D717" t="str">
            <v>xs:string</v>
          </cell>
          <cell r="J717" t="str">
            <v>70100</v>
          </cell>
          <cell r="K717" t="str">
            <v/>
          </cell>
        </row>
        <row r="718">
          <cell r="A718" t="str">
            <v>EAI_Code</v>
          </cell>
          <cell r="C718" t="str">
            <v>Economic Activity Indicator is a code indicating the type of activity undertaken by the customer in the premises. The code will be a 4 digit NACE code.</v>
          </cell>
          <cell r="D718" t="str">
            <v>xs:string</v>
          </cell>
          <cell r="J718" t="str">
            <v>70200</v>
          </cell>
          <cell r="K718" t="str">
            <v/>
          </cell>
        </row>
        <row r="719">
          <cell r="A719" t="str">
            <v>EAI_Code</v>
          </cell>
          <cell r="C719" t="str">
            <v>Economic Activity Indicator is a code indicating the type of activity undertaken by the customer in the premises. The code will be a 4 digit NACE code.</v>
          </cell>
          <cell r="D719" t="str">
            <v>xs:string</v>
          </cell>
          <cell r="J719" t="str">
            <v>70300</v>
          </cell>
          <cell r="K719" t="str">
            <v/>
          </cell>
        </row>
        <row r="720">
          <cell r="A720" t="str">
            <v>EAI_Code</v>
          </cell>
          <cell r="C720" t="str">
            <v>Economic Activity Indicator is a code indicating the type of activity undertaken by the customer in the premises. The code will be a 4 digit NACE code.</v>
          </cell>
          <cell r="D720" t="str">
            <v>xs:string</v>
          </cell>
          <cell r="J720" t="str">
            <v>71</v>
          </cell>
          <cell r="K720" t="str">
            <v/>
          </cell>
        </row>
        <row r="721">
          <cell r="A721" t="str">
            <v>EAI_Code</v>
          </cell>
          <cell r="C721" t="str">
            <v>Economic Activity Indicator is a code indicating the type of activity undertaken by the customer in the premises. The code will be a 4 digit NACE code.</v>
          </cell>
          <cell r="D721" t="str">
            <v>xs:string</v>
          </cell>
          <cell r="J721" t="str">
            <v>71100</v>
          </cell>
          <cell r="K721" t="str">
            <v/>
          </cell>
        </row>
        <row r="722">
          <cell r="A722" t="str">
            <v>EAI_Code</v>
          </cell>
          <cell r="C722" t="str">
            <v>Economic Activity Indicator is a code indicating the type of activity undertaken by the customer in the premises. The code will be a 4 digit NACE code.</v>
          </cell>
          <cell r="D722" t="str">
            <v>xs:string</v>
          </cell>
          <cell r="J722" t="str">
            <v>71200</v>
          </cell>
          <cell r="K722" t="str">
            <v/>
          </cell>
        </row>
        <row r="723">
          <cell r="A723" t="str">
            <v>EAI_Code</v>
          </cell>
          <cell r="C723" t="str">
            <v>Economic Activity Indicator is a code indicating the type of activity undertaken by the customer in the premises. The code will be a 4 digit NACE code.</v>
          </cell>
          <cell r="D723" t="str">
            <v>xs:string</v>
          </cell>
          <cell r="J723" t="str">
            <v>71300</v>
          </cell>
          <cell r="K723" t="str">
            <v/>
          </cell>
        </row>
        <row r="724">
          <cell r="A724" t="str">
            <v>EAI_Code</v>
          </cell>
          <cell r="C724" t="str">
            <v>Economic Activity Indicator is a code indicating the type of activity undertaken by the customer in the premises. The code will be a 4 digit NACE code.</v>
          </cell>
          <cell r="D724" t="str">
            <v>xs:string</v>
          </cell>
          <cell r="J724" t="str">
            <v>71400</v>
          </cell>
          <cell r="K724" t="str">
            <v/>
          </cell>
        </row>
        <row r="725">
          <cell r="A725" t="str">
            <v>EAI_Code</v>
          </cell>
          <cell r="C725" t="str">
            <v>Economic Activity Indicator is a code indicating the type of activity undertaken by the customer in the premises. The code will be a 4 digit NACE code.</v>
          </cell>
          <cell r="D725" t="str">
            <v>xs:string</v>
          </cell>
          <cell r="J725" t="str">
            <v>72</v>
          </cell>
          <cell r="K725" t="str">
            <v/>
          </cell>
        </row>
        <row r="726">
          <cell r="A726" t="str">
            <v>EAI_Code</v>
          </cell>
          <cell r="C726" t="str">
            <v>Economic Activity Indicator is a code indicating the type of activity undertaken by the customer in the premises. The code will be a 4 digit NACE code.</v>
          </cell>
          <cell r="D726" t="str">
            <v>xs:string</v>
          </cell>
          <cell r="J726" t="str">
            <v>72100</v>
          </cell>
          <cell r="K726" t="str">
            <v/>
          </cell>
        </row>
        <row r="727">
          <cell r="A727" t="str">
            <v>EAI_Code</v>
          </cell>
          <cell r="C727" t="str">
            <v>Economic Activity Indicator is a code indicating the type of activity undertaken by the customer in the premises. The code will be a 4 digit NACE code.</v>
          </cell>
          <cell r="D727" t="str">
            <v>xs:string</v>
          </cell>
          <cell r="J727" t="str">
            <v>72200</v>
          </cell>
          <cell r="K727" t="str">
            <v/>
          </cell>
        </row>
        <row r="728">
          <cell r="A728" t="str">
            <v>EAI_Code</v>
          </cell>
          <cell r="C728" t="str">
            <v>Economic Activity Indicator is a code indicating the type of activity undertaken by the customer in the premises. The code will be a 4 digit NACE code.</v>
          </cell>
          <cell r="D728" t="str">
            <v>xs:string</v>
          </cell>
          <cell r="J728" t="str">
            <v>72300</v>
          </cell>
          <cell r="K728" t="str">
            <v/>
          </cell>
        </row>
        <row r="729">
          <cell r="A729" t="str">
            <v>EAI_Code</v>
          </cell>
          <cell r="C729" t="str">
            <v>Economic Activity Indicator is a code indicating the type of activity undertaken by the customer in the premises. The code will be a 4 digit NACE code.</v>
          </cell>
          <cell r="D729" t="str">
            <v>xs:string</v>
          </cell>
          <cell r="J729" t="str">
            <v>72400</v>
          </cell>
          <cell r="K729" t="str">
            <v/>
          </cell>
        </row>
        <row r="730">
          <cell r="A730" t="str">
            <v>EAI_Code</v>
          </cell>
          <cell r="C730" t="str">
            <v>Economic Activity Indicator is a code indicating the type of activity undertaken by the customer in the premises. The code will be a 4 digit NACE code.</v>
          </cell>
          <cell r="D730" t="str">
            <v>xs:string</v>
          </cell>
          <cell r="J730" t="str">
            <v>72500</v>
          </cell>
          <cell r="K730" t="str">
            <v/>
          </cell>
        </row>
        <row r="731">
          <cell r="A731" t="str">
            <v>EAI_Code</v>
          </cell>
          <cell r="C731" t="str">
            <v>Economic Activity Indicator is a code indicating the type of activity undertaken by the customer in the premises. The code will be a 4 digit NACE code.</v>
          </cell>
          <cell r="D731" t="str">
            <v>xs:string</v>
          </cell>
          <cell r="J731" t="str">
            <v>72600</v>
          </cell>
          <cell r="K731" t="str">
            <v/>
          </cell>
        </row>
        <row r="732">
          <cell r="A732" t="str">
            <v>EAI_Code</v>
          </cell>
          <cell r="C732" t="str">
            <v>Economic Activity Indicator is a code indicating the type of activity undertaken by the customer in the premises. The code will be a 4 digit NACE code.</v>
          </cell>
          <cell r="D732" t="str">
            <v>xs:string</v>
          </cell>
          <cell r="J732" t="str">
            <v>73</v>
          </cell>
          <cell r="K732" t="str">
            <v/>
          </cell>
        </row>
        <row r="733">
          <cell r="A733" t="str">
            <v>EAI_Code</v>
          </cell>
          <cell r="C733" t="str">
            <v>Economic Activity Indicator is a code indicating the type of activity undertaken by the customer in the premises. The code will be a 4 digit NACE code.</v>
          </cell>
          <cell r="D733" t="str">
            <v>xs:string</v>
          </cell>
          <cell r="J733" t="str">
            <v>73100</v>
          </cell>
          <cell r="K733" t="str">
            <v/>
          </cell>
        </row>
        <row r="734">
          <cell r="A734" t="str">
            <v>EAI_Code</v>
          </cell>
          <cell r="C734" t="str">
            <v>Economic Activity Indicator is a code indicating the type of activity undertaken by the customer in the premises. The code will be a 4 digit NACE code.</v>
          </cell>
          <cell r="D734" t="str">
            <v>xs:string</v>
          </cell>
          <cell r="J734" t="str">
            <v>73200</v>
          </cell>
          <cell r="K734" t="str">
            <v/>
          </cell>
        </row>
        <row r="735">
          <cell r="A735" t="str">
            <v>EAI_Code</v>
          </cell>
          <cell r="C735" t="str">
            <v>Economic Activity Indicator is a code indicating the type of activity undertaken by the customer in the premises. The code will be a 4 digit NACE code.</v>
          </cell>
          <cell r="D735" t="str">
            <v>xs:string</v>
          </cell>
          <cell r="J735" t="str">
            <v>74</v>
          </cell>
          <cell r="K735" t="str">
            <v/>
          </cell>
        </row>
        <row r="736">
          <cell r="A736" t="str">
            <v>EAI_Code</v>
          </cell>
          <cell r="C736" t="str">
            <v>Economic Activity Indicator is a code indicating the type of activity undertaken by the customer in the premises. The code will be a 4 digit NACE code.</v>
          </cell>
          <cell r="D736" t="str">
            <v>xs:string</v>
          </cell>
          <cell r="J736" t="str">
            <v>74100</v>
          </cell>
          <cell r="K736" t="str">
            <v/>
          </cell>
        </row>
        <row r="737">
          <cell r="A737" t="str">
            <v>EAI_Code</v>
          </cell>
          <cell r="C737" t="str">
            <v>Economic Activity Indicator is a code indicating the type of activity undertaken by the customer in the premises. The code will be a 4 digit NACE code.</v>
          </cell>
          <cell r="D737" t="str">
            <v>xs:string</v>
          </cell>
          <cell r="J737" t="str">
            <v>74200</v>
          </cell>
          <cell r="K737" t="str">
            <v/>
          </cell>
        </row>
        <row r="738">
          <cell r="A738" t="str">
            <v>EAI_Code</v>
          </cell>
          <cell r="C738" t="str">
            <v>Economic Activity Indicator is a code indicating the type of activity undertaken by the customer in the premises. The code will be a 4 digit NACE code.</v>
          </cell>
          <cell r="D738" t="str">
            <v>xs:string</v>
          </cell>
          <cell r="J738" t="str">
            <v>74400</v>
          </cell>
          <cell r="K738" t="str">
            <v/>
          </cell>
        </row>
        <row r="739">
          <cell r="A739" t="str">
            <v>EAI_Code</v>
          </cell>
          <cell r="C739" t="str">
            <v>Economic Activity Indicator is a code indicating the type of activity undertaken by the customer in the premises. The code will be a 4 digit NACE code.</v>
          </cell>
          <cell r="D739" t="str">
            <v>xs:string</v>
          </cell>
          <cell r="J739" t="str">
            <v>74500</v>
          </cell>
          <cell r="K739" t="str">
            <v/>
          </cell>
        </row>
        <row r="740">
          <cell r="A740" t="str">
            <v>EAI_Code</v>
          </cell>
          <cell r="C740" t="str">
            <v>Economic Activity Indicator is a code indicating the type of activity undertaken by the customer in the premises. The code will be a 4 digit NACE code.</v>
          </cell>
          <cell r="D740" t="str">
            <v>xs:string</v>
          </cell>
          <cell r="J740" t="str">
            <v>74600</v>
          </cell>
          <cell r="K740" t="str">
            <v/>
          </cell>
        </row>
        <row r="741">
          <cell r="A741" t="str">
            <v>EAI_Code</v>
          </cell>
          <cell r="C741" t="str">
            <v>Economic Activity Indicator is a code indicating the type of activity undertaken by the customer in the premises. The code will be a 4 digit NACE code.</v>
          </cell>
          <cell r="D741" t="str">
            <v>xs:string</v>
          </cell>
          <cell r="J741" t="str">
            <v>74700</v>
          </cell>
          <cell r="K741" t="str">
            <v/>
          </cell>
        </row>
        <row r="742">
          <cell r="A742" t="str">
            <v>EAI_Code</v>
          </cell>
          <cell r="C742" t="str">
            <v>Economic Activity Indicator is a code indicating the type of activity undertaken by the customer in the premises. The code will be a 4 digit NACE code.</v>
          </cell>
          <cell r="D742" t="str">
            <v>xs:string</v>
          </cell>
          <cell r="J742" t="str">
            <v>74800</v>
          </cell>
          <cell r="K742" t="str">
            <v/>
          </cell>
        </row>
        <row r="743">
          <cell r="A743" t="str">
            <v>EAI_Code</v>
          </cell>
          <cell r="C743" t="str">
            <v>Economic Activity Indicator is a code indicating the type of activity undertaken by the customer in the premises. The code will be a 4 digit NACE code.</v>
          </cell>
          <cell r="D743" t="str">
            <v>xs:string</v>
          </cell>
          <cell r="J743" t="str">
            <v>75</v>
          </cell>
          <cell r="K743" t="str">
            <v/>
          </cell>
        </row>
        <row r="744">
          <cell r="A744" t="str">
            <v>EAI_Code</v>
          </cell>
          <cell r="C744" t="str">
            <v>Economic Activity Indicator is a code indicating the type of activity undertaken by the customer in the premises. The code will be a 4 digit NACE code.</v>
          </cell>
          <cell r="D744" t="str">
            <v>xs:string</v>
          </cell>
          <cell r="J744" t="str">
            <v>75100</v>
          </cell>
          <cell r="K744" t="str">
            <v/>
          </cell>
        </row>
        <row r="745">
          <cell r="A745" t="str">
            <v>EAI_Code</v>
          </cell>
          <cell r="C745" t="str">
            <v>Economic Activity Indicator is a code indicating the type of activity undertaken by the customer in the premises. The code will be a 4 digit NACE code.</v>
          </cell>
          <cell r="D745" t="str">
            <v>xs:string</v>
          </cell>
          <cell r="J745" t="str">
            <v>75200</v>
          </cell>
          <cell r="K745" t="str">
            <v/>
          </cell>
        </row>
        <row r="746">
          <cell r="A746" t="str">
            <v>EAI_Code</v>
          </cell>
          <cell r="C746" t="str">
            <v>Economic Activity Indicator is a code indicating the type of activity undertaken by the customer in the premises. The code will be a 4 digit NACE code.</v>
          </cell>
          <cell r="D746" t="str">
            <v>xs:string</v>
          </cell>
          <cell r="J746" t="str">
            <v>75300</v>
          </cell>
          <cell r="K746" t="str">
            <v/>
          </cell>
        </row>
        <row r="747">
          <cell r="A747" t="str">
            <v>EAI_Code</v>
          </cell>
          <cell r="C747" t="str">
            <v>Economic Activity Indicator is a code indicating the type of activity undertaken by the customer in the premises. The code will be a 4 digit NACE code.</v>
          </cell>
          <cell r="D747" t="str">
            <v>xs:string</v>
          </cell>
          <cell r="J747" t="str">
            <v>80</v>
          </cell>
          <cell r="K747" t="str">
            <v/>
          </cell>
        </row>
        <row r="748">
          <cell r="A748" t="str">
            <v>EAI_Code</v>
          </cell>
          <cell r="C748" t="str">
            <v>Economic Activity Indicator is a code indicating the type of activity undertaken by the customer in the premises. The code will be a 4 digit NACE code.</v>
          </cell>
          <cell r="D748" t="str">
            <v>xs:string</v>
          </cell>
          <cell r="J748" t="str">
            <v>80100</v>
          </cell>
          <cell r="K748" t="str">
            <v/>
          </cell>
        </row>
        <row r="749">
          <cell r="A749" t="str">
            <v>EAI_Code</v>
          </cell>
          <cell r="C749" t="str">
            <v>Economic Activity Indicator is a code indicating the type of activity undertaken by the customer in the premises. The code will be a 4 digit NACE code.</v>
          </cell>
          <cell r="D749" t="str">
            <v>xs:string</v>
          </cell>
          <cell r="J749" t="str">
            <v>80200</v>
          </cell>
          <cell r="K749" t="str">
            <v/>
          </cell>
        </row>
        <row r="750">
          <cell r="A750" t="str">
            <v>EAI_Code</v>
          </cell>
          <cell r="C750" t="str">
            <v>Economic Activity Indicator is a code indicating the type of activity undertaken by the customer in the premises. The code will be a 4 digit NACE code.</v>
          </cell>
          <cell r="D750" t="str">
            <v>xs:string</v>
          </cell>
          <cell r="J750" t="str">
            <v>80300</v>
          </cell>
          <cell r="K750" t="str">
            <v/>
          </cell>
        </row>
        <row r="751">
          <cell r="A751" t="str">
            <v>EAI_Code</v>
          </cell>
          <cell r="C751" t="str">
            <v>Economic Activity Indicator is a code indicating the type of activity undertaken by the customer in the premises. The code will be a 4 digit NACE code.</v>
          </cell>
          <cell r="D751" t="str">
            <v>xs:string</v>
          </cell>
          <cell r="J751" t="str">
            <v>80400</v>
          </cell>
          <cell r="K751" t="str">
            <v/>
          </cell>
        </row>
        <row r="752">
          <cell r="A752" t="str">
            <v>EAI_Code</v>
          </cell>
          <cell r="C752" t="str">
            <v>Economic Activity Indicator is a code indicating the type of activity undertaken by the customer in the premises. The code will be a 4 digit NACE code.</v>
          </cell>
          <cell r="D752" t="str">
            <v>xs:string</v>
          </cell>
          <cell r="J752" t="str">
            <v>85</v>
          </cell>
          <cell r="K752" t="str">
            <v/>
          </cell>
        </row>
        <row r="753">
          <cell r="A753" t="str">
            <v>EAI_Code</v>
          </cell>
          <cell r="C753" t="str">
            <v>Economic Activity Indicator is a code indicating the type of activity undertaken by the customer in the premises. The code will be a 4 digit NACE code.</v>
          </cell>
          <cell r="D753" t="str">
            <v>xs:string</v>
          </cell>
          <cell r="J753" t="str">
            <v>85100</v>
          </cell>
          <cell r="K753" t="str">
            <v/>
          </cell>
        </row>
        <row r="754">
          <cell r="A754" t="str">
            <v>EAI_Code</v>
          </cell>
          <cell r="C754" t="str">
            <v>Economic Activity Indicator is a code indicating the type of activity undertaken by the customer in the premises. The code will be a 4 digit NACE code.</v>
          </cell>
          <cell r="D754" t="str">
            <v>xs:string</v>
          </cell>
          <cell r="J754" t="str">
            <v>85200</v>
          </cell>
          <cell r="K754" t="str">
            <v/>
          </cell>
        </row>
        <row r="755">
          <cell r="A755" t="str">
            <v>EAI_Code</v>
          </cell>
          <cell r="C755" t="str">
            <v>Economic Activity Indicator is a code indicating the type of activity undertaken by the customer in the premises. The code will be a 4 digit NACE code.</v>
          </cell>
          <cell r="D755" t="str">
            <v>xs:string</v>
          </cell>
          <cell r="J755" t="str">
            <v>85300</v>
          </cell>
          <cell r="K755" t="str">
            <v/>
          </cell>
        </row>
        <row r="756">
          <cell r="A756" t="str">
            <v>EAI_Code</v>
          </cell>
          <cell r="C756" t="str">
            <v>Economic Activity Indicator is a code indicating the type of activity undertaken by the customer in the premises. The code will be a 4 digit NACE code.</v>
          </cell>
          <cell r="D756" t="str">
            <v>xs:string</v>
          </cell>
          <cell r="J756" t="str">
            <v>90</v>
          </cell>
          <cell r="K756" t="str">
            <v/>
          </cell>
        </row>
        <row r="757">
          <cell r="A757" t="str">
            <v>EAI_Code</v>
          </cell>
          <cell r="C757" t="str">
            <v>Economic Activity Indicator is a code indicating the type of activity undertaken by the customer in the premises. The code will be a 4 digit NACE code.</v>
          </cell>
          <cell r="D757" t="str">
            <v>xs:string</v>
          </cell>
          <cell r="J757" t="str">
            <v>90000</v>
          </cell>
          <cell r="K757" t="str">
            <v/>
          </cell>
        </row>
        <row r="758">
          <cell r="A758" t="str">
            <v>EAI_Code</v>
          </cell>
          <cell r="C758" t="str">
            <v>Economic Activity Indicator is a code indicating the type of activity undertaken by the customer in the premises. The code will be a 4 digit NACE code.</v>
          </cell>
          <cell r="D758" t="str">
            <v>xs:string</v>
          </cell>
          <cell r="J758" t="str">
            <v>91</v>
          </cell>
          <cell r="K758" t="str">
            <v/>
          </cell>
        </row>
        <row r="759">
          <cell r="A759" t="str">
            <v>EAI_Code</v>
          </cell>
          <cell r="C759" t="str">
            <v>Economic Activity Indicator is a code indicating the type of activity undertaken by the customer in the premises. The code will be a 4 digit NACE code.</v>
          </cell>
          <cell r="D759" t="str">
            <v>xs:string</v>
          </cell>
          <cell r="J759" t="str">
            <v>91100</v>
          </cell>
          <cell r="K759" t="str">
            <v/>
          </cell>
        </row>
        <row r="760">
          <cell r="A760" t="str">
            <v>EAI_Code</v>
          </cell>
          <cell r="C760" t="str">
            <v>Economic Activity Indicator is a code indicating the type of activity undertaken by the customer in the premises. The code will be a 4 digit NACE code.</v>
          </cell>
          <cell r="D760" t="str">
            <v>xs:string</v>
          </cell>
          <cell r="J760" t="str">
            <v>91200</v>
          </cell>
          <cell r="K760" t="str">
            <v/>
          </cell>
        </row>
        <row r="761">
          <cell r="A761" t="str">
            <v>EAI_Code</v>
          </cell>
          <cell r="C761" t="str">
            <v>Economic Activity Indicator is a code indicating the type of activity undertaken by the customer in the premises. The code will be a 4 digit NACE code.</v>
          </cell>
          <cell r="D761" t="str">
            <v>xs:string</v>
          </cell>
          <cell r="J761" t="str">
            <v>91300</v>
          </cell>
          <cell r="K761" t="str">
            <v/>
          </cell>
        </row>
        <row r="762">
          <cell r="A762" t="str">
            <v>EAI_Code</v>
          </cell>
          <cell r="C762" t="str">
            <v>Economic Activity Indicator is a code indicating the type of activity undertaken by the customer in the premises. The code will be a 4 digit NACE code.</v>
          </cell>
          <cell r="D762" t="str">
            <v>xs:string</v>
          </cell>
          <cell r="J762" t="str">
            <v>92</v>
          </cell>
          <cell r="K762" t="str">
            <v/>
          </cell>
        </row>
        <row r="763">
          <cell r="A763" t="str">
            <v>EAI_Code</v>
          </cell>
          <cell r="C763" t="str">
            <v>Economic Activity Indicator is a code indicating the type of activity undertaken by the customer in the premises. The code will be a 4 digit NACE code.</v>
          </cell>
          <cell r="D763" t="str">
            <v>xs:string</v>
          </cell>
          <cell r="J763" t="str">
            <v>92100</v>
          </cell>
          <cell r="K763" t="str">
            <v/>
          </cell>
        </row>
        <row r="764">
          <cell r="A764" t="str">
            <v>EAI_Code</v>
          </cell>
          <cell r="C764" t="str">
            <v>Economic Activity Indicator is a code indicating the type of activity undertaken by the customer in the premises. The code will be a 4 digit NACE code.</v>
          </cell>
          <cell r="D764" t="str">
            <v>xs:string</v>
          </cell>
          <cell r="J764" t="str">
            <v>92200</v>
          </cell>
          <cell r="K764" t="str">
            <v/>
          </cell>
        </row>
        <row r="765">
          <cell r="A765" t="str">
            <v>EAI_Code</v>
          </cell>
          <cell r="C765" t="str">
            <v>Economic Activity Indicator is a code indicating the type of activity undertaken by the customer in the premises. The code will be a 4 digit NACE code.</v>
          </cell>
          <cell r="D765" t="str">
            <v>xs:string</v>
          </cell>
          <cell r="J765" t="str">
            <v>92300</v>
          </cell>
          <cell r="K765" t="str">
            <v/>
          </cell>
        </row>
        <row r="766">
          <cell r="A766" t="str">
            <v>EAI_Code</v>
          </cell>
          <cell r="C766" t="str">
            <v>Economic Activity Indicator is a code indicating the type of activity undertaken by the customer in the premises. The code will be a 4 digit NACE code.</v>
          </cell>
          <cell r="D766" t="str">
            <v>xs:string</v>
          </cell>
          <cell r="J766" t="str">
            <v>92400</v>
          </cell>
          <cell r="K766" t="str">
            <v/>
          </cell>
        </row>
        <row r="767">
          <cell r="A767" t="str">
            <v>EAI_Code</v>
          </cell>
          <cell r="C767" t="str">
            <v>Economic Activity Indicator is a code indicating the type of activity undertaken by the customer in the premises. The code will be a 4 digit NACE code.</v>
          </cell>
          <cell r="D767" t="str">
            <v>xs:string</v>
          </cell>
          <cell r="J767" t="str">
            <v>92500</v>
          </cell>
          <cell r="K767" t="str">
            <v/>
          </cell>
        </row>
        <row r="768">
          <cell r="A768" t="str">
            <v>EAI_Code</v>
          </cell>
          <cell r="C768" t="str">
            <v>Economic Activity Indicator is a code indicating the type of activity undertaken by the customer in the premises. The code will be a 4 digit NACE code.</v>
          </cell>
          <cell r="D768" t="str">
            <v>xs:string</v>
          </cell>
          <cell r="J768" t="str">
            <v>92600</v>
          </cell>
          <cell r="K768" t="str">
            <v/>
          </cell>
        </row>
        <row r="769">
          <cell r="A769" t="str">
            <v>EAI_Code</v>
          </cell>
          <cell r="C769" t="str">
            <v>Economic Activity Indicator is a code indicating the type of activity undertaken by the customer in the premises. The code will be a 4 digit NACE code.</v>
          </cell>
          <cell r="D769" t="str">
            <v>xs:string</v>
          </cell>
          <cell r="J769" t="str">
            <v>92700</v>
          </cell>
          <cell r="K769" t="str">
            <v/>
          </cell>
        </row>
        <row r="770">
          <cell r="A770" t="str">
            <v>EAI_Code</v>
          </cell>
          <cell r="C770" t="str">
            <v>Economic Activity Indicator is a code indicating the type of activity undertaken by the customer in the premises. The code will be a 4 digit NACE code.</v>
          </cell>
          <cell r="D770" t="str">
            <v>xs:string</v>
          </cell>
          <cell r="J770" t="str">
            <v>93</v>
          </cell>
          <cell r="K770" t="str">
            <v/>
          </cell>
        </row>
        <row r="771">
          <cell r="A771" t="str">
            <v>EAI_Code</v>
          </cell>
          <cell r="C771" t="str">
            <v>Economic Activity Indicator is a code indicating the type of activity undertaken by the customer in the premises. The code will be a 4 digit NACE code.</v>
          </cell>
          <cell r="D771" t="str">
            <v>xs:string</v>
          </cell>
          <cell r="J771" t="str">
            <v>93000</v>
          </cell>
          <cell r="K771" t="str">
            <v/>
          </cell>
        </row>
        <row r="772">
          <cell r="A772" t="str">
            <v>EAI_Code</v>
          </cell>
          <cell r="C772" t="str">
            <v>Economic Activity Indicator is a code indicating the type of activity undertaken by the customer in the premises. The code will be a 4 digit NACE code.</v>
          </cell>
          <cell r="D772" t="str">
            <v>xs:string</v>
          </cell>
          <cell r="J772" t="str">
            <v>95</v>
          </cell>
          <cell r="K772" t="str">
            <v/>
          </cell>
        </row>
        <row r="773">
          <cell r="A773" t="str">
            <v>EAI_Code</v>
          </cell>
          <cell r="C773" t="str">
            <v>Economic Activity Indicator is a code indicating the type of activity undertaken by the customer in the premises. The code will be a 4 digit NACE code.</v>
          </cell>
          <cell r="D773" t="str">
            <v>xs:string</v>
          </cell>
          <cell r="J773" t="str">
            <v>95000</v>
          </cell>
          <cell r="K773" t="str">
            <v/>
          </cell>
        </row>
        <row r="774">
          <cell r="A774" t="str">
            <v>EAI_Code</v>
          </cell>
          <cell r="C774" t="str">
            <v>Economic Activity Indicator is a code indicating the type of activity undertaken by the customer in the premises. The code will be a 4 digit NACE code.</v>
          </cell>
          <cell r="D774" t="str">
            <v>xs:string</v>
          </cell>
          <cell r="J774" t="str">
            <v>96</v>
          </cell>
          <cell r="K774" t="str">
            <v/>
          </cell>
        </row>
        <row r="775">
          <cell r="A775" t="str">
            <v>EAI_Code</v>
          </cell>
          <cell r="C775" t="str">
            <v>Economic Activity Indicator is a code indicating the type of activity undertaken by the customer in the premises. The code will be a 4 digit NACE code.</v>
          </cell>
          <cell r="D775" t="str">
            <v>xs:string</v>
          </cell>
          <cell r="J775" t="str">
            <v>96000</v>
          </cell>
          <cell r="K775" t="str">
            <v/>
          </cell>
        </row>
        <row r="776">
          <cell r="A776" t="str">
            <v>EAI_Code</v>
          </cell>
          <cell r="C776" t="str">
            <v>Economic Activity Indicator is a code indicating the type of activity undertaken by the customer in the premises. The code will be a 4 digit NACE code.</v>
          </cell>
          <cell r="D776" t="str">
            <v>xs:string</v>
          </cell>
          <cell r="J776" t="str">
            <v>97</v>
          </cell>
          <cell r="K776" t="str">
            <v/>
          </cell>
        </row>
        <row r="777">
          <cell r="A777" t="str">
            <v>EAI_Code</v>
          </cell>
          <cell r="C777" t="str">
            <v>Economic Activity Indicator is a code indicating the type of activity undertaken by the customer in the premises. The code will be a 4 digit NACE code.</v>
          </cell>
          <cell r="D777" t="str">
            <v>xs:string</v>
          </cell>
          <cell r="J777" t="str">
            <v>97000</v>
          </cell>
          <cell r="K777" t="str">
            <v/>
          </cell>
        </row>
        <row r="778">
          <cell r="A778" t="str">
            <v>EAI_Code</v>
          </cell>
          <cell r="C778" t="str">
            <v>Economic Activity Indicator is a code indicating the type of activity undertaken by the customer in the premises. The code will be a 4 digit NACE code.</v>
          </cell>
          <cell r="D778" t="str">
            <v>xs:string</v>
          </cell>
          <cell r="J778" t="str">
            <v>98</v>
          </cell>
          <cell r="K778" t="str">
            <v/>
          </cell>
        </row>
        <row r="779">
          <cell r="A779" t="str">
            <v>EAI_Code</v>
          </cell>
          <cell r="C779" t="str">
            <v>Economic Activity Indicator is a code indicating the type of activity undertaken by the customer in the premises. The code will be a 4 digit NACE code.</v>
          </cell>
          <cell r="D779" t="str">
            <v>xs:string</v>
          </cell>
          <cell r="J779" t="str">
            <v>98000</v>
          </cell>
          <cell r="K779" t="str">
            <v/>
          </cell>
        </row>
        <row r="780">
          <cell r="A780" t="str">
            <v>EAI_Code</v>
          </cell>
          <cell r="C780" t="str">
            <v>Economic Activity Indicator is a code indicating the type of activity undertaken by the customer in the premises. The code will be a 4 digit NACE code.</v>
          </cell>
          <cell r="D780" t="str">
            <v>xs:string</v>
          </cell>
          <cell r="J780" t="str">
            <v>99</v>
          </cell>
          <cell r="K780" t="str">
            <v/>
          </cell>
        </row>
        <row r="781">
          <cell r="A781" t="str">
            <v>EAI_Code</v>
          </cell>
          <cell r="C781" t="str">
            <v>Economic Activity Indicator is a code indicating the type of activity undertaken by the customer in the premises. The code will be a 4 digit NACE code.</v>
          </cell>
          <cell r="D781" t="str">
            <v>xs:string</v>
          </cell>
          <cell r="J781" t="str">
            <v>99000</v>
          </cell>
          <cell r="K781" t="str">
            <v/>
          </cell>
        </row>
        <row r="782">
          <cell r="A782" t="str">
            <v>EAI_Code</v>
          </cell>
          <cell r="C782" t="str">
            <v>Economic Activity Indicator is a code indicating the type of activity undertaken by the customer in the premises. The code will be a 4 digit NACE code.</v>
          </cell>
          <cell r="D782" t="str">
            <v>xs:string</v>
          </cell>
          <cell r="J782" t="str">
            <v>99999</v>
          </cell>
          <cell r="K782" t="str">
            <v/>
          </cell>
        </row>
        <row r="783">
          <cell r="A783" t="str">
            <v>EffectiveFromDate</v>
          </cell>
          <cell r="B783" t="str">
            <v>xs:date</v>
          </cell>
          <cell r="C783" t="str">
            <v>Effective From Date is a date that indicates the inclusive date from which a notified event, such as a meter installation, change or removal, a change of supplier, customer details or metering characteristics, or an EUF, is effective.</v>
          </cell>
          <cell r="K783" t="str">
            <v/>
          </cell>
        </row>
        <row r="784">
          <cell r="A784" t="str">
            <v>Email</v>
          </cell>
          <cell r="C784" t="str">
            <v>This field is intended to store electronic mail address details</v>
          </cell>
          <cell r="D784" t="str">
            <v>xs:string</v>
          </cell>
          <cell r="E784">
            <v>70</v>
          </cell>
          <cell r="K784" t="str">
            <v/>
          </cell>
        </row>
        <row r="785">
          <cell r="A785" t="str">
            <v>EndPeriodTime</v>
          </cell>
          <cell r="B785" t="str">
            <v>xs:dateTime</v>
          </cell>
          <cell r="C785" t="str">
            <v>End of Period where reported metered values are measured</v>
          </cell>
          <cell r="K785" t="str">
            <v/>
          </cell>
        </row>
        <row r="786">
          <cell r="A786" t="str">
            <v>EndTime</v>
          </cell>
          <cell r="B786" t="str">
            <v>xs:dateTime</v>
          </cell>
          <cell r="C786" t="str">
            <v>This is the point in time from which the reconciliation count stopped counting messages sent to and received from a particular Market Participant. Also used as the Local Interval End Time for Individual Reading</v>
          </cell>
          <cell r="K786" t="str">
            <v/>
          </cell>
        </row>
        <row r="787">
          <cell r="A787" t="str">
            <v>ErrorCategoryCode</v>
          </cell>
          <cell r="C787" t="str">
            <v>This is a code that defines the type of error that was found on the incoming message</v>
          </cell>
          <cell r="D787" t="str">
            <v>xs:string</v>
          </cell>
          <cell r="E787">
            <v>3</v>
          </cell>
          <cell r="K787" t="str">
            <v>Enumerated</v>
          </cell>
        </row>
        <row r="788">
          <cell r="A788" t="str">
            <v>ErrorCategoryCode</v>
          </cell>
          <cell r="C788" t="str">
            <v>This is a code that defines the type of error that was found on the incoming message</v>
          </cell>
          <cell r="D788" t="str">
            <v>xs:string</v>
          </cell>
          <cell r="J788" t="str">
            <v>NRE</v>
          </cell>
          <cell r="K788" t="str">
            <v/>
          </cell>
        </row>
        <row r="789">
          <cell r="A789" t="str">
            <v>ErrorCategoryCode</v>
          </cell>
          <cell r="C789" t="str">
            <v>This is a code that defines the type of error that was found on the incoming message</v>
          </cell>
          <cell r="D789" t="str">
            <v>xs:string</v>
          </cell>
          <cell r="J789" t="str">
            <v>REV</v>
          </cell>
          <cell r="K789" t="str">
            <v/>
          </cell>
        </row>
        <row r="790">
          <cell r="A790" t="str">
            <v>ErrorDescription</v>
          </cell>
          <cell r="C790" t="str">
            <v>This is the Technical description of the error where one was provided / possible</v>
          </cell>
          <cell r="D790" t="str">
            <v>xs:string</v>
          </cell>
          <cell r="E790">
            <v>1000</v>
          </cell>
          <cell r="K790" t="str">
            <v/>
          </cell>
        </row>
        <row r="791">
          <cell r="A791" t="str">
            <v>EstimatedConsumption</v>
          </cell>
          <cell r="B791" t="str">
            <v>ReadingType</v>
          </cell>
          <cell r="C791" t="str">
            <v>An estimate of the anual comsumption at the register for all MCCs</v>
          </cell>
          <cell r="K791" t="str">
            <v/>
          </cell>
        </row>
        <row r="792">
          <cell r="A792" t="str">
            <v>EstimatedUsageFactor</v>
          </cell>
          <cell r="C792" t="str">
            <v>Estimated Usage Factor is a statement in kWh of the estimated consumption for a given Timeslot at a Meter Point over the next year</v>
          </cell>
          <cell r="D792" t="str">
            <v>xs:decimal</v>
          </cell>
          <cell r="G792">
            <v>15</v>
          </cell>
          <cell r="H792">
            <v>8</v>
          </cell>
          <cell r="K792" t="str">
            <v/>
          </cell>
        </row>
        <row r="793">
          <cell r="A793" t="str">
            <v>EstimatedUsageFactor</v>
          </cell>
          <cell r="C793" t="str">
            <v>Estimated Usage Factor is a statement in kWh of the estimated consumption for a given Timeslot at a Meter Point over the next year</v>
          </cell>
          <cell r="D793" t="str">
            <v>xs:decimal</v>
          </cell>
          <cell r="K793" t="str">
            <v/>
          </cell>
        </row>
        <row r="794">
          <cell r="A794" t="str">
            <v>ExchangedMeterReference</v>
          </cell>
          <cell r="C794" t="str">
            <v>A reference to allow the old and new meter to be related to each other in the case of a meter exchange</v>
          </cell>
          <cell r="D794" t="str">
            <v>xs:string</v>
          </cell>
          <cell r="E794">
            <v>18</v>
          </cell>
          <cell r="K794" t="str">
            <v/>
          </cell>
        </row>
        <row r="795">
          <cell r="A795" t="str">
            <v>FirstName</v>
          </cell>
          <cell r="B795" t="str">
            <v>NameType</v>
          </cell>
          <cell r="C795" t="str">
            <v>This is the first given name of a person, usually a customer</v>
          </cell>
          <cell r="K795" t="str">
            <v/>
          </cell>
        </row>
        <row r="796">
          <cell r="A796" t="str">
            <v>GenerationUnitID</v>
          </cell>
          <cell r="C796" t="str">
            <v>Generation Unit ID is the aggregated metered generation value for a generation unit</v>
          </cell>
          <cell r="D796" t="str">
            <v>xs:string</v>
          </cell>
          <cell r="E796">
            <v>9</v>
          </cell>
          <cell r="K796" t="str">
            <v/>
          </cell>
        </row>
        <row r="797">
          <cell r="A797" t="str">
            <v>GenerationUnitMeteredGeneration</v>
          </cell>
          <cell r="B797" t="str">
            <v>DemandQuantityType</v>
          </cell>
          <cell r="C797" t="str">
            <v>Generation Unit Metered Generation is the loss adjusted metered generation value for generation units.</v>
          </cell>
          <cell r="K797" t="str">
            <v/>
          </cell>
        </row>
        <row r="798">
          <cell r="A798" t="str">
            <v>GeneratorMPID</v>
          </cell>
          <cell r="C798" t="str">
            <v>Generator MPID is the participant identification code of a Generator</v>
          </cell>
          <cell r="D798" t="str">
            <v>xs:string</v>
          </cell>
          <cell r="I798">
            <v>4</v>
          </cell>
          <cell r="K798" t="str">
            <v/>
          </cell>
          <cell r="L798" t="str">
            <v>G[A-Z0-9]{3}</v>
          </cell>
        </row>
        <row r="799">
          <cell r="A799" t="str">
            <v>GeneratorMPID</v>
          </cell>
          <cell r="C799" t="str">
            <v>Generator MPID is the participant identification code of a Generator</v>
          </cell>
          <cell r="D799" t="str">
            <v>xs:string</v>
          </cell>
          <cell r="K799" t="str">
            <v/>
          </cell>
        </row>
        <row r="800">
          <cell r="A800" t="str">
            <v>GroupedMPRN</v>
          </cell>
          <cell r="B800" t="str">
            <v>MPRN_Type</v>
          </cell>
          <cell r="C800" t="str">
            <v>This is the unique identifying reference number for a grouped un-metered sites such as street lighting, prvided where applicable</v>
          </cell>
          <cell r="K800" t="str">
            <v/>
          </cell>
        </row>
        <row r="801">
          <cell r="A801" t="str">
            <v>HouseNo</v>
          </cell>
          <cell r="C801" t="str">
            <v>This is the number of a premises given as part of an address</v>
          </cell>
          <cell r="D801" t="str">
            <v>MarketFreeText_Type</v>
          </cell>
          <cell r="E801">
            <v>10</v>
          </cell>
          <cell r="K801" t="str">
            <v/>
          </cell>
        </row>
        <row r="802">
          <cell r="A802" t="str">
            <v>HouseNo</v>
          </cell>
          <cell r="C802" t="str">
            <v>This is the number of a premises given as part of an address</v>
          </cell>
          <cell r="D802" t="str">
            <v>MarketFreeText_Type</v>
          </cell>
          <cell r="F802" t="str">
            <v>preserve</v>
          </cell>
          <cell r="K802" t="str">
            <v/>
          </cell>
        </row>
        <row r="803">
          <cell r="A803" t="str">
            <v>InstalledValue</v>
          </cell>
          <cell r="C803" t="str">
            <v>Installed value is the wattage of the equipment</v>
          </cell>
          <cell r="D803" t="str">
            <v>xs:decimal</v>
          </cell>
          <cell r="G803">
            <v>16</v>
          </cell>
          <cell r="H803">
            <v>7</v>
          </cell>
          <cell r="K803" t="str">
            <v/>
          </cell>
        </row>
        <row r="804">
          <cell r="A804" t="str">
            <v>InstalledValue</v>
          </cell>
          <cell r="C804" t="str">
            <v>Installed value is the wattage of the equipment</v>
          </cell>
          <cell r="D804" t="str">
            <v>xs:decimal</v>
          </cell>
          <cell r="K804" t="str">
            <v/>
          </cell>
        </row>
        <row r="805">
          <cell r="A805" t="str">
            <v>IntervalPeriodTimestamp</v>
          </cell>
          <cell r="B805" t="str">
            <v>xs:dateTime</v>
          </cell>
          <cell r="C805" t="str">
            <v>Interval Period Timestamp for the Retail Market identifies the start time of a period when consumption is recorded on a profile meter, or profiled for a non-profile meter. The time stamp will either include or refer to a separate statement of any local ti</v>
          </cell>
          <cell r="K805" t="str">
            <v/>
          </cell>
        </row>
        <row r="806">
          <cell r="A806" t="str">
            <v>IntervalStatusCode</v>
          </cell>
          <cell r="D806" t="str">
            <v>xs:string</v>
          </cell>
          <cell r="E806">
            <v>4</v>
          </cell>
          <cell r="K806" t="str">
            <v>Enumerated</v>
          </cell>
        </row>
        <row r="807">
          <cell r="A807" t="str">
            <v>IntervalStatusCode</v>
          </cell>
          <cell r="D807" t="str">
            <v>xs:string</v>
          </cell>
          <cell r="J807" t="str">
            <v>VEST</v>
          </cell>
          <cell r="K807" t="str">
            <v/>
          </cell>
        </row>
        <row r="808">
          <cell r="A808" t="str">
            <v>IntervalStatusCode</v>
          </cell>
          <cell r="D808" t="str">
            <v>xs:string</v>
          </cell>
          <cell r="J808" t="str">
            <v>VCHG</v>
          </cell>
          <cell r="K808" t="str">
            <v/>
          </cell>
        </row>
        <row r="809">
          <cell r="A809" t="str">
            <v>IntervalStatusCode</v>
          </cell>
          <cell r="D809" t="str">
            <v>xs:string</v>
          </cell>
          <cell r="J809" t="str">
            <v>VI</v>
          </cell>
          <cell r="K809" t="str">
            <v/>
          </cell>
        </row>
        <row r="810">
          <cell r="A810" t="str">
            <v>IntervalStatusCode</v>
          </cell>
          <cell r="D810" t="str">
            <v>xs:string</v>
          </cell>
          <cell r="J810" t="str">
            <v>VVAK</v>
          </cell>
          <cell r="K810" t="str">
            <v/>
          </cell>
        </row>
        <row r="811">
          <cell r="A811" t="str">
            <v>IntervalStatusCode</v>
          </cell>
          <cell r="D811" t="str">
            <v>xs:string</v>
          </cell>
          <cell r="J811" t="str">
            <v>VNE</v>
          </cell>
          <cell r="K811" t="str">
            <v/>
          </cell>
        </row>
        <row r="812">
          <cell r="A812" t="str">
            <v>IntervalStatusCode</v>
          </cell>
          <cell r="D812" t="str">
            <v>xs:string</v>
          </cell>
          <cell r="J812" t="str">
            <v>VMSG</v>
          </cell>
          <cell r="K812" t="str">
            <v/>
          </cell>
        </row>
        <row r="813">
          <cell r="A813" t="str">
            <v>IntervalStatusCode</v>
          </cell>
          <cell r="D813" t="str">
            <v>xs:string</v>
          </cell>
          <cell r="J813" t="str">
            <v>VACH</v>
          </cell>
          <cell r="K813" t="str">
            <v/>
          </cell>
        </row>
        <row r="814">
          <cell r="A814" t="str">
            <v>IntervalStatusCode</v>
          </cell>
          <cell r="D814" t="str">
            <v>xs:string</v>
          </cell>
          <cell r="J814" t="str">
            <v>VDAT</v>
          </cell>
          <cell r="K814" t="str">
            <v/>
          </cell>
        </row>
        <row r="815">
          <cell r="A815" t="str">
            <v>IntervalValue</v>
          </cell>
          <cell r="B815" t="str">
            <v>ReadingTypeNew</v>
          </cell>
          <cell r="K815" t="str">
            <v/>
          </cell>
        </row>
        <row r="816">
          <cell r="A816" t="str">
            <v>IssueDate</v>
          </cell>
          <cell r="B816" t="str">
            <v>xs:date</v>
          </cell>
          <cell r="C816" t="str">
            <v>The date on which the old supplier is notified of a validated Change of Supplier</v>
          </cell>
          <cell r="K816" t="str">
            <v/>
          </cell>
        </row>
        <row r="817">
          <cell r="A817" t="str">
            <v>KeypadPremisesNumber</v>
          </cell>
          <cell r="B817" t="str">
            <v>KeypadPremiseNumber_Type</v>
          </cell>
          <cell r="K817" t="str">
            <v/>
          </cell>
        </row>
        <row r="818">
          <cell r="A818" t="str">
            <v>LastActualReadDate</v>
          </cell>
          <cell r="B818" t="str">
            <v>xs:date</v>
          </cell>
          <cell r="C818" t="str">
            <v>Last Actual Read date is the date on which a plausible read was last obtained 
for a Meter point.</v>
          </cell>
          <cell r="K818" t="str">
            <v/>
          </cell>
        </row>
        <row r="819">
          <cell r="A819" t="str">
            <v>LastName</v>
          </cell>
          <cell r="B819" t="str">
            <v>NameType</v>
          </cell>
          <cell r="C819" t="str">
            <v>This is the last or family name of a person, usually a customer</v>
          </cell>
          <cell r="K819" t="str">
            <v/>
          </cell>
        </row>
        <row r="820">
          <cell r="A820" t="str">
            <v>LoadFactorCode</v>
          </cell>
          <cell r="B820" t="str">
            <v>LoadFactorCodeType</v>
          </cell>
          <cell r="C820" t="str">
            <v>A code that defines the pattern of demand and so affects the load profile allocated to a Maximum demand Meter Point. The code will not be present for QH or non-Maximum Demand Meter Points.</v>
          </cell>
          <cell r="K820" t="str">
            <v/>
          </cell>
        </row>
        <row r="821">
          <cell r="A821" t="str">
            <v>LoadFactorNewCode</v>
          </cell>
          <cell r="B821" t="str">
            <v>LoadFactorCodeType</v>
          </cell>
          <cell r="C821" t="str">
            <v>The average demand (derived from KWH) in a meter reading period divided by the metered maximum demand in the period, expressed as a percentage. LF(%) = KWH/MD(KW) x hours X100</v>
          </cell>
          <cell r="K821" t="str">
            <v/>
          </cell>
        </row>
        <row r="822">
          <cell r="A822" t="str">
            <v>LoadProfileCode</v>
          </cell>
          <cell r="C822" t="str">
            <v>Load Profile is a code that determines, when coupled with Timeslot, the standard profile to be applied to the consumption for settlement.</v>
          </cell>
          <cell r="D822" t="str">
            <v>xs:string</v>
          </cell>
          <cell r="E822">
            <v>3</v>
          </cell>
          <cell r="K822" t="str">
            <v>Enumerated</v>
          </cell>
        </row>
        <row r="823">
          <cell r="A823" t="str">
            <v>LoadProfileCode</v>
          </cell>
          <cell r="C823" t="str">
            <v>Load Profile is a code that determines, when coupled with Timeslot, the standard profile to be applied to the consumption for settlement.</v>
          </cell>
          <cell r="D823" t="str">
            <v>xs:string</v>
          </cell>
          <cell r="J823" t="str">
            <v>01</v>
          </cell>
          <cell r="K823" t="str">
            <v/>
          </cell>
        </row>
        <row r="824">
          <cell r="A824" t="str">
            <v>LoadProfileCode</v>
          </cell>
          <cell r="C824" t="str">
            <v>Load Profile is a code that determines, when coupled with Timeslot, the standard profile to be applied to the consumption for settlement.</v>
          </cell>
          <cell r="D824" t="str">
            <v>xs:string</v>
          </cell>
          <cell r="J824" t="str">
            <v>02</v>
          </cell>
          <cell r="K824" t="str">
            <v/>
          </cell>
        </row>
        <row r="825">
          <cell r="A825" t="str">
            <v>LoadProfileCode</v>
          </cell>
          <cell r="C825" t="str">
            <v>Load Profile is a code that determines, when coupled with Timeslot, the standard profile to be applied to the consumption for settlement.</v>
          </cell>
          <cell r="D825" t="str">
            <v>xs:string</v>
          </cell>
          <cell r="J825" t="str">
            <v>03</v>
          </cell>
          <cell r="K825" t="str">
            <v/>
          </cell>
        </row>
        <row r="826">
          <cell r="A826" t="str">
            <v>LoadProfileCode</v>
          </cell>
          <cell r="C826" t="str">
            <v>Load Profile is a code that determines, when coupled with Timeslot, the standard profile to be applied to the consumption for settlement.</v>
          </cell>
          <cell r="D826" t="str">
            <v>xs:string</v>
          </cell>
          <cell r="J826" t="str">
            <v>04</v>
          </cell>
          <cell r="K826" t="str">
            <v/>
          </cell>
        </row>
        <row r="827">
          <cell r="A827" t="str">
            <v>LoadProfileCode</v>
          </cell>
          <cell r="C827" t="str">
            <v>Load Profile is a code that determines, when coupled with Timeslot, the standard profile to be applied to the consumption for settlement.</v>
          </cell>
          <cell r="D827" t="str">
            <v>xs:string</v>
          </cell>
          <cell r="J827" t="str">
            <v>05</v>
          </cell>
          <cell r="K827" t="str">
            <v/>
          </cell>
        </row>
        <row r="828">
          <cell r="A828" t="str">
            <v>LoadProfileCode</v>
          </cell>
          <cell r="C828" t="str">
            <v>Load Profile is a code that determines, when coupled with Timeslot, the standard profile to be applied to the consumption for settlement.</v>
          </cell>
          <cell r="D828" t="str">
            <v>xs:string</v>
          </cell>
          <cell r="J828" t="str">
            <v>06</v>
          </cell>
          <cell r="K828" t="str">
            <v/>
          </cell>
        </row>
        <row r="829">
          <cell r="A829" t="str">
            <v>LoadProfileCode</v>
          </cell>
          <cell r="C829" t="str">
            <v>Load Profile is a code that determines, when coupled with Timeslot, the standard profile to be applied to the consumption for settlement.</v>
          </cell>
          <cell r="D829" t="str">
            <v>xs:string</v>
          </cell>
          <cell r="J829" t="str">
            <v>07</v>
          </cell>
          <cell r="K829" t="str">
            <v/>
          </cell>
        </row>
        <row r="830">
          <cell r="A830" t="str">
            <v>LoadProfileCode</v>
          </cell>
          <cell r="C830" t="str">
            <v>Load Profile is a code that determines, when coupled with Timeslot, the standard profile to be applied to the consumption for settlement.</v>
          </cell>
          <cell r="D830" t="str">
            <v>xs:string</v>
          </cell>
          <cell r="J830" t="str">
            <v>08</v>
          </cell>
          <cell r="K830" t="str">
            <v/>
          </cell>
        </row>
        <row r="831">
          <cell r="A831" t="str">
            <v>LoadProfileCode</v>
          </cell>
          <cell r="C831" t="str">
            <v>Load Profile is a code that determines, when coupled with Timeslot, the standard profile to be applied to the consumption for settlement.</v>
          </cell>
          <cell r="D831" t="str">
            <v>xs:string</v>
          </cell>
          <cell r="J831" t="str">
            <v>09</v>
          </cell>
          <cell r="K831" t="str">
            <v/>
          </cell>
        </row>
        <row r="832">
          <cell r="A832" t="str">
            <v>LoadProfileCode</v>
          </cell>
          <cell r="C832" t="str">
            <v>Load Profile is a code that determines, when coupled with Timeslot, the standard profile to be applied to the consumption for settlement.</v>
          </cell>
          <cell r="D832" t="str">
            <v>xs:string</v>
          </cell>
          <cell r="J832" t="str">
            <v>10</v>
          </cell>
          <cell r="K832" t="str">
            <v/>
          </cell>
        </row>
        <row r="833">
          <cell r="A833" t="str">
            <v>LoadProfileCode</v>
          </cell>
          <cell r="C833" t="str">
            <v>Load Profile is a code that determines, when coupled with Timeslot, the standard profile to be applied to the consumption for settlement.</v>
          </cell>
          <cell r="D833" t="str">
            <v>xs:string</v>
          </cell>
          <cell r="J833" t="str">
            <v>11</v>
          </cell>
          <cell r="K833" t="str">
            <v/>
          </cell>
        </row>
        <row r="834">
          <cell r="A834" t="str">
            <v>LoadProfileCode</v>
          </cell>
          <cell r="C834" t="str">
            <v>Load Profile is a code that determines, when coupled with Timeslot, the standard profile to be applied to the consumption for settlement.</v>
          </cell>
          <cell r="D834" t="str">
            <v>xs:string</v>
          </cell>
          <cell r="J834" t="str">
            <v>12</v>
          </cell>
          <cell r="K834" t="str">
            <v/>
          </cell>
        </row>
        <row r="835">
          <cell r="A835" t="str">
            <v>LoadProfileCode</v>
          </cell>
          <cell r="C835" t="str">
            <v>Load Profile is a code that determines, when coupled with Timeslot, the standard profile to be applied to the consumption for settlement.</v>
          </cell>
          <cell r="D835" t="str">
            <v>xs:string</v>
          </cell>
          <cell r="J835" t="str">
            <v>801</v>
          </cell>
          <cell r="K835" t="str">
            <v/>
          </cell>
        </row>
        <row r="836">
          <cell r="A836" t="str">
            <v>LoadProfileCode</v>
          </cell>
          <cell r="C836" t="str">
            <v>Load Profile is a code that determines, when coupled with Timeslot, the standard profile to be applied to the consumption for settlement.</v>
          </cell>
          <cell r="D836" t="str">
            <v>xs:string</v>
          </cell>
          <cell r="J836" t="str">
            <v>802</v>
          </cell>
          <cell r="K836" t="str">
            <v/>
          </cell>
        </row>
        <row r="837">
          <cell r="A837" t="str">
            <v>LoadProfileCode</v>
          </cell>
          <cell r="C837" t="str">
            <v>Load Profile is a code that determines, when coupled with Timeslot, the standard profile to be applied to the consumption for settlement.</v>
          </cell>
          <cell r="D837" t="str">
            <v>xs:string</v>
          </cell>
          <cell r="J837" t="str">
            <v>803</v>
          </cell>
          <cell r="K837" t="str">
            <v/>
          </cell>
        </row>
        <row r="838">
          <cell r="A838" t="str">
            <v>LoadProfileCode</v>
          </cell>
          <cell r="C838" t="str">
            <v>Load Profile is a code that determines, when coupled with Timeslot, the standard profile to be applied to the consumption for settlement.</v>
          </cell>
          <cell r="D838" t="str">
            <v>xs:string</v>
          </cell>
          <cell r="J838" t="str">
            <v>804</v>
          </cell>
          <cell r="K838" t="str">
            <v/>
          </cell>
        </row>
        <row r="839">
          <cell r="A839" t="str">
            <v>LoadProfileCode</v>
          </cell>
          <cell r="C839" t="str">
            <v>Load Profile is a code that determines, when coupled with Timeslot, the standard profile to be applied to the consumption for settlement.</v>
          </cell>
          <cell r="D839" t="str">
            <v>xs:string</v>
          </cell>
          <cell r="J839" t="str">
            <v>805</v>
          </cell>
          <cell r="K839" t="str">
            <v/>
          </cell>
        </row>
        <row r="840">
          <cell r="A840" t="str">
            <v>LoadProfileCode</v>
          </cell>
          <cell r="C840" t="str">
            <v>Load Profile is a code that determines, when coupled with Timeslot, the standard profile to be applied to the consumption for settlement.</v>
          </cell>
          <cell r="D840" t="str">
            <v>xs:string</v>
          </cell>
          <cell r="J840" t="str">
            <v>806</v>
          </cell>
          <cell r="K840" t="str">
            <v/>
          </cell>
        </row>
        <row r="841">
          <cell r="A841" t="str">
            <v>LoadProfileCode</v>
          </cell>
          <cell r="C841" t="str">
            <v>Load Profile is a code that determines, when coupled with Timeslot, the standard profile to be applied to the consumption for settlement.</v>
          </cell>
          <cell r="D841" t="str">
            <v>xs:string</v>
          </cell>
          <cell r="J841" t="str">
            <v>880</v>
          </cell>
          <cell r="K841" t="str">
            <v/>
          </cell>
        </row>
        <row r="842">
          <cell r="A842" t="str">
            <v>LoadProfileCode</v>
          </cell>
          <cell r="C842" t="str">
            <v>Load Profile is a code that determines, when coupled with Timeslot, the standard profile to be applied to the consumption for settlement.</v>
          </cell>
          <cell r="D842" t="str">
            <v>xs:string</v>
          </cell>
          <cell r="J842" t="str">
            <v>890</v>
          </cell>
          <cell r="K842" t="str">
            <v/>
          </cell>
        </row>
        <row r="843">
          <cell r="A843" t="str">
            <v>LongTermVacantIndicatorFlag</v>
          </cell>
          <cell r="B843" t="str">
            <v>Flag_Type</v>
          </cell>
          <cell r="C843" t="str">
            <v>Long Term Vacant Indicator Flag</v>
          </cell>
          <cell r="K843" t="str">
            <v/>
          </cell>
        </row>
        <row r="844">
          <cell r="A844" t="str">
            <v>LossAdjustedAggregatedConsumption</v>
          </cell>
          <cell r="B844" t="str">
            <v>DemandQuantityType</v>
          </cell>
          <cell r="C844" t="str">
            <v>Loss Adjusted Aggregated Demand is the Aggregated Consumption for a settlement interval at the nominated level of aggregation and adjusted for distribution loss factors</v>
          </cell>
          <cell r="K844" t="str">
            <v/>
          </cell>
        </row>
        <row r="845">
          <cell r="A845" t="str">
            <v>LossAdjustedGenerationUnitMeteredGeneration</v>
          </cell>
          <cell r="B845" t="str">
            <v>DemandQuantityType</v>
          </cell>
          <cell r="C845" t="str">
            <v>Loss Adjusted Generation Unit Metered Generation is the loss adjusted metered generation value for a generation unit</v>
          </cell>
          <cell r="K845" t="str">
            <v/>
          </cell>
        </row>
        <row r="846">
          <cell r="A846" t="str">
            <v>MarketRoleId</v>
          </cell>
          <cell r="B846" t="str">
            <v>MarketRole_Type</v>
          </cell>
          <cell r="C846" t="str">
            <v>Market role ID</v>
          </cell>
          <cell r="K846" t="str">
            <v/>
          </cell>
        </row>
        <row r="847">
          <cell r="A847" t="str">
            <v>MaximumExportCapacity</v>
          </cell>
          <cell r="C847" t="str">
            <v>Maximum Export Capacity is the capacity in kVA agreed in the connection agreement and permitted to be exported at a meter point.</v>
          </cell>
          <cell r="D847" t="str">
            <v>xs:int</v>
          </cell>
          <cell r="G847">
            <v>9</v>
          </cell>
          <cell r="K847" t="str">
            <v/>
          </cell>
        </row>
        <row r="848">
          <cell r="A848" t="str">
            <v>MaximumImportCapacity</v>
          </cell>
          <cell r="C848" t="str">
            <v>Maximum Import Capacity is the capacity in kVA agreed in the connection agreement and permitted to be imported at a meter point.</v>
          </cell>
          <cell r="D848" t="str">
            <v>xs:int</v>
          </cell>
          <cell r="G848">
            <v>9</v>
          </cell>
          <cell r="K848" t="str">
            <v/>
          </cell>
        </row>
        <row r="849">
          <cell r="A849" t="str">
            <v>MeasuredQuantity</v>
          </cell>
          <cell r="C849" t="str">
            <v>Quantity according to unit on series record</v>
          </cell>
          <cell r="D849" t="str">
            <v>xs:decimal</v>
          </cell>
          <cell r="G849">
            <v>8</v>
          </cell>
          <cell r="H849">
            <v>3</v>
          </cell>
          <cell r="K849" t="str">
            <v/>
          </cell>
        </row>
        <row r="850">
          <cell r="A850" t="str">
            <v>MeasuredQuantity</v>
          </cell>
          <cell r="C850" t="str">
            <v>Quantity according to unit on series record</v>
          </cell>
          <cell r="D850" t="str">
            <v>xs:decimal</v>
          </cell>
          <cell r="K850" t="str">
            <v/>
          </cell>
        </row>
        <row r="851">
          <cell r="A851" t="str">
            <v>MedicalEquipmentDetailsCode</v>
          </cell>
          <cell r="C851" t="str">
            <v>This is a code indicating the type of medical equipment special needs that a customer has.</v>
          </cell>
          <cell r="D851" t="str">
            <v>xs:string</v>
          </cell>
          <cell r="E851">
            <v>4</v>
          </cell>
          <cell r="K851" t="str">
            <v>Enumerated</v>
          </cell>
        </row>
        <row r="852">
          <cell r="A852" t="str">
            <v>MedicalEquipmentDetailsCode</v>
          </cell>
          <cell r="C852" t="str">
            <v>This is a code indicating the type of medical equipment special needs that a customer has.</v>
          </cell>
          <cell r="D852" t="str">
            <v>xs:string</v>
          </cell>
          <cell r="J852" t="str">
            <v>0003</v>
          </cell>
          <cell r="K852" t="str">
            <v/>
          </cell>
        </row>
        <row r="853">
          <cell r="A853" t="str">
            <v>MedicalEquipmentDetailsCode</v>
          </cell>
          <cell r="C853" t="str">
            <v>This is a code indicating the type of medical equipment special needs that a customer has.</v>
          </cell>
          <cell r="D853" t="str">
            <v>xs:string</v>
          </cell>
          <cell r="J853" t="str">
            <v>0004</v>
          </cell>
          <cell r="K853" t="str">
            <v/>
          </cell>
        </row>
        <row r="854">
          <cell r="A854" t="str">
            <v>MedicalEquipmentDetailsCode</v>
          </cell>
          <cell r="C854" t="str">
            <v>This is a code indicating the type of medical equipment special needs that a customer has.</v>
          </cell>
          <cell r="D854" t="str">
            <v>xs:string</v>
          </cell>
          <cell r="J854" t="str">
            <v>0005</v>
          </cell>
          <cell r="K854" t="str">
            <v/>
          </cell>
        </row>
        <row r="855">
          <cell r="A855" t="str">
            <v>MedicalEquipmentDetailsCode</v>
          </cell>
          <cell r="C855" t="str">
            <v>This is a code indicating the type of medical equipment special needs that a customer has.</v>
          </cell>
          <cell r="D855" t="str">
            <v>xs:string</v>
          </cell>
          <cell r="J855" t="str">
            <v>OC</v>
          </cell>
          <cell r="K855" t="str">
            <v/>
          </cell>
        </row>
        <row r="856">
          <cell r="A856" t="str">
            <v>MedicalEquipmentDetailsCode</v>
          </cell>
          <cell r="C856" t="str">
            <v>This is a code indicating the type of medical equipment special needs that a customer has.</v>
          </cell>
          <cell r="D856" t="str">
            <v>xs:string</v>
          </cell>
          <cell r="J856" t="str">
            <v>SP</v>
          </cell>
          <cell r="K856" t="str">
            <v/>
          </cell>
        </row>
        <row r="857">
          <cell r="A857" t="str">
            <v>MedicalEquipmentDetailsCode</v>
          </cell>
          <cell r="C857" t="str">
            <v>This is a code indicating the type of medical equipment special needs that a customer has.</v>
          </cell>
          <cell r="D857" t="str">
            <v>xs:string</v>
          </cell>
          <cell r="J857" t="str">
            <v>HD</v>
          </cell>
          <cell r="K857" t="str">
            <v/>
          </cell>
        </row>
        <row r="858">
          <cell r="A858" t="str">
            <v>MedicalEquipmentDetailsCode</v>
          </cell>
          <cell r="C858" t="str">
            <v>This is a code indicating the type of medical equipment special needs that a customer has.</v>
          </cell>
          <cell r="D858" t="str">
            <v>xs:string</v>
          </cell>
          <cell r="J858" t="str">
            <v>NP</v>
          </cell>
          <cell r="K858" t="str">
            <v/>
          </cell>
        </row>
        <row r="859">
          <cell r="A859" t="str">
            <v>MedicalEquipmentDetailsCode</v>
          </cell>
          <cell r="C859" t="str">
            <v>This is a code indicating the type of medical equipment special needs that a customer has.</v>
          </cell>
          <cell r="D859" t="str">
            <v>xs:string</v>
          </cell>
          <cell r="J859" t="str">
            <v>EH</v>
          </cell>
          <cell r="K859" t="str">
            <v/>
          </cell>
        </row>
        <row r="860">
          <cell r="A860" t="str">
            <v>MedicalEquipmentDetailsCode</v>
          </cell>
          <cell r="C860" t="str">
            <v>This is a code indicating the type of medical equipment special needs that a customer has.</v>
          </cell>
          <cell r="D860" t="str">
            <v>xs:string</v>
          </cell>
          <cell r="J860" t="str">
            <v>CL</v>
          </cell>
          <cell r="K860" t="str">
            <v/>
          </cell>
        </row>
        <row r="861">
          <cell r="A861" t="str">
            <v>MedicalEquipmentDetailsCode</v>
          </cell>
          <cell r="C861" t="str">
            <v>This is a code indicating the type of medical equipment special needs that a customer has.</v>
          </cell>
          <cell r="D861" t="str">
            <v>xs:string</v>
          </cell>
          <cell r="J861" t="str">
            <v>PN</v>
          </cell>
          <cell r="K861" t="str">
            <v/>
          </cell>
        </row>
        <row r="862">
          <cell r="A862" t="str">
            <v>MedicalEquipmentDetailsCode</v>
          </cell>
          <cell r="C862" t="str">
            <v>This is a code indicating the type of medical equipment special needs that a customer has.</v>
          </cell>
          <cell r="D862" t="str">
            <v>xs:string</v>
          </cell>
          <cell r="J862" t="str">
            <v>PV</v>
          </cell>
          <cell r="K862" t="str">
            <v/>
          </cell>
        </row>
        <row r="863">
          <cell r="A863" t="str">
            <v>MedicalEquipmentDetailsCode</v>
          </cell>
          <cell r="C863" t="str">
            <v>This is a code indicating the type of medical equipment special needs that a customer has.</v>
          </cell>
          <cell r="D863" t="str">
            <v>xs:string</v>
          </cell>
          <cell r="J863" t="str">
            <v>VT</v>
          </cell>
          <cell r="K863" t="str">
            <v/>
          </cell>
        </row>
        <row r="864">
          <cell r="A864" t="str">
            <v>MedicalEquipmentDetailsCode</v>
          </cell>
          <cell r="C864" t="str">
            <v>This is a code indicating the type of medical equipment special needs that a customer has.</v>
          </cell>
          <cell r="D864" t="str">
            <v>xs:string</v>
          </cell>
          <cell r="J864" t="str">
            <v>NB</v>
          </cell>
          <cell r="K864" t="str">
            <v/>
          </cell>
        </row>
        <row r="865">
          <cell r="A865" t="str">
            <v>MedicalEquipmentDetailsCode</v>
          </cell>
          <cell r="C865" t="str">
            <v>This is a code indicating the type of medical equipment special needs that a customer has.</v>
          </cell>
          <cell r="D865" t="str">
            <v>xs:string</v>
          </cell>
          <cell r="J865" t="str">
            <v>EM</v>
          </cell>
          <cell r="K865" t="str">
            <v/>
          </cell>
        </row>
        <row r="866">
          <cell r="A866" t="str">
            <v>MedicalEquipmentDetailsCode</v>
          </cell>
          <cell r="C866" t="str">
            <v>This is a code indicating the type of medical equipment special needs that a customer has.</v>
          </cell>
          <cell r="D866" t="str">
            <v>xs:string</v>
          </cell>
          <cell r="J866" t="str">
            <v>SL</v>
          </cell>
          <cell r="K866" t="str">
            <v/>
          </cell>
        </row>
        <row r="867">
          <cell r="A867" t="str">
            <v>MedicalEquipmentDetailsCode</v>
          </cell>
          <cell r="C867" t="str">
            <v>This is a code indicating the type of medical equipment special needs that a customer has.</v>
          </cell>
          <cell r="D867" t="str">
            <v>xs:string</v>
          </cell>
          <cell r="J867" t="str">
            <v>MS</v>
          </cell>
          <cell r="K867" t="str">
            <v/>
          </cell>
        </row>
        <row r="868">
          <cell r="A868" t="str">
            <v>MedicalEquipmentDetailsCode</v>
          </cell>
          <cell r="C868" t="str">
            <v>This is a code indicating the type of medical equipment special needs that a customer has.</v>
          </cell>
          <cell r="D868" t="str">
            <v>xs:string</v>
          </cell>
          <cell r="J868" t="str">
            <v>FR</v>
          </cell>
          <cell r="K868" t="str">
            <v/>
          </cell>
        </row>
        <row r="869">
          <cell r="A869" t="str">
            <v>MessageStatusCode</v>
          </cell>
          <cell r="C869" t="str">
            <v>The Message Status Code indicates if the message is an Advice or a Response</v>
          </cell>
          <cell r="D869" t="str">
            <v>xs:string</v>
          </cell>
          <cell r="I869">
            <v>1</v>
          </cell>
          <cell r="K869" t="str">
            <v>Enumerated</v>
          </cell>
        </row>
        <row r="870">
          <cell r="A870" t="str">
            <v>MessageStatusCode</v>
          </cell>
          <cell r="C870" t="str">
            <v>The Message Status Code indicates if the message is an Advice or a Response</v>
          </cell>
          <cell r="D870" t="str">
            <v>xs:string</v>
          </cell>
          <cell r="J870" t="str">
            <v>A</v>
          </cell>
          <cell r="K870" t="str">
            <v/>
          </cell>
        </row>
        <row r="871">
          <cell r="A871" t="str">
            <v>MessageStatusCode</v>
          </cell>
          <cell r="C871" t="str">
            <v>The Message Status Code indicates if the message is an Advice or a Response</v>
          </cell>
          <cell r="D871" t="str">
            <v>xs:string</v>
          </cell>
          <cell r="J871" t="str">
            <v>R</v>
          </cell>
          <cell r="K871" t="str">
            <v/>
          </cell>
        </row>
        <row r="872">
          <cell r="A872" t="str">
            <v>MessageTypeCode</v>
          </cell>
          <cell r="B872" t="str">
            <v>MessageTypeCode_Type</v>
          </cell>
          <cell r="K872" t="str">
            <v/>
          </cell>
        </row>
        <row r="873">
          <cell r="A873" t="str">
            <v>MeterCategoryCode</v>
          </cell>
          <cell r="C873" t="str">
            <v>Meter Category is a code allocated by Meter Asset Manager to denote the manufacturer and type of meter. Codes have not been added to the ieXML schema due to the volume of codes available (234). Validation by pattern has been implemented instead.</v>
          </cell>
          <cell r="D873" t="str">
            <v>xs:string</v>
          </cell>
          <cell r="E873">
            <v>15</v>
          </cell>
          <cell r="K873" t="str">
            <v/>
          </cell>
        </row>
        <row r="874">
          <cell r="A874" t="str">
            <v>MeterConfigurationCode</v>
          </cell>
          <cell r="B874" t="str">
            <v>MeterConfigurationCode_Type</v>
          </cell>
          <cell r="C874" t="str">
            <v>Meter Configuration Code is a code to indicate the  functionality required by 
the Supplier to be delivered by the combination of registers physically installed at a meter point. It does not describe the technical attributes of the meter(s). The measureme</v>
          </cell>
          <cell r="K874" t="str">
            <v/>
          </cell>
        </row>
        <row r="875">
          <cell r="A875" t="str">
            <v>MeteringInterval</v>
          </cell>
          <cell r="B875" t="str">
            <v>IntervalType</v>
          </cell>
          <cell r="C875" t="str">
            <v>Metering Interval identifies, for the Retail Market,. the length in minutes of a period when consumption is recorded on a profile meter. Metering Interval is a class of interval</v>
          </cell>
          <cell r="K875" t="str">
            <v/>
          </cell>
        </row>
        <row r="876">
          <cell r="A876" t="str">
            <v>MeterLocationCode</v>
          </cell>
          <cell r="C876" t="str">
            <v>Meter Location is a code that refers to the physical position of a meter at a 
premises. This is a sub-category of Observation Code</v>
          </cell>
          <cell r="D876" t="str">
            <v>xs:string</v>
          </cell>
          <cell r="E876">
            <v>3</v>
          </cell>
          <cell r="K876" t="str">
            <v>Enumerated</v>
          </cell>
        </row>
        <row r="877">
          <cell r="A877" t="str">
            <v>MeterLocationCode</v>
          </cell>
          <cell r="C877" t="str">
            <v>Meter Location is a code that refers to the physical position of a meter at a 
premises. This is a sub-category of Observation Code</v>
          </cell>
          <cell r="D877" t="str">
            <v>xs:string</v>
          </cell>
          <cell r="J877" t="str">
            <v>01</v>
          </cell>
          <cell r="K877" t="str">
            <v/>
          </cell>
        </row>
        <row r="878">
          <cell r="A878" t="str">
            <v>MeterLocationCode</v>
          </cell>
          <cell r="C878" t="str">
            <v>Meter Location is a code that refers to the physical position of a meter at a 
premises. This is a sub-category of Observation Code</v>
          </cell>
          <cell r="D878" t="str">
            <v>xs:string</v>
          </cell>
          <cell r="J878" t="str">
            <v>02</v>
          </cell>
          <cell r="K878" t="str">
            <v/>
          </cell>
        </row>
        <row r="879">
          <cell r="A879" t="str">
            <v>MeterLocationCode</v>
          </cell>
          <cell r="C879" t="str">
            <v>Meter Location is a code that refers to the physical position of a meter at a 
premises. This is a sub-category of Observation Code</v>
          </cell>
          <cell r="D879" t="str">
            <v>xs:string</v>
          </cell>
          <cell r="J879" t="str">
            <v>03</v>
          </cell>
          <cell r="K879" t="str">
            <v/>
          </cell>
        </row>
        <row r="880">
          <cell r="A880" t="str">
            <v>MeterLocationCode</v>
          </cell>
          <cell r="C880" t="str">
            <v>Meter Location is a code that refers to the physical position of a meter at a 
premises. This is a sub-category of Observation Code</v>
          </cell>
          <cell r="D880" t="str">
            <v>xs:string</v>
          </cell>
          <cell r="J880" t="str">
            <v>04</v>
          </cell>
          <cell r="K880" t="str">
            <v/>
          </cell>
        </row>
        <row r="881">
          <cell r="A881" t="str">
            <v>MeterLocationCode</v>
          </cell>
          <cell r="C881" t="str">
            <v>Meter Location is a code that refers to the physical position of a meter at a 
premises. This is a sub-category of Observation Code</v>
          </cell>
          <cell r="D881" t="str">
            <v>xs:string</v>
          </cell>
          <cell r="J881" t="str">
            <v>05</v>
          </cell>
          <cell r="K881" t="str">
            <v/>
          </cell>
        </row>
        <row r="882">
          <cell r="A882" t="str">
            <v>MeterLocationCode</v>
          </cell>
          <cell r="C882" t="str">
            <v>Meter Location is a code that refers to the physical position of a meter at a 
premises. This is a sub-category of Observation Code</v>
          </cell>
          <cell r="D882" t="str">
            <v>xs:string</v>
          </cell>
          <cell r="J882" t="str">
            <v>06</v>
          </cell>
          <cell r="K882" t="str">
            <v/>
          </cell>
        </row>
        <row r="883">
          <cell r="A883" t="str">
            <v>MeterLocationCode</v>
          </cell>
          <cell r="C883" t="str">
            <v>Meter Location is a code that refers to the physical position of a meter at a 
premises. This is a sub-category of Observation Code</v>
          </cell>
          <cell r="D883" t="str">
            <v>xs:string</v>
          </cell>
          <cell r="J883" t="str">
            <v>07</v>
          </cell>
          <cell r="K883" t="str">
            <v/>
          </cell>
        </row>
        <row r="884">
          <cell r="A884" t="str">
            <v>MeterLocationCode</v>
          </cell>
          <cell r="C884" t="str">
            <v>Meter Location is a code that refers to the physical position of a meter at a 
premises. This is a sub-category of Observation Code</v>
          </cell>
          <cell r="D884" t="str">
            <v>xs:string</v>
          </cell>
          <cell r="J884" t="str">
            <v>08</v>
          </cell>
          <cell r="K884" t="str">
            <v/>
          </cell>
        </row>
        <row r="885">
          <cell r="A885" t="str">
            <v>MeterLocationCode</v>
          </cell>
          <cell r="C885" t="str">
            <v>Meter Location is a code that refers to the physical position of a meter at a 
premises. This is a sub-category of Observation Code</v>
          </cell>
          <cell r="D885" t="str">
            <v>xs:string</v>
          </cell>
          <cell r="J885" t="str">
            <v>09</v>
          </cell>
          <cell r="K885" t="str">
            <v/>
          </cell>
        </row>
        <row r="886">
          <cell r="A886" t="str">
            <v>MeterLocationCode</v>
          </cell>
          <cell r="C886" t="str">
            <v>Meter Location is a code that refers to the physical position of a meter at a 
premises. This is a sub-category of Observation Code</v>
          </cell>
          <cell r="D886" t="str">
            <v>xs:string</v>
          </cell>
          <cell r="J886" t="str">
            <v>10</v>
          </cell>
          <cell r="K886" t="str">
            <v/>
          </cell>
        </row>
        <row r="887">
          <cell r="A887" t="str">
            <v>MeterLocationCode</v>
          </cell>
          <cell r="C887" t="str">
            <v>Meter Location is a code that refers to the physical position of a meter at a 
premises. This is a sub-category of Observation Code</v>
          </cell>
          <cell r="D887" t="str">
            <v>xs:string</v>
          </cell>
          <cell r="J887" t="str">
            <v>11</v>
          </cell>
          <cell r="K887" t="str">
            <v/>
          </cell>
        </row>
        <row r="888">
          <cell r="A888" t="str">
            <v>MeterLocationCode</v>
          </cell>
          <cell r="C888" t="str">
            <v>Meter Location is a code that refers to the physical position of a meter at a 
premises. This is a sub-category of Observation Code</v>
          </cell>
          <cell r="D888" t="str">
            <v>xs:string</v>
          </cell>
          <cell r="J888" t="str">
            <v>12</v>
          </cell>
          <cell r="K888" t="str">
            <v/>
          </cell>
        </row>
        <row r="889">
          <cell r="A889" t="str">
            <v>MeterLocationCode</v>
          </cell>
          <cell r="C889" t="str">
            <v>Meter Location is a code that refers to the physical position of a meter at a 
premises. This is a sub-category of Observation Code</v>
          </cell>
          <cell r="D889" t="str">
            <v>xs:string</v>
          </cell>
          <cell r="J889" t="str">
            <v>13</v>
          </cell>
          <cell r="K889" t="str">
            <v/>
          </cell>
        </row>
        <row r="890">
          <cell r="A890" t="str">
            <v>MeterLocationCode</v>
          </cell>
          <cell r="C890" t="str">
            <v>Meter Location is a code that refers to the physical position of a meter at a 
premises. This is a sub-category of Observation Code</v>
          </cell>
          <cell r="D890" t="str">
            <v>xs:string</v>
          </cell>
          <cell r="J890" t="str">
            <v>14</v>
          </cell>
          <cell r="K890" t="str">
            <v/>
          </cell>
        </row>
        <row r="891">
          <cell r="A891" t="str">
            <v>MeterLocationCode</v>
          </cell>
          <cell r="C891" t="str">
            <v>Meter Location is a code that refers to the physical position of a meter at a 
premises. This is a sub-category of Observation Code</v>
          </cell>
          <cell r="D891" t="str">
            <v>xs:string</v>
          </cell>
          <cell r="J891" t="str">
            <v>15</v>
          </cell>
          <cell r="K891" t="str">
            <v/>
          </cell>
        </row>
        <row r="892">
          <cell r="A892" t="str">
            <v>MeterLocationCode</v>
          </cell>
          <cell r="C892" t="str">
            <v>Meter Location is a code that refers to the physical position of a meter at a 
premises. This is a sub-category of Observation Code</v>
          </cell>
          <cell r="D892" t="str">
            <v>xs:string</v>
          </cell>
          <cell r="J892" t="str">
            <v>16</v>
          </cell>
          <cell r="K892" t="str">
            <v/>
          </cell>
        </row>
        <row r="893">
          <cell r="A893" t="str">
            <v>MeterLocationCode</v>
          </cell>
          <cell r="C893" t="str">
            <v>Meter Location is a code that refers to the physical position of a meter at a 
premises. This is a sub-category of Observation Code</v>
          </cell>
          <cell r="D893" t="str">
            <v>xs:string</v>
          </cell>
          <cell r="J893" t="str">
            <v>17</v>
          </cell>
          <cell r="K893" t="str">
            <v/>
          </cell>
        </row>
        <row r="894">
          <cell r="A894" t="str">
            <v>MeterLocationCode</v>
          </cell>
          <cell r="C894" t="str">
            <v>Meter Location is a code that refers to the physical position of a meter at a 
premises. This is a sub-category of Observation Code</v>
          </cell>
          <cell r="D894" t="str">
            <v>xs:string</v>
          </cell>
          <cell r="J894" t="str">
            <v>18</v>
          </cell>
          <cell r="K894" t="str">
            <v/>
          </cell>
        </row>
        <row r="895">
          <cell r="A895" t="str">
            <v>MeterLocationCode</v>
          </cell>
          <cell r="C895" t="str">
            <v>Meter Location is a code that refers to the physical position of a meter at a 
premises. This is a sub-category of Observation Code</v>
          </cell>
          <cell r="D895" t="str">
            <v>xs:string</v>
          </cell>
          <cell r="J895" t="str">
            <v>19</v>
          </cell>
          <cell r="K895" t="str">
            <v/>
          </cell>
        </row>
        <row r="896">
          <cell r="A896" t="str">
            <v>MeterLocationCode</v>
          </cell>
          <cell r="C896" t="str">
            <v>Meter Location is a code that refers to the physical position of a meter at a 
premises. This is a sub-category of Observation Code</v>
          </cell>
          <cell r="D896" t="str">
            <v>xs:string</v>
          </cell>
          <cell r="J896" t="str">
            <v>20</v>
          </cell>
          <cell r="K896" t="str">
            <v/>
          </cell>
        </row>
        <row r="897">
          <cell r="A897" t="str">
            <v>MeterLocationCode</v>
          </cell>
          <cell r="C897" t="str">
            <v>Meter Location is a code that refers to the physical position of a meter at a 
premises. This is a sub-category of Observation Code</v>
          </cell>
          <cell r="D897" t="str">
            <v>xs:string</v>
          </cell>
          <cell r="J897" t="str">
            <v>21</v>
          </cell>
          <cell r="K897" t="str">
            <v/>
          </cell>
        </row>
        <row r="898">
          <cell r="A898" t="str">
            <v>MeterLocationCode</v>
          </cell>
          <cell r="C898" t="str">
            <v>Meter Location is a code that refers to the physical position of a meter at a 
premises. This is a sub-category of Observation Code</v>
          </cell>
          <cell r="D898" t="str">
            <v>xs:string</v>
          </cell>
          <cell r="J898" t="str">
            <v>22</v>
          </cell>
          <cell r="K898" t="str">
            <v/>
          </cell>
        </row>
        <row r="899">
          <cell r="A899" t="str">
            <v>MeterLocationCode</v>
          </cell>
          <cell r="C899" t="str">
            <v>Meter Location is a code that refers to the physical position of a meter at a 
premises. This is a sub-category of Observation Code</v>
          </cell>
          <cell r="D899" t="str">
            <v>xs:string</v>
          </cell>
          <cell r="J899" t="str">
            <v>23</v>
          </cell>
          <cell r="K899" t="str">
            <v/>
          </cell>
        </row>
        <row r="900">
          <cell r="A900" t="str">
            <v>MeterLocationCode</v>
          </cell>
          <cell r="C900" t="str">
            <v>Meter Location is a code that refers to the physical position of a meter at a 
premises. This is a sub-category of Observation Code</v>
          </cell>
          <cell r="D900" t="str">
            <v>xs:string</v>
          </cell>
          <cell r="J900" t="str">
            <v>24</v>
          </cell>
          <cell r="K900" t="str">
            <v/>
          </cell>
        </row>
        <row r="901">
          <cell r="A901" t="str">
            <v>MeterLocationCode</v>
          </cell>
          <cell r="C901" t="str">
            <v>Meter Location is a code that refers to the physical position of a meter at a 
premises. This is a sub-category of Observation Code</v>
          </cell>
          <cell r="D901" t="str">
            <v>xs:string</v>
          </cell>
          <cell r="J901" t="str">
            <v>25</v>
          </cell>
          <cell r="K901" t="str">
            <v/>
          </cell>
        </row>
        <row r="902">
          <cell r="A902" t="str">
            <v>MeterLocationCode</v>
          </cell>
          <cell r="C902" t="str">
            <v>Meter Location is a code that refers to the physical position of a meter at a 
premises. This is a sub-category of Observation Code</v>
          </cell>
          <cell r="D902" t="str">
            <v>xs:string</v>
          </cell>
          <cell r="J902" t="str">
            <v>26</v>
          </cell>
          <cell r="K902" t="str">
            <v/>
          </cell>
        </row>
        <row r="903">
          <cell r="A903" t="str">
            <v>MeterMultiplier</v>
          </cell>
          <cell r="C903" t="str">
            <v>Meter Multiplier is a factor to be applied to an advance or reading at a register in order to derive a true value.</v>
          </cell>
          <cell r="D903" t="str">
            <v>xs:decimal</v>
          </cell>
          <cell r="G903">
            <v>12</v>
          </cell>
          <cell r="H903">
            <v>5</v>
          </cell>
          <cell r="K903" t="str">
            <v/>
          </cell>
        </row>
        <row r="904">
          <cell r="A904" t="str">
            <v>MeterMultiplier</v>
          </cell>
          <cell r="C904" t="str">
            <v>Meter Multiplier is a factor to be applied to an advance or reading at a register in order to derive a true value.</v>
          </cell>
          <cell r="D904" t="str">
            <v>xs:decimal</v>
          </cell>
          <cell r="K904" t="str">
            <v/>
          </cell>
        </row>
        <row r="905">
          <cell r="A905" t="str">
            <v>MeterPointAddressChangedFlag</v>
          </cell>
          <cell r="B905" t="str">
            <v>Flag_Type</v>
          </cell>
          <cell r="C905" t="str">
            <v>A flag to indicate that the Meter point address has been changed</v>
          </cell>
          <cell r="K905" t="str">
            <v/>
          </cell>
        </row>
        <row r="906">
          <cell r="A906" t="str">
            <v>MeterPointStatusCode</v>
          </cell>
          <cell r="C906" t="str">
            <v>Meter Point Status is a code to identify the connection status of a meter point.</v>
          </cell>
          <cell r="D906" t="str">
            <v>xs:string</v>
          </cell>
          <cell r="E906">
            <v>2</v>
          </cell>
          <cell r="K906" t="str">
            <v>Enumerated</v>
          </cell>
        </row>
        <row r="907">
          <cell r="A907" t="str">
            <v>MeterPointStatusCode</v>
          </cell>
          <cell r="C907" t="str">
            <v>Meter Point Status is a code to identify the connection status of a meter point.</v>
          </cell>
          <cell r="D907" t="str">
            <v>xs:string</v>
          </cell>
          <cell r="J907" t="str">
            <v>A</v>
          </cell>
          <cell r="K907" t="str">
            <v/>
          </cell>
        </row>
        <row r="908">
          <cell r="A908" t="str">
            <v>MeterPointStatusCode</v>
          </cell>
          <cell r="C908" t="str">
            <v>Meter Point Status is a code to identify the connection status of a meter point.</v>
          </cell>
          <cell r="D908" t="str">
            <v>xs:string</v>
          </cell>
          <cell r="J908" t="str">
            <v>C</v>
          </cell>
          <cell r="K908" t="str">
            <v/>
          </cell>
        </row>
        <row r="909">
          <cell r="A909" t="str">
            <v>MeterPointStatusCode</v>
          </cell>
          <cell r="C909" t="str">
            <v>Meter Point Status is a code to identify the connection status of a meter point.</v>
          </cell>
          <cell r="D909" t="str">
            <v>xs:string</v>
          </cell>
          <cell r="J909" t="str">
            <v>D</v>
          </cell>
          <cell r="K909" t="str">
            <v/>
          </cell>
        </row>
        <row r="910">
          <cell r="A910" t="str">
            <v>MeterPointStatusCode</v>
          </cell>
          <cell r="C910" t="str">
            <v>Meter Point Status is a code to identify the connection status of a meter point.</v>
          </cell>
          <cell r="D910" t="str">
            <v>xs:string</v>
          </cell>
          <cell r="J910" t="str">
            <v>E</v>
          </cell>
          <cell r="K910" t="str">
            <v/>
          </cell>
        </row>
        <row r="911">
          <cell r="A911" t="str">
            <v>MeterPointStatusCode</v>
          </cell>
          <cell r="C911" t="str">
            <v>Meter Point Status is a code to identify the connection status of a meter point.</v>
          </cell>
          <cell r="D911" t="str">
            <v>xs:string</v>
          </cell>
          <cell r="J911" t="str">
            <v>T</v>
          </cell>
          <cell r="K911" t="str">
            <v/>
          </cell>
        </row>
        <row r="912">
          <cell r="A912" t="str">
            <v>MeterPointStatusReasonCode</v>
          </cell>
          <cell r="C912" t="str">
            <v>Meter Point Status Reason is a code to indicate why the status of a Meter Point was changed or is being requested to be changed.</v>
          </cell>
          <cell r="D912" t="str">
            <v>xs:string</v>
          </cell>
          <cell r="E912">
            <v>3</v>
          </cell>
          <cell r="K912" t="str">
            <v>Enumerated</v>
          </cell>
        </row>
        <row r="913">
          <cell r="A913" t="str">
            <v>MeterPointStatusReasonCode</v>
          </cell>
          <cell r="C913" t="str">
            <v>Meter Point Status Reason is a code to indicate why the status of a Meter Point was changed or is being requested to be changed.</v>
          </cell>
          <cell r="D913" t="str">
            <v>xs:string</v>
          </cell>
          <cell r="J913" t="str">
            <v>D01</v>
          </cell>
          <cell r="K913" t="str">
            <v/>
          </cell>
        </row>
        <row r="914">
          <cell r="A914" t="str">
            <v>MeterPointStatusReasonCode</v>
          </cell>
          <cell r="C914" t="str">
            <v>Meter Point Status Reason is a code to indicate why the status of a Meter Point was changed or is being requested to be changed.</v>
          </cell>
          <cell r="D914" t="str">
            <v>xs:string</v>
          </cell>
          <cell r="J914" t="str">
            <v>D02</v>
          </cell>
          <cell r="K914" t="str">
            <v/>
          </cell>
        </row>
        <row r="915">
          <cell r="A915" t="str">
            <v>MeterPointStatusReasonCode</v>
          </cell>
          <cell r="C915" t="str">
            <v>Meter Point Status Reason is a code to indicate why the status of a Meter Point was changed or is being requested to be changed.</v>
          </cell>
          <cell r="D915" t="str">
            <v>xs:string</v>
          </cell>
          <cell r="J915" t="str">
            <v>D03</v>
          </cell>
          <cell r="K915" t="str">
            <v/>
          </cell>
        </row>
        <row r="916">
          <cell r="A916" t="str">
            <v>MeterPointStatusReasonCode</v>
          </cell>
          <cell r="C916" t="str">
            <v>Meter Point Status Reason is a code to indicate why the status of a Meter Point was changed or is being requested to be changed.</v>
          </cell>
          <cell r="D916" t="str">
            <v>xs:string</v>
          </cell>
          <cell r="J916" t="str">
            <v>E01</v>
          </cell>
          <cell r="K916" t="str">
            <v/>
          </cell>
        </row>
        <row r="917">
          <cell r="A917" t="str">
            <v>MeterPointStatusReasonCode</v>
          </cell>
          <cell r="C917" t="str">
            <v>Meter Point Status Reason is a code to indicate why the status of a Meter Point was changed or is being requested to be changed.</v>
          </cell>
          <cell r="D917" t="str">
            <v>xs:string</v>
          </cell>
          <cell r="J917" t="str">
            <v>E02</v>
          </cell>
          <cell r="K917" t="str">
            <v/>
          </cell>
        </row>
        <row r="918">
          <cell r="A918" t="str">
            <v>MeterPointStatusReasonCode</v>
          </cell>
          <cell r="C918" t="str">
            <v>Meter Point Status Reason is a code to indicate why the status of a Meter Point was changed or is being requested to be changed.</v>
          </cell>
          <cell r="D918" t="str">
            <v>xs:string</v>
          </cell>
          <cell r="J918" t="str">
            <v>E03</v>
          </cell>
          <cell r="K918" t="str">
            <v/>
          </cell>
        </row>
        <row r="919">
          <cell r="A919" t="str">
            <v>MeterPointStatusReasonCode</v>
          </cell>
          <cell r="C919" t="str">
            <v>Meter Point Status Reason is a code to indicate why the status of a Meter Point was changed or is being requested to be changed.</v>
          </cell>
          <cell r="D919" t="str">
            <v>xs:string</v>
          </cell>
          <cell r="J919" t="str">
            <v>E04</v>
          </cell>
          <cell r="K919" t="str">
            <v/>
          </cell>
        </row>
        <row r="920">
          <cell r="A920" t="str">
            <v>MeterReaderPassword</v>
          </cell>
          <cell r="D920" t="str">
            <v>xs:string</v>
          </cell>
          <cell r="E920">
            <v>8</v>
          </cell>
          <cell r="K920" t="str">
            <v/>
          </cell>
        </row>
        <row r="921">
          <cell r="A921" t="str">
            <v>MeterReaderRemarkCode</v>
          </cell>
          <cell r="D921" t="str">
            <v>xs:string</v>
          </cell>
          <cell r="E921">
            <v>3</v>
          </cell>
          <cell r="K921" t="str">
            <v>Enumerated</v>
          </cell>
        </row>
        <row r="922">
          <cell r="A922" t="str">
            <v>MeterReaderRemarkCode</v>
          </cell>
          <cell r="D922" t="str">
            <v>xs:string</v>
          </cell>
          <cell r="J922" t="str">
            <v>102</v>
          </cell>
          <cell r="K922" t="str">
            <v/>
          </cell>
        </row>
        <row r="923">
          <cell r="A923" t="str">
            <v>MeterReaderRemarkCode</v>
          </cell>
          <cell r="D923" t="str">
            <v>xs:string</v>
          </cell>
          <cell r="J923" t="str">
            <v>103</v>
          </cell>
          <cell r="K923" t="str">
            <v/>
          </cell>
        </row>
        <row r="924">
          <cell r="A924" t="str">
            <v>MeterReaderRemarkCode</v>
          </cell>
          <cell r="D924" t="str">
            <v>xs:string</v>
          </cell>
          <cell r="J924" t="str">
            <v>205</v>
          </cell>
          <cell r="K924" t="str">
            <v/>
          </cell>
        </row>
        <row r="925">
          <cell r="A925" t="str">
            <v>MeterReaderRemarkCode</v>
          </cell>
          <cell r="D925" t="str">
            <v>xs:string</v>
          </cell>
          <cell r="J925" t="str">
            <v>225</v>
          </cell>
          <cell r="K925" t="str">
            <v/>
          </cell>
        </row>
        <row r="926">
          <cell r="A926" t="str">
            <v>MeterReaderRemarkCode</v>
          </cell>
          <cell r="D926" t="str">
            <v>xs:string</v>
          </cell>
          <cell r="K926" t="str">
            <v/>
          </cell>
          <cell r="M926">
            <v>2</v>
          </cell>
        </row>
        <row r="927">
          <cell r="A927" t="str">
            <v>MeterReaderRemarks</v>
          </cell>
          <cell r="D927" t="str">
            <v>xs:string</v>
          </cell>
          <cell r="E927">
            <v>150</v>
          </cell>
          <cell r="K927" t="str">
            <v/>
          </cell>
        </row>
        <row r="928">
          <cell r="A928" t="str">
            <v>MeterRegisterSequence</v>
          </cell>
          <cell r="C928" t="str">
            <v>Meter Register Sequence is an identifier to distinguish between different meter dials on a physical meter or set of meters.</v>
          </cell>
          <cell r="D928" t="str">
            <v>xs:string</v>
          </cell>
          <cell r="E928">
            <v>3</v>
          </cell>
          <cell r="K928" t="str">
            <v/>
          </cell>
        </row>
        <row r="929">
          <cell r="A929" t="str">
            <v>MeterWorksTypeCode</v>
          </cell>
          <cell r="C929" t="str">
            <v>Meter Works Type is a code to indicate what work is required or completed (e.g. install, remove, exchange or reconfigure meter)</v>
          </cell>
          <cell r="D929" t="str">
            <v>xs:string</v>
          </cell>
          <cell r="I929">
            <v>3</v>
          </cell>
          <cell r="K929" t="str">
            <v>Enumerated</v>
          </cell>
        </row>
        <row r="930">
          <cell r="A930" t="str">
            <v>MeterWorksTypeCode</v>
          </cell>
          <cell r="C930" t="str">
            <v>Meter Works Type is a code to indicate what work is required or completed (e.g. install, remove, exchange or reconfigure meter)</v>
          </cell>
          <cell r="D930" t="str">
            <v>xs:string</v>
          </cell>
          <cell r="J930" t="str">
            <v>M01</v>
          </cell>
          <cell r="K930" t="str">
            <v/>
          </cell>
        </row>
        <row r="931">
          <cell r="A931" t="str">
            <v>MeterWorksTypeCode</v>
          </cell>
          <cell r="C931" t="str">
            <v>Meter Works Type is a code to indicate what work is required or completed (e.g. install, remove, exchange or reconfigure meter)</v>
          </cell>
          <cell r="D931" t="str">
            <v>xs:string</v>
          </cell>
          <cell r="J931" t="str">
            <v>M02</v>
          </cell>
          <cell r="K931" t="str">
            <v/>
          </cell>
        </row>
        <row r="932">
          <cell r="A932" t="str">
            <v>MeterWorksTypeCode</v>
          </cell>
          <cell r="C932" t="str">
            <v>Meter Works Type is a code to indicate what work is required or completed (e.g. install, remove, exchange or reconfigure meter)</v>
          </cell>
          <cell r="D932" t="str">
            <v>xs:string</v>
          </cell>
          <cell r="J932" t="str">
            <v>M03</v>
          </cell>
          <cell r="K932" t="str">
            <v/>
          </cell>
        </row>
        <row r="933">
          <cell r="A933" t="str">
            <v>MeterWorksTypeCode</v>
          </cell>
          <cell r="C933" t="str">
            <v>Meter Works Type is a code to indicate what work is required or completed (e.g. install, remove, exchange or reconfigure meter)</v>
          </cell>
          <cell r="D933" t="str">
            <v>xs:string</v>
          </cell>
          <cell r="J933" t="str">
            <v>M04</v>
          </cell>
          <cell r="K933" t="str">
            <v/>
          </cell>
        </row>
        <row r="934">
          <cell r="A934" t="str">
            <v>MeterWorksTypeCode</v>
          </cell>
          <cell r="C934" t="str">
            <v>Meter Works Type is a code to indicate what work is required or completed (e.g. install, remove, exchange or reconfigure meter)</v>
          </cell>
          <cell r="D934" t="str">
            <v>xs:string</v>
          </cell>
          <cell r="J934" t="str">
            <v>M05</v>
          </cell>
          <cell r="K934" t="str">
            <v/>
          </cell>
        </row>
        <row r="935">
          <cell r="A935" t="str">
            <v>MeterWorksTypeCode</v>
          </cell>
          <cell r="C935" t="str">
            <v>Meter Works Type is a code to indicate what work is required or completed (e.g. install, remove, exchange or reconfigure meter)</v>
          </cell>
          <cell r="D935" t="str">
            <v>xs:string</v>
          </cell>
          <cell r="J935" t="str">
            <v>M06</v>
          </cell>
          <cell r="K935" t="str">
            <v/>
          </cell>
        </row>
        <row r="936">
          <cell r="A936" t="str">
            <v>MeterWorksTypeCode</v>
          </cell>
          <cell r="C936" t="str">
            <v>Meter Works Type is a code to indicate what work is required or completed (e.g. install, remove, exchange or reconfigure meter)</v>
          </cell>
          <cell r="D936" t="str">
            <v>xs:string</v>
          </cell>
          <cell r="J936" t="str">
            <v>M07</v>
          </cell>
          <cell r="K936" t="str">
            <v/>
          </cell>
        </row>
        <row r="937">
          <cell r="A937" t="str">
            <v>MeterWorksTypeCode</v>
          </cell>
          <cell r="C937" t="str">
            <v>Meter Works Type is a code to indicate what work is required or completed (e.g. install, remove, exchange or reconfigure meter)</v>
          </cell>
          <cell r="D937" t="str">
            <v>xs:string</v>
          </cell>
          <cell r="J937" t="str">
            <v>M08</v>
          </cell>
          <cell r="K937" t="str">
            <v/>
          </cell>
        </row>
        <row r="938">
          <cell r="A938" t="str">
            <v>MeterWorksTypeCode</v>
          </cell>
          <cell r="C938" t="str">
            <v>Meter Works Type is a code to indicate what work is required or completed (e.g. install, remove, exchange or reconfigure meter)</v>
          </cell>
          <cell r="D938" t="str">
            <v>xs:string</v>
          </cell>
          <cell r="J938" t="str">
            <v>M09</v>
          </cell>
          <cell r="K938" t="str">
            <v/>
          </cell>
        </row>
        <row r="939">
          <cell r="A939" t="str">
            <v>MeterWorksTypeCode</v>
          </cell>
          <cell r="C939" t="str">
            <v>Meter Works Type is a code to indicate what work is required or completed (e.g. install, remove, exchange or reconfigure meter)</v>
          </cell>
          <cell r="D939" t="str">
            <v>xs:string</v>
          </cell>
          <cell r="J939" t="str">
            <v>M10</v>
          </cell>
          <cell r="K939" t="str">
            <v/>
          </cell>
        </row>
        <row r="940">
          <cell r="A940" t="str">
            <v>MeterWorksTypeCode</v>
          </cell>
          <cell r="C940" t="str">
            <v>Meter Works Type is a code to indicate what work is required or completed (e.g. install, remove, exchange or reconfigure meter)</v>
          </cell>
          <cell r="D940" t="str">
            <v>xs:string</v>
          </cell>
          <cell r="J940" t="str">
            <v>M11</v>
          </cell>
          <cell r="K940" t="str">
            <v/>
          </cell>
        </row>
        <row r="941">
          <cell r="A941" t="str">
            <v>MeterWorksTypeCode</v>
          </cell>
          <cell r="C941" t="str">
            <v>Meter Works Type is a code to indicate what work is required or completed (e.g. install, remove, exchange or reconfigure meter)</v>
          </cell>
          <cell r="D941" t="str">
            <v>xs:string</v>
          </cell>
          <cell r="J941" t="str">
            <v>M12</v>
          </cell>
          <cell r="K941" t="str">
            <v/>
          </cell>
        </row>
        <row r="942">
          <cell r="A942" t="str">
            <v>MeterWorksTypeCode</v>
          </cell>
          <cell r="C942" t="str">
            <v>Meter Works Type is a code to indicate what work is required or completed (e.g. install, remove, exchange or reconfigure meter)</v>
          </cell>
          <cell r="D942" t="str">
            <v>xs:string</v>
          </cell>
          <cell r="J942" t="str">
            <v>M14</v>
          </cell>
          <cell r="K942" t="str">
            <v/>
          </cell>
        </row>
        <row r="943">
          <cell r="A943" t="str">
            <v>MeterWorksTypeCode</v>
          </cell>
          <cell r="C943" t="str">
            <v>Meter Works Type is a code to indicate what work is required or completed (e.g. install, remove, exchange or reconfigure meter)</v>
          </cell>
          <cell r="D943" t="str">
            <v>xs:string</v>
          </cell>
          <cell r="J943" t="str">
            <v>M15</v>
          </cell>
          <cell r="K943" t="str">
            <v/>
          </cell>
        </row>
        <row r="944">
          <cell r="A944" t="str">
            <v>MeterWorksTypeCode</v>
          </cell>
          <cell r="C944" t="str">
            <v>Meter Works Type is a code to indicate what work is required or completed (e.g. install, remove, exchange or reconfigure meter)</v>
          </cell>
          <cell r="D944" t="str">
            <v>xs:string</v>
          </cell>
          <cell r="J944" t="str">
            <v>K01</v>
          </cell>
          <cell r="K944" t="str">
            <v/>
          </cell>
        </row>
        <row r="945">
          <cell r="A945" t="str">
            <v>MeterWorksTypeCode</v>
          </cell>
          <cell r="C945" t="str">
            <v>Meter Works Type is a code to indicate what work is required or completed (e.g. install, remove, exchange or reconfigure meter)</v>
          </cell>
          <cell r="D945" t="str">
            <v>xs:string</v>
          </cell>
          <cell r="J945" t="str">
            <v>K02</v>
          </cell>
          <cell r="K945" t="str">
            <v/>
          </cell>
        </row>
        <row r="946">
          <cell r="A946" t="str">
            <v>MeterWorksTypeCode</v>
          </cell>
          <cell r="C946" t="str">
            <v>Meter Works Type is a code to indicate what work is required or completed (e.g. install, remove, exchange or reconfigure meter)</v>
          </cell>
          <cell r="D946" t="str">
            <v>xs:string</v>
          </cell>
          <cell r="J946" t="str">
            <v>K05</v>
          </cell>
          <cell r="K946" t="str">
            <v/>
          </cell>
        </row>
        <row r="947">
          <cell r="A947" t="str">
            <v>MeterWorksTypeCode</v>
          </cell>
          <cell r="C947" t="str">
            <v>Meter Works Type is a code to indicate what work is required or completed (e.g. install, remove, exchange or reconfigure meter)</v>
          </cell>
          <cell r="D947" t="str">
            <v>xs:string</v>
          </cell>
          <cell r="J947" t="str">
            <v>K06</v>
          </cell>
          <cell r="K947" t="str">
            <v/>
          </cell>
        </row>
        <row r="948">
          <cell r="A948" t="str">
            <v>MeterWorksTypeCode</v>
          </cell>
          <cell r="C948" t="str">
            <v>Meter Works Type is a code to indicate what work is required or completed (e.g. install, remove, exchange or reconfigure meter)</v>
          </cell>
          <cell r="D948" t="str">
            <v>xs:string</v>
          </cell>
          <cell r="J948" t="str">
            <v>K08</v>
          </cell>
          <cell r="K948" t="str">
            <v/>
          </cell>
        </row>
        <row r="949">
          <cell r="A949" t="str">
            <v>MICStartDate</v>
          </cell>
          <cell r="B949" t="str">
            <v>xs:date</v>
          </cell>
          <cell r="K949" t="str">
            <v/>
          </cell>
        </row>
        <row r="950">
          <cell r="A950" t="str">
            <v>MPBusinessReference</v>
          </cell>
          <cell r="B950" t="str">
            <v>BusinessReferenceNumber_Type</v>
          </cell>
          <cell r="C950" t="str">
            <v>A Supplier created Business reference used to identify and track the progress of business requests sent to DSO / MRSO</v>
          </cell>
          <cell r="K950" t="str">
            <v/>
          </cell>
        </row>
        <row r="951">
          <cell r="A951" t="str">
            <v>MPRN</v>
          </cell>
          <cell r="C951" t="str">
            <v xml:space="preserve">Meter Point Reference Number is the unique and unchanging reference number of a meter point.  The MPRN will include a two digit  code indicating the distribution system to which the Meter Point is connected and a one digit check digit which is calculated </v>
          </cell>
          <cell r="D951" t="str">
            <v>MPRN_Type</v>
          </cell>
          <cell r="I951">
            <v>11</v>
          </cell>
          <cell r="K951" t="str">
            <v/>
          </cell>
        </row>
        <row r="952">
          <cell r="A952" t="str">
            <v>MPRNCount</v>
          </cell>
          <cell r="C952" t="str">
            <v>A count of the number of MPRN segments included in the message</v>
          </cell>
          <cell r="D952" t="str">
            <v>xs:int</v>
          </cell>
          <cell r="G952">
            <v>6</v>
          </cell>
          <cell r="K952" t="str">
            <v/>
          </cell>
        </row>
        <row r="953">
          <cell r="A953" t="str">
            <v>MPRNTally</v>
          </cell>
          <cell r="C953" t="str">
            <v>A count of the number of MPRN included in the aggregation run</v>
          </cell>
          <cell r="D953" t="str">
            <v>xs:int</v>
          </cell>
          <cell r="G953">
            <v>8</v>
          </cell>
          <cell r="K953" t="str">
            <v/>
          </cell>
        </row>
        <row r="954">
          <cell r="A954" t="str">
            <v>NetActiveDemandValue</v>
          </cell>
          <cell r="B954" t="str">
            <v>ReadingTypeNew</v>
          </cell>
          <cell r="K954" t="str">
            <v/>
          </cell>
        </row>
        <row r="955">
          <cell r="A955" t="str">
            <v>NetworksReferenceNumber</v>
          </cell>
          <cell r="B955" t="str">
            <v>BusinessReferenceNumber_Type</v>
          </cell>
          <cell r="C955" t="str">
            <v>A NQH billing document reference created at inception of the NQH billing document in Networks and used to reference that NQH billing transaction.</v>
          </cell>
          <cell r="K955" t="str">
            <v/>
          </cell>
        </row>
        <row r="956">
          <cell r="A956" t="str">
            <v>NIEP</v>
          </cell>
          <cell r="D956" t="str">
            <v>xs:decimal</v>
          </cell>
          <cell r="G956">
            <v>10</v>
          </cell>
          <cell r="H956">
            <v>8</v>
          </cell>
          <cell r="K956" t="str">
            <v/>
          </cell>
        </row>
        <row r="957">
          <cell r="A957" t="str">
            <v>NIEP</v>
          </cell>
          <cell r="D957" t="str">
            <v>xs:decimal</v>
          </cell>
          <cell r="K957" t="str">
            <v/>
          </cell>
        </row>
        <row r="958">
          <cell r="A958" t="str">
            <v>NoReadCode</v>
          </cell>
          <cell r="C958" t="str">
            <v>No Read Code is a code to describe why no read was obtained on a site visit. 
This is a sub-category of Observation Code.</v>
          </cell>
          <cell r="D958" t="str">
            <v>xs:string</v>
          </cell>
          <cell r="E958">
            <v>3</v>
          </cell>
          <cell r="K958" t="str">
            <v>Enumerated</v>
          </cell>
        </row>
        <row r="959">
          <cell r="A959" t="str">
            <v>NoReadCode</v>
          </cell>
          <cell r="C959" t="str">
            <v>No Read Code is a code to describe why no read was obtained on a site visit. 
This is a sub-category of Observation Code.</v>
          </cell>
          <cell r="D959" t="str">
            <v>xs:string</v>
          </cell>
          <cell r="J959" t="str">
            <v>40</v>
          </cell>
          <cell r="K959" t="str">
            <v/>
          </cell>
        </row>
        <row r="960">
          <cell r="A960" t="str">
            <v>NoReadCode</v>
          </cell>
          <cell r="C960" t="str">
            <v>No Read Code is a code to describe why no read was obtained on a site visit. 
This is a sub-category of Observation Code.</v>
          </cell>
          <cell r="D960" t="str">
            <v>xs:string</v>
          </cell>
          <cell r="J960" t="str">
            <v>61</v>
          </cell>
          <cell r="K960" t="str">
            <v/>
          </cell>
        </row>
        <row r="961">
          <cell r="A961" t="str">
            <v>NoReadCode</v>
          </cell>
          <cell r="C961" t="str">
            <v>No Read Code is a code to describe why no read was obtained on a site visit. 
This is a sub-category of Observation Code.</v>
          </cell>
          <cell r="D961" t="str">
            <v>xs:string</v>
          </cell>
          <cell r="J961" t="str">
            <v>62</v>
          </cell>
          <cell r="K961" t="str">
            <v/>
          </cell>
        </row>
        <row r="962">
          <cell r="A962" t="str">
            <v>NoReadCode</v>
          </cell>
          <cell r="C962" t="str">
            <v>No Read Code is a code to describe why no read was obtained on a site visit. 
This is a sub-category of Observation Code.</v>
          </cell>
          <cell r="D962" t="str">
            <v>xs:string</v>
          </cell>
          <cell r="J962" t="str">
            <v>63</v>
          </cell>
          <cell r="K962" t="str">
            <v/>
          </cell>
        </row>
        <row r="963">
          <cell r="A963" t="str">
            <v>NoReadCode</v>
          </cell>
          <cell r="C963" t="str">
            <v>No Read Code is a code to describe why no read was obtained on a site visit. 
This is a sub-category of Observation Code.</v>
          </cell>
          <cell r="D963" t="str">
            <v>xs:string</v>
          </cell>
          <cell r="J963" t="str">
            <v>64</v>
          </cell>
          <cell r="K963" t="str">
            <v/>
          </cell>
        </row>
        <row r="964">
          <cell r="A964" t="str">
            <v>NoReadCode</v>
          </cell>
          <cell r="C964" t="str">
            <v>No Read Code is a code to describe why no read was obtained on a site visit. 
This is a sub-category of Observation Code.</v>
          </cell>
          <cell r="D964" t="str">
            <v>xs:string</v>
          </cell>
          <cell r="J964" t="str">
            <v>65</v>
          </cell>
          <cell r="K964" t="str">
            <v/>
          </cell>
        </row>
        <row r="965">
          <cell r="A965" t="str">
            <v>NoReadCode</v>
          </cell>
          <cell r="C965" t="str">
            <v>No Read Code is a code to describe why no read was obtained on a site visit. 
This is a sub-category of Observation Code.</v>
          </cell>
          <cell r="D965" t="str">
            <v>xs:string</v>
          </cell>
          <cell r="J965" t="str">
            <v>66</v>
          </cell>
          <cell r="K965" t="str">
            <v/>
          </cell>
        </row>
        <row r="966">
          <cell r="A966" t="str">
            <v>NoReadCode</v>
          </cell>
          <cell r="C966" t="str">
            <v>No Read Code is a code to describe why no read was obtained on a site visit. 
This is a sub-category of Observation Code.</v>
          </cell>
          <cell r="D966" t="str">
            <v>xs:string</v>
          </cell>
          <cell r="J966" t="str">
            <v>67</v>
          </cell>
          <cell r="K966" t="str">
            <v/>
          </cell>
        </row>
        <row r="967">
          <cell r="A967" t="str">
            <v>NoReadCode</v>
          </cell>
          <cell r="C967" t="str">
            <v>No Read Code is a code to describe why no read was obtained on a site visit. 
This is a sub-category of Observation Code.</v>
          </cell>
          <cell r="D967" t="str">
            <v>xs:string</v>
          </cell>
          <cell r="J967" t="str">
            <v>68</v>
          </cell>
          <cell r="K967" t="str">
            <v/>
          </cell>
        </row>
        <row r="968">
          <cell r="A968" t="str">
            <v>NoReadCode</v>
          </cell>
          <cell r="C968" t="str">
            <v>No Read Code is a code to describe why no read was obtained on a site visit. 
This is a sub-category of Observation Code.</v>
          </cell>
          <cell r="D968" t="str">
            <v>xs:string</v>
          </cell>
          <cell r="J968" t="str">
            <v>69</v>
          </cell>
          <cell r="K968" t="str">
            <v/>
          </cell>
        </row>
        <row r="969">
          <cell r="A969" t="str">
            <v>NoReadCode</v>
          </cell>
          <cell r="C969" t="str">
            <v>No Read Code is a code to describe why no read was obtained on a site visit. 
This is a sub-category of Observation Code.</v>
          </cell>
          <cell r="D969" t="str">
            <v>xs:string</v>
          </cell>
          <cell r="J969" t="str">
            <v>70</v>
          </cell>
          <cell r="K969" t="str">
            <v/>
          </cell>
        </row>
        <row r="970">
          <cell r="A970" t="str">
            <v>NoReadCode</v>
          </cell>
          <cell r="C970" t="str">
            <v>No Read Code is a code to describe why no read was obtained on a site visit. 
This is a sub-category of Observation Code.</v>
          </cell>
          <cell r="D970" t="str">
            <v>xs:string</v>
          </cell>
          <cell r="J970" t="str">
            <v>71</v>
          </cell>
          <cell r="K970" t="str">
            <v/>
          </cell>
        </row>
        <row r="971">
          <cell r="A971" t="str">
            <v>NoReadCode</v>
          </cell>
          <cell r="C971" t="str">
            <v>No Read Code is a code to describe why no read was obtained on a site visit. 
This is a sub-category of Observation Code.</v>
          </cell>
          <cell r="D971" t="str">
            <v>xs:string</v>
          </cell>
          <cell r="J971" t="str">
            <v>72</v>
          </cell>
          <cell r="K971" t="str">
            <v/>
          </cell>
        </row>
        <row r="972">
          <cell r="A972" t="str">
            <v>NoReadCode</v>
          </cell>
          <cell r="C972" t="str">
            <v>No Read Code is a code to describe why no read was obtained on a site visit. 
This is a sub-category of Observation Code.</v>
          </cell>
          <cell r="D972" t="str">
            <v>xs:string</v>
          </cell>
          <cell r="J972" t="str">
            <v>73</v>
          </cell>
          <cell r="K972" t="str">
            <v/>
          </cell>
        </row>
        <row r="973">
          <cell r="A973" t="str">
            <v>NoReadCode</v>
          </cell>
          <cell r="C973" t="str">
            <v>No Read Code is a code to describe why no read was obtained on a site visit. 
This is a sub-category of Observation Code.</v>
          </cell>
          <cell r="D973" t="str">
            <v>xs:string</v>
          </cell>
          <cell r="J973" t="str">
            <v>74</v>
          </cell>
          <cell r="K973" t="str">
            <v/>
          </cell>
        </row>
        <row r="974">
          <cell r="A974" t="str">
            <v>NoReadCode</v>
          </cell>
          <cell r="C974" t="str">
            <v>No Read Code is a code to describe why no read was obtained on a site visit. 
This is a sub-category of Observation Code.</v>
          </cell>
          <cell r="D974" t="str">
            <v>xs:string</v>
          </cell>
          <cell r="J974" t="str">
            <v>75</v>
          </cell>
          <cell r="K974" t="str">
            <v/>
          </cell>
        </row>
        <row r="975">
          <cell r="A975" t="str">
            <v>NoReadCode</v>
          </cell>
          <cell r="C975" t="str">
            <v>No Read Code is a code to describe why no read was obtained on a site visit. 
This is a sub-category of Observation Code.</v>
          </cell>
          <cell r="D975" t="str">
            <v>xs:string</v>
          </cell>
          <cell r="J975" t="str">
            <v>76</v>
          </cell>
          <cell r="K975" t="str">
            <v/>
          </cell>
        </row>
        <row r="976">
          <cell r="A976" t="str">
            <v>NoReadCode</v>
          </cell>
          <cell r="C976" t="str">
            <v>No Read Code is a code to describe why no read was obtained on a site visit. 
This is a sub-category of Observation Code.</v>
          </cell>
          <cell r="D976" t="str">
            <v>xs:string</v>
          </cell>
          <cell r="J976" t="str">
            <v>77</v>
          </cell>
          <cell r="K976" t="str">
            <v/>
          </cell>
        </row>
        <row r="977">
          <cell r="A977" t="str">
            <v>NoReadCode</v>
          </cell>
          <cell r="C977" t="str">
            <v>No Read Code is a code to describe why no read was obtained on a site visit. 
This is a sub-category of Observation Code.</v>
          </cell>
          <cell r="D977" t="str">
            <v>xs:string</v>
          </cell>
          <cell r="J977" t="str">
            <v>78</v>
          </cell>
          <cell r="K977" t="str">
            <v/>
          </cell>
        </row>
        <row r="978">
          <cell r="A978" t="str">
            <v>NoReadCode</v>
          </cell>
          <cell r="C978" t="str">
            <v>No Read Code is a code to describe why no read was obtained on a site visit. 
This is a sub-category of Observation Code.</v>
          </cell>
          <cell r="D978" t="str">
            <v>xs:string</v>
          </cell>
          <cell r="J978" t="str">
            <v>97</v>
          </cell>
          <cell r="K978" t="str">
            <v/>
          </cell>
        </row>
        <row r="979">
          <cell r="A979" t="str">
            <v>NoReadCode</v>
          </cell>
          <cell r="C979" t="str">
            <v>No Read Code is a code to describe why no read was obtained on a site visit. 
This is a sub-category of Observation Code.</v>
          </cell>
          <cell r="D979" t="str">
            <v>xs:string</v>
          </cell>
          <cell r="J979" t="str">
            <v>104</v>
          </cell>
          <cell r="K979" t="str">
            <v/>
          </cell>
        </row>
        <row r="980">
          <cell r="A980" t="str">
            <v>NoReadCode</v>
          </cell>
          <cell r="C980" t="str">
            <v>No Read Code is a code to describe why no read was obtained on a site visit. 
This is a sub-category of Observation Code.</v>
          </cell>
          <cell r="D980" t="str">
            <v>xs:string</v>
          </cell>
          <cell r="J980" t="str">
            <v>106</v>
          </cell>
          <cell r="K980" t="str">
            <v/>
          </cell>
        </row>
        <row r="981">
          <cell r="A981" t="str">
            <v>NoReadCode</v>
          </cell>
          <cell r="C981" t="str">
            <v>No Read Code is a code to describe why no read was obtained on a site visit. 
This is a sub-category of Observation Code.</v>
          </cell>
          <cell r="D981" t="str">
            <v>xs:string</v>
          </cell>
          <cell r="J981" t="str">
            <v>107</v>
          </cell>
          <cell r="K981" t="str">
            <v/>
          </cell>
        </row>
        <row r="982">
          <cell r="A982" t="str">
            <v>NoReadCode</v>
          </cell>
          <cell r="C982" t="str">
            <v>No Read Code is a code to describe why no read was obtained on a site visit. 
This is a sub-category of Observation Code.</v>
          </cell>
          <cell r="D982" t="str">
            <v>xs:string</v>
          </cell>
          <cell r="J982" t="str">
            <v>108</v>
          </cell>
          <cell r="K982" t="str">
            <v/>
          </cell>
        </row>
        <row r="983">
          <cell r="A983" t="str">
            <v>NoReadCode</v>
          </cell>
          <cell r="C983" t="str">
            <v>No Read Code is a code to describe why no read was obtained on a site visit. 
This is a sub-category of Observation Code.</v>
          </cell>
          <cell r="D983" t="str">
            <v>xs:string</v>
          </cell>
          <cell r="J983" t="str">
            <v>109</v>
          </cell>
          <cell r="K983" t="str">
            <v/>
          </cell>
        </row>
        <row r="984">
          <cell r="A984" t="str">
            <v>ObjectionDate</v>
          </cell>
          <cell r="B984" t="str">
            <v>xs:date</v>
          </cell>
          <cell r="C984" t="str">
            <v>Objection Date is the date an objection was registered.</v>
          </cell>
          <cell r="K984" t="str">
            <v/>
          </cell>
        </row>
        <row r="985">
          <cell r="A985" t="str">
            <v>ObjectionReasonCode</v>
          </cell>
          <cell r="C985" t="str">
            <v>Objection Reason is a code to indicate the old supplierâ__s reason for the objection.</v>
          </cell>
          <cell r="D985" t="str">
            <v>xs:string</v>
          </cell>
          <cell r="E985">
            <v>3</v>
          </cell>
          <cell r="K985" t="str">
            <v>Enumerated</v>
          </cell>
        </row>
        <row r="986">
          <cell r="A986" t="str">
            <v>ObjectionReasonCode</v>
          </cell>
          <cell r="C986" t="str">
            <v>Objection Reason is a code to indicate the old supplierâ__s reason for the objection.</v>
          </cell>
          <cell r="D986" t="str">
            <v>xs:string</v>
          </cell>
          <cell r="J986" t="str">
            <v>CD</v>
          </cell>
          <cell r="K986" t="str">
            <v/>
          </cell>
        </row>
        <row r="987">
          <cell r="A987" t="str">
            <v>ObjectionReasonCode</v>
          </cell>
          <cell r="C987" t="str">
            <v>Objection Reason is a code to indicate the old supplierâ__s reason for the objection.</v>
          </cell>
          <cell r="D987" t="str">
            <v>xs:string</v>
          </cell>
          <cell r="J987" t="str">
            <v>DE</v>
          </cell>
          <cell r="K987" t="str">
            <v/>
          </cell>
        </row>
        <row r="988">
          <cell r="A988" t="str">
            <v>ObjectionReasonCode</v>
          </cell>
          <cell r="C988" t="str">
            <v>Objection Reason is a code to indicate the old supplierâ__s reason for the objection.</v>
          </cell>
          <cell r="D988" t="str">
            <v>xs:string</v>
          </cell>
          <cell r="J988" t="str">
            <v>ET</v>
          </cell>
          <cell r="K988" t="str">
            <v/>
          </cell>
        </row>
        <row r="989">
          <cell r="A989" t="str">
            <v>ObjectionReasonCode</v>
          </cell>
          <cell r="C989" t="str">
            <v>Objection Reason is a code to indicate the old supplierâ__s reason for the objection.</v>
          </cell>
          <cell r="D989" t="str">
            <v>xs:string</v>
          </cell>
          <cell r="J989" t="str">
            <v>DCN</v>
          </cell>
          <cell r="K989" t="str">
            <v/>
          </cell>
        </row>
        <row r="990">
          <cell r="A990" t="str">
            <v>ObservationCode</v>
          </cell>
          <cell r="C990" t="str">
            <v>Observation Code is a code that describes observations made at or concerning a site. Meter location,  condition codes and no read codes are special forms of observation.</v>
          </cell>
          <cell r="D990" t="str">
            <v>xs:string</v>
          </cell>
          <cell r="E990">
            <v>3</v>
          </cell>
          <cell r="K990" t="str">
            <v>Enumerated</v>
          </cell>
        </row>
        <row r="991">
          <cell r="A991" t="str">
            <v>ObservationCode</v>
          </cell>
          <cell r="C991" t="str">
            <v>Observation Code is a code that describes observations made at or concerning a site. Meter location,  condition codes and no read codes are special forms of observation.</v>
          </cell>
          <cell r="D991" t="str">
            <v>xs:string</v>
          </cell>
          <cell r="J991" t="str">
            <v>31</v>
          </cell>
          <cell r="K991" t="str">
            <v/>
          </cell>
        </row>
        <row r="992">
          <cell r="A992" t="str">
            <v>ObservationCode</v>
          </cell>
          <cell r="C992" t="str">
            <v>Observation Code is a code that describes observations made at or concerning a site. Meter location,  condition codes and no read codes are special forms of observation.</v>
          </cell>
          <cell r="D992" t="str">
            <v>xs:string</v>
          </cell>
          <cell r="J992" t="str">
            <v>32</v>
          </cell>
          <cell r="K992" t="str">
            <v/>
          </cell>
        </row>
        <row r="993">
          <cell r="A993" t="str">
            <v>ObservationCode</v>
          </cell>
          <cell r="C993" t="str">
            <v>Observation Code is a code that describes observations made at or concerning a site. Meter location,  condition codes and no read codes are special forms of observation.</v>
          </cell>
          <cell r="D993" t="str">
            <v>xs:string</v>
          </cell>
          <cell r="J993" t="str">
            <v>33</v>
          </cell>
          <cell r="K993" t="str">
            <v/>
          </cell>
        </row>
        <row r="994">
          <cell r="A994" t="str">
            <v>ObservationCode</v>
          </cell>
          <cell r="C994" t="str">
            <v>Observation Code is a code that describes observations made at or concerning a site. Meter location,  condition codes and no read codes are special forms of observation.</v>
          </cell>
          <cell r="D994" t="str">
            <v>xs:string</v>
          </cell>
          <cell r="J994" t="str">
            <v>34</v>
          </cell>
          <cell r="K994" t="str">
            <v/>
          </cell>
        </row>
        <row r="995">
          <cell r="A995" t="str">
            <v>ObservationCode</v>
          </cell>
          <cell r="C995" t="str">
            <v>Observation Code is a code that describes observations made at or concerning a site. Meter location,  condition codes and no read codes are special forms of observation.</v>
          </cell>
          <cell r="D995" t="str">
            <v>xs:string</v>
          </cell>
          <cell r="J995" t="str">
            <v>35</v>
          </cell>
          <cell r="K995" t="str">
            <v/>
          </cell>
        </row>
        <row r="996">
          <cell r="A996" t="str">
            <v>ObservationCode</v>
          </cell>
          <cell r="C996" t="str">
            <v>Observation Code is a code that describes observations made at or concerning a site. Meter location,  condition codes and no read codes are special forms of observation.</v>
          </cell>
          <cell r="D996" t="str">
            <v>xs:string</v>
          </cell>
          <cell r="J996" t="str">
            <v>36</v>
          </cell>
          <cell r="K996" t="str">
            <v/>
          </cell>
        </row>
        <row r="997">
          <cell r="A997" t="str">
            <v>ObservationCode</v>
          </cell>
          <cell r="C997" t="str">
            <v>Observation Code is a code that describes observations made at or concerning a site. Meter location,  condition codes and no read codes are special forms of observation.</v>
          </cell>
          <cell r="D997" t="str">
            <v>xs:string</v>
          </cell>
          <cell r="J997" t="str">
            <v>37</v>
          </cell>
          <cell r="K997" t="str">
            <v/>
          </cell>
        </row>
        <row r="998">
          <cell r="A998" t="str">
            <v>ObservationCode</v>
          </cell>
          <cell r="C998" t="str">
            <v>Observation Code is a code that describes observations made at or concerning a site. Meter location,  condition codes and no read codes are special forms of observation.</v>
          </cell>
          <cell r="D998" t="str">
            <v>xs:string</v>
          </cell>
          <cell r="J998" t="str">
            <v>38</v>
          </cell>
          <cell r="K998" t="str">
            <v/>
          </cell>
        </row>
        <row r="999">
          <cell r="A999" t="str">
            <v>ObservationCode</v>
          </cell>
          <cell r="C999" t="str">
            <v>Observation Code is a code that describes observations made at or concerning a site. Meter location,  condition codes and no read codes are special forms of observation.</v>
          </cell>
          <cell r="D999" t="str">
            <v>xs:string</v>
          </cell>
          <cell r="J999" t="str">
            <v>39</v>
          </cell>
          <cell r="K999" t="str">
            <v/>
          </cell>
        </row>
        <row r="1000">
          <cell r="A1000" t="str">
            <v>ObservationCode</v>
          </cell>
          <cell r="C1000" t="str">
            <v>Observation Code is a code that describes observations made at or concerning a site. Meter location,  condition codes and no read codes are special forms of observation.</v>
          </cell>
          <cell r="D1000" t="str">
            <v>xs:string</v>
          </cell>
          <cell r="J1000" t="str">
            <v>40</v>
          </cell>
          <cell r="K1000" t="str">
            <v/>
          </cell>
        </row>
        <row r="1001">
          <cell r="A1001" t="str">
            <v>ObservationCode</v>
          </cell>
          <cell r="C1001" t="str">
            <v>Observation Code is a code that describes observations made at or concerning a site. Meter location,  condition codes and no read codes are special forms of observation.</v>
          </cell>
          <cell r="D1001" t="str">
            <v>xs:string</v>
          </cell>
          <cell r="J1001" t="str">
            <v>41</v>
          </cell>
          <cell r="K1001" t="str">
            <v/>
          </cell>
        </row>
        <row r="1002">
          <cell r="A1002" t="str">
            <v>ObservationCode</v>
          </cell>
          <cell r="C1002" t="str">
            <v>Observation Code is a code that describes observations made at or concerning a site. Meter location,  condition codes and no read codes are special forms of observation.</v>
          </cell>
          <cell r="D1002" t="str">
            <v>xs:string</v>
          </cell>
          <cell r="J1002" t="str">
            <v>42</v>
          </cell>
          <cell r="K1002" t="str">
            <v/>
          </cell>
        </row>
        <row r="1003">
          <cell r="A1003" t="str">
            <v>ObservationCode</v>
          </cell>
          <cell r="C1003" t="str">
            <v>Observation Code is a code that describes observations made at or concerning a site. Meter location,  condition codes and no read codes are special forms of observation.</v>
          </cell>
          <cell r="D1003" t="str">
            <v>xs:string</v>
          </cell>
          <cell r="J1003" t="str">
            <v>43</v>
          </cell>
          <cell r="K1003" t="str">
            <v/>
          </cell>
        </row>
        <row r="1004">
          <cell r="A1004" t="str">
            <v>ObservationCode</v>
          </cell>
          <cell r="C1004" t="str">
            <v>Observation Code is a code that describes observations made at or concerning a site. Meter location,  condition codes and no read codes are special forms of observation.</v>
          </cell>
          <cell r="D1004" t="str">
            <v>xs:string</v>
          </cell>
          <cell r="J1004" t="str">
            <v>44</v>
          </cell>
          <cell r="K1004" t="str">
            <v/>
          </cell>
        </row>
        <row r="1005">
          <cell r="A1005" t="str">
            <v>ObservationCode</v>
          </cell>
          <cell r="C1005" t="str">
            <v>Observation Code is a code that describes observations made at or concerning a site. Meter location,  condition codes and no read codes are special forms of observation.</v>
          </cell>
          <cell r="D1005" t="str">
            <v>xs:string</v>
          </cell>
          <cell r="J1005" t="str">
            <v>45</v>
          </cell>
          <cell r="K1005" t="str">
            <v/>
          </cell>
        </row>
        <row r="1006">
          <cell r="A1006" t="str">
            <v>ObservationCode</v>
          </cell>
          <cell r="C1006" t="str">
            <v>Observation Code is a code that describes observations made at or concerning a site. Meter location,  condition codes and no read codes are special forms of observation.</v>
          </cell>
          <cell r="D1006" t="str">
            <v>xs:string</v>
          </cell>
          <cell r="J1006" t="str">
            <v>46</v>
          </cell>
          <cell r="K1006" t="str">
            <v/>
          </cell>
        </row>
        <row r="1007">
          <cell r="A1007" t="str">
            <v>ObservationCode</v>
          </cell>
          <cell r="C1007" t="str">
            <v>Observation Code is a code that describes observations made at or concerning a site. Meter location,  condition codes and no read codes are special forms of observation.</v>
          </cell>
          <cell r="D1007" t="str">
            <v>xs:string</v>
          </cell>
          <cell r="J1007" t="str">
            <v>47</v>
          </cell>
          <cell r="K1007" t="str">
            <v/>
          </cell>
        </row>
        <row r="1008">
          <cell r="A1008" t="str">
            <v>ObservationCode</v>
          </cell>
          <cell r="C1008" t="str">
            <v>Observation Code is a code that describes observations made at or concerning a site. Meter location,  condition codes and no read codes are special forms of observation.</v>
          </cell>
          <cell r="D1008" t="str">
            <v>xs:string</v>
          </cell>
          <cell r="J1008" t="str">
            <v>48</v>
          </cell>
          <cell r="K1008" t="str">
            <v/>
          </cell>
        </row>
        <row r="1009">
          <cell r="A1009" t="str">
            <v>ObservationCode</v>
          </cell>
          <cell r="C1009" t="str">
            <v>Observation Code is a code that describes observations made at or concerning a site. Meter location,  condition codes and no read codes are special forms of observation.</v>
          </cell>
          <cell r="D1009" t="str">
            <v>xs:string</v>
          </cell>
          <cell r="J1009" t="str">
            <v>49</v>
          </cell>
          <cell r="K1009" t="str">
            <v/>
          </cell>
        </row>
        <row r="1010">
          <cell r="A1010" t="str">
            <v>ObservationCode</v>
          </cell>
          <cell r="C1010" t="str">
            <v>Observation Code is a code that describes observations made at or concerning a site. Meter location,  condition codes and no read codes are special forms of observation.</v>
          </cell>
          <cell r="D1010" t="str">
            <v>xs:string</v>
          </cell>
          <cell r="J1010" t="str">
            <v>50</v>
          </cell>
          <cell r="K1010" t="str">
            <v/>
          </cell>
        </row>
        <row r="1011">
          <cell r="A1011" t="str">
            <v>ObservationCode</v>
          </cell>
          <cell r="C1011" t="str">
            <v>Observation Code is a code that describes observations made at or concerning a site. Meter location,  condition codes and no read codes are special forms of observation.</v>
          </cell>
          <cell r="D1011" t="str">
            <v>xs:string</v>
          </cell>
          <cell r="J1011" t="str">
            <v>51</v>
          </cell>
          <cell r="K1011" t="str">
            <v/>
          </cell>
        </row>
        <row r="1012">
          <cell r="A1012" t="str">
            <v>ObservationCode</v>
          </cell>
          <cell r="C1012" t="str">
            <v>Observation Code is a code that describes observations made at or concerning a site. Meter location,  condition codes and no read codes are special forms of observation.</v>
          </cell>
          <cell r="D1012" t="str">
            <v>xs:string</v>
          </cell>
          <cell r="J1012" t="str">
            <v>52</v>
          </cell>
          <cell r="K1012" t="str">
            <v/>
          </cell>
        </row>
        <row r="1013">
          <cell r="A1013" t="str">
            <v>ObservationCode</v>
          </cell>
          <cell r="C1013" t="str">
            <v>Observation Code is a code that describes observations made at or concerning a site. Meter location,  condition codes and no read codes are special forms of observation.</v>
          </cell>
          <cell r="D1013" t="str">
            <v>xs:string</v>
          </cell>
          <cell r="J1013" t="str">
            <v>53</v>
          </cell>
          <cell r="K1013" t="str">
            <v/>
          </cell>
        </row>
        <row r="1014">
          <cell r="A1014" t="str">
            <v>ObservationCode</v>
          </cell>
          <cell r="C1014" t="str">
            <v>Observation Code is a code that describes observations made at or concerning a site. Meter location,  condition codes and no read codes are special forms of observation.</v>
          </cell>
          <cell r="D1014" t="str">
            <v>xs:string</v>
          </cell>
          <cell r="J1014" t="str">
            <v>77</v>
          </cell>
          <cell r="K1014" t="str">
            <v/>
          </cell>
        </row>
        <row r="1015">
          <cell r="A1015" t="str">
            <v>ObservationCode</v>
          </cell>
          <cell r="C1015" t="str">
            <v>Observation Code is a code that describes observations made at or concerning a site. Meter location,  condition codes and no read codes are special forms of observation.</v>
          </cell>
          <cell r="D1015" t="str">
            <v>xs:string</v>
          </cell>
          <cell r="J1015" t="str">
            <v>78</v>
          </cell>
          <cell r="K1015" t="str">
            <v/>
          </cell>
        </row>
        <row r="1016">
          <cell r="A1016" t="str">
            <v>ObservationCode</v>
          </cell>
          <cell r="C1016" t="str">
            <v>Observation Code is a code that describes observations made at or concerning a site. Meter location,  condition codes and no read codes are special forms of observation.</v>
          </cell>
          <cell r="D1016" t="str">
            <v>xs:string</v>
          </cell>
          <cell r="J1016" t="str">
            <v>81</v>
          </cell>
          <cell r="K1016" t="str">
            <v/>
          </cell>
        </row>
        <row r="1017">
          <cell r="A1017" t="str">
            <v>ObservationCode</v>
          </cell>
          <cell r="C1017" t="str">
            <v>Observation Code is a code that describes observations made at or concerning a site. Meter location,  condition codes and no read codes are special forms of observation.</v>
          </cell>
          <cell r="D1017" t="str">
            <v>xs:string</v>
          </cell>
          <cell r="J1017" t="str">
            <v>82</v>
          </cell>
          <cell r="K1017" t="str">
            <v/>
          </cell>
        </row>
        <row r="1018">
          <cell r="A1018" t="str">
            <v>ObservationCode</v>
          </cell>
          <cell r="C1018" t="str">
            <v>Observation Code is a code that describes observations made at or concerning a site. Meter location,  condition codes and no read codes are special forms of observation.</v>
          </cell>
          <cell r="D1018" t="str">
            <v>xs:string</v>
          </cell>
          <cell r="J1018" t="str">
            <v>83</v>
          </cell>
          <cell r="K1018" t="str">
            <v/>
          </cell>
        </row>
        <row r="1019">
          <cell r="A1019" t="str">
            <v>ObservationCode</v>
          </cell>
          <cell r="C1019" t="str">
            <v>Observation Code is a code that describes observations made at or concerning a site. Meter location,  condition codes and no read codes are special forms of observation.</v>
          </cell>
          <cell r="D1019" t="str">
            <v>xs:string</v>
          </cell>
          <cell r="J1019" t="str">
            <v>91</v>
          </cell>
          <cell r="K1019" t="str">
            <v/>
          </cell>
        </row>
        <row r="1020">
          <cell r="A1020" t="str">
            <v>ObservationCode</v>
          </cell>
          <cell r="C1020" t="str">
            <v>Observation Code is a code that describes observations made at or concerning a site. Meter location,  condition codes and no read codes are special forms of observation.</v>
          </cell>
          <cell r="D1020" t="str">
            <v>xs:string</v>
          </cell>
          <cell r="J1020" t="str">
            <v>92</v>
          </cell>
          <cell r="K1020" t="str">
            <v/>
          </cell>
        </row>
        <row r="1021">
          <cell r="A1021" t="str">
            <v>ObservationCode</v>
          </cell>
          <cell r="C1021" t="str">
            <v>Observation Code is a code that describes observations made at or concerning a site. Meter location,  condition codes and no read codes are special forms of observation.</v>
          </cell>
          <cell r="D1021" t="str">
            <v>xs:string</v>
          </cell>
          <cell r="J1021" t="str">
            <v>93</v>
          </cell>
          <cell r="K1021" t="str">
            <v/>
          </cell>
        </row>
        <row r="1022">
          <cell r="A1022" t="str">
            <v>ObservationCode</v>
          </cell>
          <cell r="C1022" t="str">
            <v>Observation Code is a code that describes observations made at or concerning a site. Meter location,  condition codes and no read codes are special forms of observation.</v>
          </cell>
          <cell r="D1022" t="str">
            <v>xs:string</v>
          </cell>
          <cell r="J1022" t="str">
            <v>94</v>
          </cell>
          <cell r="K1022" t="str">
            <v/>
          </cell>
        </row>
        <row r="1023">
          <cell r="A1023" t="str">
            <v>ObservationCode</v>
          </cell>
          <cell r="C1023" t="str">
            <v>Observation Code is a code that describes observations made at or concerning a site. Meter location,  condition codes and no read codes are special forms of observation.</v>
          </cell>
          <cell r="D1023" t="str">
            <v>xs:string</v>
          </cell>
          <cell r="J1023" t="str">
            <v>99</v>
          </cell>
          <cell r="K1023" t="str">
            <v/>
          </cell>
        </row>
        <row r="1024">
          <cell r="A1024" t="str">
            <v>ObservationCode</v>
          </cell>
          <cell r="C1024" t="str">
            <v>Observation Code is a code that describes observations made at or concerning a site. Meter location,  condition codes and no read codes are special forms of observation.</v>
          </cell>
          <cell r="D1024" t="str">
            <v>xs:string</v>
          </cell>
          <cell r="J1024" t="str">
            <v>103</v>
          </cell>
          <cell r="K1024" t="str">
            <v/>
          </cell>
        </row>
        <row r="1025">
          <cell r="A1025" t="str">
            <v>ObservationCode</v>
          </cell>
          <cell r="C1025" t="str">
            <v>Observation Code is a code that describes observations made at or concerning a site. Meter location,  condition codes and no read codes are special forms of observation.</v>
          </cell>
          <cell r="D1025" t="str">
            <v>xs:string</v>
          </cell>
          <cell r="J1025" t="str">
            <v>205</v>
          </cell>
          <cell r="K1025" t="str">
            <v/>
          </cell>
        </row>
        <row r="1026">
          <cell r="A1026" t="str">
            <v>ObservationCode</v>
          </cell>
          <cell r="C1026" t="str">
            <v>Observation Code is a code that describes observations made at or concerning a site. Meter location,  condition codes and no read codes are special forms of observation.</v>
          </cell>
          <cell r="D1026" t="str">
            <v>xs:string</v>
          </cell>
          <cell r="J1026" t="str">
            <v>213</v>
          </cell>
          <cell r="K1026" t="str">
            <v/>
          </cell>
        </row>
        <row r="1027">
          <cell r="A1027" t="str">
            <v>ObservationCode</v>
          </cell>
          <cell r="C1027" t="str">
            <v>Observation Code is a code that describes observations made at or concerning a site. Meter location,  condition codes and no read codes are special forms of observation.</v>
          </cell>
          <cell r="D1027" t="str">
            <v>xs:string</v>
          </cell>
          <cell r="J1027" t="str">
            <v>215</v>
          </cell>
          <cell r="K1027" t="str">
            <v/>
          </cell>
        </row>
        <row r="1028">
          <cell r="A1028" t="str">
            <v>ObservationCode</v>
          </cell>
          <cell r="C1028" t="str">
            <v>Observation Code is a code that describes observations made at or concerning a site. Meter location,  condition codes and no read codes are special forms of observation.</v>
          </cell>
          <cell r="D1028" t="str">
            <v>xs:string</v>
          </cell>
          <cell r="J1028" t="str">
            <v>217</v>
          </cell>
          <cell r="K1028" t="str">
            <v/>
          </cell>
        </row>
        <row r="1029">
          <cell r="A1029" t="str">
            <v>ObservationCode</v>
          </cell>
          <cell r="C1029" t="str">
            <v>Observation Code is a code that describes observations made at or concerning a site. Meter location,  condition codes and no read codes are special forms of observation.</v>
          </cell>
          <cell r="D1029" t="str">
            <v>xs:string</v>
          </cell>
          <cell r="J1029" t="str">
            <v>218</v>
          </cell>
          <cell r="K1029" t="str">
            <v/>
          </cell>
        </row>
        <row r="1030">
          <cell r="A1030" t="str">
            <v>ObservationCode</v>
          </cell>
          <cell r="C1030" t="str">
            <v>Observation Code is a code that describes observations made at or concerning a site. Meter location,  condition codes and no read codes are special forms of observation.</v>
          </cell>
          <cell r="D1030" t="str">
            <v>xs:string</v>
          </cell>
          <cell r="J1030" t="str">
            <v>219</v>
          </cell>
          <cell r="K1030" t="str">
            <v/>
          </cell>
        </row>
        <row r="1031">
          <cell r="A1031" t="str">
            <v>ObservationCode</v>
          </cell>
          <cell r="C1031" t="str">
            <v>Observation Code is a code that describes observations made at or concerning a site. Meter location,  condition codes and no read codes are special forms of observation.</v>
          </cell>
          <cell r="D1031" t="str">
            <v>xs:string</v>
          </cell>
          <cell r="J1031" t="str">
            <v>221</v>
          </cell>
          <cell r="K1031" t="str">
            <v/>
          </cell>
        </row>
        <row r="1032">
          <cell r="A1032" t="str">
            <v>ObservationCode</v>
          </cell>
          <cell r="C1032" t="str">
            <v>Observation Code is a code that describes observations made at or concerning a site. Meter location,  condition codes and no read codes are special forms of observation.</v>
          </cell>
          <cell r="D1032" t="str">
            <v>xs:string</v>
          </cell>
          <cell r="J1032" t="str">
            <v>223</v>
          </cell>
          <cell r="K1032" t="str">
            <v/>
          </cell>
        </row>
        <row r="1033">
          <cell r="A1033" t="str">
            <v>ObservationCode</v>
          </cell>
          <cell r="C1033" t="str">
            <v>Observation Code is a code that describes observations made at or concerning a site. Meter location,  condition codes and no read codes are special forms of observation.</v>
          </cell>
          <cell r="D1033" t="str">
            <v>xs:string</v>
          </cell>
          <cell r="J1033" t="str">
            <v>226</v>
          </cell>
          <cell r="K1033" t="str">
            <v/>
          </cell>
        </row>
        <row r="1034">
          <cell r="A1034" t="str">
            <v>ObservationDate</v>
          </cell>
          <cell r="B1034" t="str">
            <v>xs:date</v>
          </cell>
          <cell r="C1034" t="str">
            <v>Observation Date is the date of an observation</v>
          </cell>
          <cell r="K1034" t="str">
            <v/>
          </cell>
        </row>
        <row r="1035">
          <cell r="A1035" t="str">
            <v>ObservationText</v>
          </cell>
          <cell r="B1035" t="str">
            <v>DetailType</v>
          </cell>
          <cell r="C1035" t="str">
            <v>Observation Text provides a description of an observation and may be used to convey comments from a data collector, DSO, supplier or MRSO regarding a problem or no access situation or for any other purpose.</v>
          </cell>
          <cell r="K1035" t="str">
            <v/>
          </cell>
        </row>
        <row r="1036">
          <cell r="A1036" t="str">
            <v>OrderStatusCode</v>
          </cell>
          <cell r="C1036" t="str">
            <v>Order Status Code</v>
          </cell>
          <cell r="D1036" t="str">
            <v>xs:string</v>
          </cell>
          <cell r="I1036">
            <v>4</v>
          </cell>
          <cell r="K1036" t="str">
            <v/>
          </cell>
        </row>
        <row r="1037">
          <cell r="A1037" t="str">
            <v>OrganisationOne</v>
          </cell>
          <cell r="B1037" t="str">
            <v>NameType</v>
          </cell>
          <cell r="C1037" t="str">
            <v>This is the name of a company or organisation</v>
          </cell>
          <cell r="K1037" t="str">
            <v/>
          </cell>
        </row>
        <row r="1038">
          <cell r="A1038" t="str">
            <v>OrganisationTwo</v>
          </cell>
          <cell r="B1038" t="str">
            <v>NameType</v>
          </cell>
          <cell r="C1038" t="str">
            <v>This is the name of a company or organisation</v>
          </cell>
          <cell r="K1038" t="str">
            <v/>
          </cell>
        </row>
        <row r="1039">
          <cell r="A1039" t="str">
            <v>OriginalMessage</v>
          </cell>
          <cell r="B1039" t="str">
            <v>xs:base64Binary</v>
          </cell>
          <cell r="C1039" t="str">
            <v>This is a copy of the original message that is being rejected. This is a Base 64 XML Data type. Base64 encoding is required to cater for scenarios where the incoming message may contain invalid XML characters.</v>
          </cell>
          <cell r="K1039" t="str">
            <v/>
          </cell>
        </row>
        <row r="1040">
          <cell r="A1040" t="str">
            <v>OriginalTxRefNbr</v>
          </cell>
          <cell r="B1040" t="str">
            <v>TransactionReference_Type</v>
          </cell>
          <cell r="C1040" t="str">
            <v>This is the Transaction Reference Number data item provided in the message header segment of Market Messages. This item is populated here where it was provided on the message that is being rejected and could be read</v>
          </cell>
          <cell r="K1040" t="str">
            <v/>
          </cell>
        </row>
        <row r="1041">
          <cell r="A1041" t="str">
            <v>OutcomeReasonCode</v>
          </cell>
          <cell r="C1041" t="str">
            <v>Outcome Reason Code</v>
          </cell>
          <cell r="D1041" t="str">
            <v>xs:string</v>
          </cell>
          <cell r="I1041">
            <v>4</v>
          </cell>
          <cell r="K1041" t="str">
            <v/>
          </cell>
        </row>
        <row r="1042">
          <cell r="A1042" t="str">
            <v>PercntConsAct</v>
          </cell>
          <cell r="C1042" t="str">
            <v>% of consumption that was "Actual" per Supplier Unit / SSAC combination</v>
          </cell>
          <cell r="D1042" t="str">
            <v>xs:int</v>
          </cell>
          <cell r="G1042">
            <v>3</v>
          </cell>
          <cell r="K1042" t="str">
            <v/>
          </cell>
        </row>
        <row r="1043">
          <cell r="A1043" t="str">
            <v>PercntMPRNEst</v>
          </cell>
          <cell r="C1043" t="str">
            <v>% Count of all MPRNs that were "Estimated" per Supplier Unit / SSAC combination</v>
          </cell>
          <cell r="D1043" t="str">
            <v>xs:int</v>
          </cell>
          <cell r="G1043">
            <v>3</v>
          </cell>
          <cell r="K1043" t="str">
            <v/>
          </cell>
        </row>
        <row r="1044">
          <cell r="A1044" t="str">
            <v>POBoxNumber</v>
          </cell>
          <cell r="C1044" t="str">
            <v>This number denotes the number given to a PO Box address</v>
          </cell>
          <cell r="D1044" t="str">
            <v>xs:string</v>
          </cell>
          <cell r="E1044">
            <v>10</v>
          </cell>
          <cell r="K1044" t="str">
            <v/>
          </cell>
        </row>
        <row r="1045">
          <cell r="A1045" t="str">
            <v>PostCode</v>
          </cell>
          <cell r="C1045" t="str">
            <v>This is the postal or Zip code given as part of a correspondance address where appropriate</v>
          </cell>
          <cell r="D1045" t="str">
            <v>xs:string</v>
          </cell>
          <cell r="E1045">
            <v>10</v>
          </cell>
          <cell r="K1045" t="str">
            <v/>
          </cell>
        </row>
        <row r="1046">
          <cell r="A1046" t="str">
            <v>PostDecimalDetails</v>
          </cell>
          <cell r="C1046" t="str">
            <v>The number of digits after the decimal place on a meter.</v>
          </cell>
          <cell r="D1046" t="str">
            <v>xs:string</v>
          </cell>
          <cell r="E1046">
            <v>1</v>
          </cell>
          <cell r="K1046" t="str">
            <v/>
          </cell>
          <cell r="L1046" t="str">
            <v>[0-9]</v>
          </cell>
        </row>
        <row r="1047">
          <cell r="A1047" t="str">
            <v>PostDecimalDetails</v>
          </cell>
          <cell r="C1047" t="str">
            <v>The number of digits after the decimal place on a meter.</v>
          </cell>
          <cell r="D1047" t="str">
            <v>xs:string</v>
          </cell>
          <cell r="K1047" t="str">
            <v/>
          </cell>
        </row>
        <row r="1048">
          <cell r="A1048" t="str">
            <v>PreDecimalDetails</v>
          </cell>
          <cell r="C1048" t="str">
            <v>The number of digits before the decimal place on a meter</v>
          </cell>
          <cell r="D1048" t="str">
            <v>xs:string</v>
          </cell>
          <cell r="E1048">
            <v>2</v>
          </cell>
          <cell r="K1048" t="str">
            <v/>
          </cell>
          <cell r="L1048" t="str">
            <v>[0-9]{2}</v>
          </cell>
        </row>
        <row r="1049">
          <cell r="A1049" t="str">
            <v>PreDecimalDetails</v>
          </cell>
          <cell r="C1049" t="str">
            <v>The number of digits before the decimal place on a meter</v>
          </cell>
          <cell r="D1049" t="str">
            <v>xs:string</v>
          </cell>
          <cell r="K1049" t="str">
            <v/>
          </cell>
        </row>
        <row r="1050">
          <cell r="A1050" t="str">
            <v>PrePaymentType</v>
          </cell>
          <cell r="C1050" t="str">
            <v>Pre Payment Type</v>
          </cell>
          <cell r="D1050" t="str">
            <v>xs:string</v>
          </cell>
          <cell r="I1050">
            <v>3</v>
          </cell>
          <cell r="K1050" t="str">
            <v/>
          </cell>
          <cell r="L1050" t="str">
            <v>[P][0-9][0-9]</v>
          </cell>
        </row>
        <row r="1051">
          <cell r="A1051" t="str">
            <v>PrePaymentType</v>
          </cell>
          <cell r="C1051" t="str">
            <v>Pre Payment Type</v>
          </cell>
          <cell r="D1051" t="str">
            <v>xs:string</v>
          </cell>
          <cell r="K1051" t="str">
            <v/>
          </cell>
        </row>
        <row r="1052">
          <cell r="A1052" t="str">
            <v>PreviousReadDate</v>
          </cell>
          <cell r="B1052" t="str">
            <v>xs:date</v>
          </cell>
          <cell r="C1052" t="str">
            <v>Previous Read Date is the date to which a reading or estimate prior to the one currently being reported applies, i.e. this is the end of the of the previous consumption period for the register</v>
          </cell>
          <cell r="K1052" t="str">
            <v/>
          </cell>
        </row>
        <row r="1053">
          <cell r="A1053" t="str">
            <v>ProvAccCompletionRequirementCode</v>
          </cell>
          <cell r="C1053" t="str">
            <v>Provisional Acceptance Completion Requirement is a code to indicate the outstanding items where a registration or request is provisionally accepted.</v>
          </cell>
          <cell r="D1053" t="str">
            <v>xs:string</v>
          </cell>
          <cell r="I1053">
            <v>3</v>
          </cell>
          <cell r="K1053" t="str">
            <v>Enumerated</v>
          </cell>
        </row>
        <row r="1054">
          <cell r="A1054" t="str">
            <v>ProvAccCompletionRequirementCode</v>
          </cell>
          <cell r="C1054" t="str">
            <v>Provisional Acceptance Completion Requirement is a code to indicate the outstanding items where a registration or request is provisionally accepted.</v>
          </cell>
          <cell r="D1054" t="str">
            <v>xs:string</v>
          </cell>
          <cell r="J1054" t="str">
            <v>CAA</v>
          </cell>
          <cell r="K1054" t="str">
            <v/>
          </cell>
        </row>
        <row r="1055">
          <cell r="A1055" t="str">
            <v>ProvAccCompletionRequirementCode</v>
          </cell>
          <cell r="C1055" t="str">
            <v>Provisional Acceptance Completion Requirement is a code to indicate the outstanding items where a registration or request is provisionally accepted.</v>
          </cell>
          <cell r="D1055" t="str">
            <v>xs:string</v>
          </cell>
          <cell r="J1055" t="str">
            <v>ENA</v>
          </cell>
          <cell r="K1055" t="str">
            <v/>
          </cell>
        </row>
        <row r="1056">
          <cell r="A1056" t="str">
            <v>ProvAccCompletionRequirementCode</v>
          </cell>
          <cell r="C1056" t="str">
            <v>Provisional Acceptance Completion Requirement is a code to indicate the outstanding items where a registration or request is provisionally accepted.</v>
          </cell>
          <cell r="D1056" t="str">
            <v>xs:string</v>
          </cell>
          <cell r="J1056" t="str">
            <v>SIR</v>
          </cell>
          <cell r="K1056" t="str">
            <v/>
          </cell>
        </row>
        <row r="1057">
          <cell r="A1057" t="str">
            <v>PSOExemptionFlag</v>
          </cell>
          <cell r="B1057" t="str">
            <v>Flag_Type</v>
          </cell>
          <cell r="C1057" t="str">
            <v>This flag will be set where an unmetered site is exempt, by law, from paying PSO charges</v>
          </cell>
          <cell r="K1057" t="str">
            <v/>
          </cell>
        </row>
        <row r="1058">
          <cell r="A1058" t="str">
            <v>QueryFlag</v>
          </cell>
          <cell r="C1058" t="str">
            <v>Indicates if the reading is subject of a data query</v>
          </cell>
          <cell r="D1058" t="str">
            <v>xs:int</v>
          </cell>
          <cell r="G1058">
            <v>1</v>
          </cell>
          <cell r="K1058" t="str">
            <v>Enumerated</v>
          </cell>
        </row>
        <row r="1059">
          <cell r="A1059" t="str">
            <v>QueryFlag</v>
          </cell>
          <cell r="C1059" t="str">
            <v>Indicates if the reading is subject of a data query</v>
          </cell>
          <cell r="D1059" t="str">
            <v>xs:int</v>
          </cell>
          <cell r="J1059" t="str">
            <v>0</v>
          </cell>
          <cell r="K1059" t="str">
            <v/>
          </cell>
        </row>
        <row r="1060">
          <cell r="A1060" t="str">
            <v>QueryFlag</v>
          </cell>
          <cell r="C1060" t="str">
            <v>Indicates if the reading is subject of a data query</v>
          </cell>
          <cell r="D1060" t="str">
            <v>xs:int</v>
          </cell>
          <cell r="J1060" t="str">
            <v>1</v>
          </cell>
          <cell r="K1060" t="str">
            <v/>
          </cell>
        </row>
        <row r="1061">
          <cell r="A1061" t="str">
            <v>ReadCycle</v>
          </cell>
          <cell r="C1061" t="str">
            <v>Read Cycle day refers to the day in a 41 day cycle that a meter is due to be read</v>
          </cell>
          <cell r="D1061" t="str">
            <v>xs:string</v>
          </cell>
          <cell r="E1061">
            <v>3</v>
          </cell>
          <cell r="K1061" t="str">
            <v/>
          </cell>
        </row>
        <row r="1062">
          <cell r="A1062" t="str">
            <v>ReadDate</v>
          </cell>
          <cell r="B1062" t="str">
            <v>xs:date</v>
          </cell>
          <cell r="C1062" t="str">
            <v>Read Date is the date on which a reading was physically obtained from the meter, or was estimated in the case where a plausible reading was not obtained. For opening reads the time obtained will be 00h00, for all other reads the time will be 23h59.  For a</v>
          </cell>
          <cell r="K1062" t="str">
            <v/>
          </cell>
        </row>
        <row r="1063">
          <cell r="A1063" t="str">
            <v>ReadFrequencyCode</v>
          </cell>
          <cell r="C1063" t="str">
            <v>Read Frequency is a code that indicates the frequency of meter reading for the retail market, typically bi-monthly.</v>
          </cell>
          <cell r="D1063" t="str">
            <v>xs:string</v>
          </cell>
          <cell r="E1063">
            <v>3</v>
          </cell>
          <cell r="K1063" t="str">
            <v>Enumerated</v>
          </cell>
        </row>
        <row r="1064">
          <cell r="A1064" t="str">
            <v>ReadFrequencyCode</v>
          </cell>
          <cell r="C1064" t="str">
            <v>Read Frequency is a code that indicates the frequency of meter reading for the retail market, typically bi-monthly.</v>
          </cell>
          <cell r="D1064" t="str">
            <v>xs:string</v>
          </cell>
          <cell r="J1064" t="str">
            <v>Y</v>
          </cell>
          <cell r="K1064" t="str">
            <v/>
          </cell>
        </row>
        <row r="1065">
          <cell r="A1065" t="str">
            <v>ReadFrequencyCode</v>
          </cell>
          <cell r="C1065" t="str">
            <v>Read Frequency is a code that indicates the frequency of meter reading for the retail market, typically bi-monthly.</v>
          </cell>
          <cell r="D1065" t="str">
            <v>xs:string</v>
          </cell>
          <cell r="J1065" t="str">
            <v>H</v>
          </cell>
          <cell r="K1065" t="str">
            <v/>
          </cell>
        </row>
        <row r="1066">
          <cell r="A1066" t="str">
            <v>ReadFrequencyCode</v>
          </cell>
          <cell r="C1066" t="str">
            <v>Read Frequency is a code that indicates the frequency of meter reading for the retail market, typically bi-monthly.</v>
          </cell>
          <cell r="D1066" t="str">
            <v>xs:string</v>
          </cell>
          <cell r="J1066" t="str">
            <v>Q</v>
          </cell>
          <cell r="K1066" t="str">
            <v/>
          </cell>
        </row>
        <row r="1067">
          <cell r="A1067" t="str">
            <v>ReadFrequencyCode</v>
          </cell>
          <cell r="C1067" t="str">
            <v>Read Frequency is a code that indicates the frequency of meter reading for the retail market, typically bi-monthly.</v>
          </cell>
          <cell r="D1067" t="str">
            <v>xs:string</v>
          </cell>
          <cell r="J1067" t="str">
            <v>B</v>
          </cell>
          <cell r="K1067" t="str">
            <v/>
          </cell>
        </row>
        <row r="1068">
          <cell r="A1068" t="str">
            <v>ReadFrequencyCode</v>
          </cell>
          <cell r="C1068" t="str">
            <v>Read Frequency is a code that indicates the frequency of meter reading for the retail market, typically bi-monthly.</v>
          </cell>
          <cell r="D1068" t="str">
            <v>xs:string</v>
          </cell>
          <cell r="J1068" t="str">
            <v>M</v>
          </cell>
          <cell r="K1068" t="str">
            <v/>
          </cell>
        </row>
        <row r="1069">
          <cell r="A1069" t="str">
            <v>ReadingDataStatus</v>
          </cell>
          <cell r="C1069" t="str">
            <v>Detail on whether reading was actual or estimate</v>
          </cell>
          <cell r="D1069" t="str">
            <v>xs:string</v>
          </cell>
          <cell r="E1069">
            <v>20</v>
          </cell>
          <cell r="K1069" t="str">
            <v/>
          </cell>
        </row>
        <row r="1070">
          <cell r="A1070" t="str">
            <v>ReadingNumber</v>
          </cell>
          <cell r="C1070" t="str">
            <v>For each Meter Reading there will be a (46,48,50) Depending on Short,Normal,Long day. Reading Number will correspond to the relevant period in the day.</v>
          </cell>
          <cell r="D1070" t="str">
            <v>xs:int</v>
          </cell>
          <cell r="G1070">
            <v>2</v>
          </cell>
          <cell r="K1070" t="str">
            <v/>
          </cell>
        </row>
        <row r="1071">
          <cell r="A1071" t="str">
            <v>ReadingReplacementVersionNumber</v>
          </cell>
          <cell r="C1071" t="str">
            <v>The version number acts as a counter which increments by 1 every time there is reading replacment of QH interval data for a particular day</v>
          </cell>
          <cell r="D1071" t="str">
            <v>xs:int</v>
          </cell>
          <cell r="G1071">
            <v>2</v>
          </cell>
          <cell r="K1071" t="str">
            <v/>
          </cell>
        </row>
        <row r="1072">
          <cell r="A1072" t="str">
            <v>ReadingValue</v>
          </cell>
          <cell r="B1072" t="str">
            <v>ReadingType</v>
          </cell>
          <cell r="C1072" t="str">
            <v>Reading is the value of a reading in the form passed to the Data Processor measured in the units identified by the meter register prior to application of any multipliers.   May contain an estimate if read type so indicates.</v>
          </cell>
          <cell r="K1072" t="str">
            <v/>
          </cell>
        </row>
        <row r="1073">
          <cell r="A1073" t="str">
            <v>ReadReasonCode</v>
          </cell>
          <cell r="C1073" t="str">
            <v>Read Reason is a code that indicates the reason that a reading was collected (e.g. Starting, Closing, Energisation, De-Energisation, Set Active, Set In-Active, Schedule, Special, Verification and Change of Supplier).</v>
          </cell>
          <cell r="D1073" t="str">
            <v>xs:string</v>
          </cell>
          <cell r="E1073">
            <v>2</v>
          </cell>
          <cell r="K1073" t="str">
            <v>Enumerated</v>
          </cell>
        </row>
        <row r="1074">
          <cell r="A1074" t="str">
            <v>ReadReasonCode</v>
          </cell>
          <cell r="C1074" t="str">
            <v>Read Reason is a code that indicates the reason that a reading was collected (e.g. Starting, Closing, Energisation, De-Energisation, Set Active, Set In-Active, Schedule, Special, Verification and Change of Supplier).</v>
          </cell>
          <cell r="D1074" t="str">
            <v>xs:string</v>
          </cell>
          <cell r="J1074" t="str">
            <v>01</v>
          </cell>
          <cell r="K1074" t="str">
            <v/>
          </cell>
        </row>
        <row r="1075">
          <cell r="A1075" t="str">
            <v>ReadReasonCode</v>
          </cell>
          <cell r="C1075" t="str">
            <v>Read Reason is a code that indicates the reason that a reading was collected (e.g. Starting, Closing, Energisation, De-Energisation, Set Active, Set In-Active, Schedule, Special, Verification and Change of Supplier).</v>
          </cell>
          <cell r="D1075" t="str">
            <v>xs:string</v>
          </cell>
          <cell r="J1075" t="str">
            <v>02</v>
          </cell>
          <cell r="K1075" t="str">
            <v/>
          </cell>
        </row>
        <row r="1076">
          <cell r="A1076" t="str">
            <v>ReadReasonCode</v>
          </cell>
          <cell r="C1076" t="str">
            <v>Read Reason is a code that indicates the reason that a reading was collected (e.g. Starting, Closing, Energisation, De-Energisation, Set Active, Set In-Active, Schedule, Special, Verification and Change of Supplier).</v>
          </cell>
          <cell r="D1076" t="str">
            <v>xs:string</v>
          </cell>
          <cell r="J1076" t="str">
            <v>04</v>
          </cell>
          <cell r="K1076" t="str">
            <v/>
          </cell>
        </row>
        <row r="1077">
          <cell r="A1077" t="str">
            <v>ReadReasonCode</v>
          </cell>
          <cell r="C1077" t="str">
            <v>Read Reason is a code that indicates the reason that a reading was collected (e.g. Starting, Closing, Energisation, De-Energisation, Set Active, Set In-Active, Schedule, Special, Verification and Change of Supplier).</v>
          </cell>
          <cell r="D1077" t="str">
            <v>xs:string</v>
          </cell>
          <cell r="J1077" t="str">
            <v>09</v>
          </cell>
          <cell r="K1077" t="str">
            <v/>
          </cell>
        </row>
        <row r="1078">
          <cell r="A1078" t="str">
            <v>ReadReasonCode</v>
          </cell>
          <cell r="C1078" t="str">
            <v>Read Reason is a code that indicates the reason that a reading was collected (e.g. Starting, Closing, Energisation, De-Energisation, Set Active, Set In-Active, Schedule, Special, Verification and Change of Supplier).</v>
          </cell>
          <cell r="D1078" t="str">
            <v>xs:string</v>
          </cell>
          <cell r="J1078" t="str">
            <v>10</v>
          </cell>
          <cell r="K1078" t="str">
            <v/>
          </cell>
        </row>
        <row r="1079">
          <cell r="A1079" t="str">
            <v>ReadReasonCode</v>
          </cell>
          <cell r="C1079" t="str">
            <v>Read Reason is a code that indicates the reason that a reading was collected (e.g. Starting, Closing, Energisation, De-Energisation, Set Active, Set In-Active, Schedule, Special, Verification and Change of Supplier).</v>
          </cell>
          <cell r="D1079" t="str">
            <v>xs:string</v>
          </cell>
          <cell r="J1079" t="str">
            <v>11</v>
          </cell>
          <cell r="K1079" t="str">
            <v/>
          </cell>
        </row>
        <row r="1080">
          <cell r="A1080" t="str">
            <v>ReadReasonCode</v>
          </cell>
          <cell r="C1080" t="str">
            <v>Read Reason is a code that indicates the reason that a reading was collected (e.g. Starting, Closing, Energisation, De-Energisation, Set Active, Set In-Active, Schedule, Special, Verification and Change of Supplier).</v>
          </cell>
          <cell r="D1080" t="str">
            <v>xs:string</v>
          </cell>
          <cell r="J1080" t="str">
            <v>13</v>
          </cell>
          <cell r="K1080" t="str">
            <v/>
          </cell>
        </row>
        <row r="1081">
          <cell r="A1081" t="str">
            <v>ReadReasonCode</v>
          </cell>
          <cell r="C1081" t="str">
            <v>Read Reason is a code that indicates the reason that a reading was collected (e.g. Starting, Closing, Energisation, De-Energisation, Set Active, Set In-Active, Schedule, Special, Verification and Change of Supplier).</v>
          </cell>
          <cell r="D1081" t="str">
            <v>xs:string</v>
          </cell>
          <cell r="J1081" t="str">
            <v>14</v>
          </cell>
          <cell r="K1081" t="str">
            <v/>
          </cell>
        </row>
        <row r="1082">
          <cell r="A1082" t="str">
            <v>ReadReasonCode</v>
          </cell>
          <cell r="C1082" t="str">
            <v>Read Reason is a code that indicates the reason that a reading was collected (e.g. Starting, Closing, Energisation, De-Energisation, Set Active, Set In-Active, Schedule, Special, Verification and Change of Supplier).</v>
          </cell>
          <cell r="D1082" t="str">
            <v>xs:string</v>
          </cell>
          <cell r="J1082" t="str">
            <v>16</v>
          </cell>
          <cell r="K1082" t="str">
            <v/>
          </cell>
        </row>
        <row r="1083">
          <cell r="A1083" t="str">
            <v>ReadReasonCode</v>
          </cell>
          <cell r="C1083" t="str">
            <v>Read Reason is a code that indicates the reason that a reading was collected (e.g. Starting, Closing, Energisation, De-Energisation, Set Active, Set In-Active, Schedule, Special, Verification and Change of Supplier).</v>
          </cell>
          <cell r="D1083" t="str">
            <v>xs:string</v>
          </cell>
          <cell r="J1083" t="str">
            <v>17</v>
          </cell>
          <cell r="K1083" t="str">
            <v/>
          </cell>
        </row>
        <row r="1084">
          <cell r="A1084" t="str">
            <v>ReadReasonCode</v>
          </cell>
          <cell r="C1084" t="str">
            <v>Read Reason is a code that indicates the reason that a reading was collected (e.g. Starting, Closing, Energisation, De-Energisation, Set Active, Set In-Active, Schedule, Special, Verification and Change of Supplier).</v>
          </cell>
          <cell r="D1084" t="str">
            <v>xs:string</v>
          </cell>
          <cell r="J1084" t="str">
            <v>18</v>
          </cell>
          <cell r="K1084" t="str">
            <v/>
          </cell>
        </row>
        <row r="1085">
          <cell r="A1085" t="str">
            <v>ReadReasonCode</v>
          </cell>
          <cell r="C1085" t="str">
            <v>Read Reason is a code that indicates the reason that a reading was collected (e.g. Starting, Closing, Energisation, De-Energisation, Set Active, Set In-Active, Schedule, Special, Verification and Change of Supplier).</v>
          </cell>
          <cell r="D1085" t="str">
            <v>xs:string</v>
          </cell>
          <cell r="J1085" t="str">
            <v>21</v>
          </cell>
          <cell r="K1085" t="str">
            <v/>
          </cell>
        </row>
        <row r="1086">
          <cell r="A1086" t="str">
            <v>ReadReasonCode</v>
          </cell>
          <cell r="C1086" t="str">
            <v>Read Reason is a code that indicates the reason that a reading was collected (e.g. Starting, Closing, Energisation, De-Energisation, Set Active, Set In-Active, Schedule, Special, Verification and Change of Supplier).</v>
          </cell>
          <cell r="D1086" t="str">
            <v>xs:string</v>
          </cell>
          <cell r="J1086" t="str">
            <v>22</v>
          </cell>
          <cell r="K1086" t="str">
            <v/>
          </cell>
        </row>
        <row r="1087">
          <cell r="A1087" t="str">
            <v>ReadReasonCode</v>
          </cell>
          <cell r="C1087" t="str">
            <v>Read Reason is a code that indicates the reason that a reading was collected (e.g. Starting, Closing, Energisation, De-Energisation, Set Active, Set In-Active, Schedule, Special, Verification and Change of Supplier).</v>
          </cell>
          <cell r="D1087" t="str">
            <v>xs:string</v>
          </cell>
          <cell r="J1087" t="str">
            <v>23</v>
          </cell>
          <cell r="K1087" t="str">
            <v/>
          </cell>
        </row>
        <row r="1088">
          <cell r="A1088" t="str">
            <v>ReadReasonCode</v>
          </cell>
          <cell r="C1088" t="str">
            <v>Read Reason is a code that indicates the reason that a reading was collected (e.g. Starting, Closing, Energisation, De-Energisation, Set Active, Set In-Active, Schedule, Special, Verification and Change of Supplier).</v>
          </cell>
          <cell r="D1088" t="str">
            <v>xs:string</v>
          </cell>
          <cell r="J1088" t="str">
            <v>26</v>
          </cell>
          <cell r="K1088" t="str">
            <v/>
          </cell>
        </row>
        <row r="1089">
          <cell r="A1089" t="str">
            <v>ReadReasonCode</v>
          </cell>
          <cell r="C1089" t="str">
            <v>Read Reason is a code that indicates the reason that a reading was collected (e.g. Starting, Closing, Energisation, De-Energisation, Set Active, Set In-Active, Schedule, Special, Verification and Change of Supplier).</v>
          </cell>
          <cell r="D1089" t="str">
            <v>xs:string</v>
          </cell>
          <cell r="J1089" t="str">
            <v>27</v>
          </cell>
          <cell r="K1089" t="str">
            <v/>
          </cell>
        </row>
        <row r="1090">
          <cell r="A1090" t="str">
            <v>ReadReasonCode</v>
          </cell>
          <cell r="C1090" t="str">
            <v>Read Reason is a code that indicates the reason that a reading was collected (e.g. Starting, Closing, Energisation, De-Energisation, Set Active, Set In-Active, Schedule, Special, Verification and Change of Supplier).</v>
          </cell>
          <cell r="D1090" t="str">
            <v>xs:string</v>
          </cell>
          <cell r="J1090" t="str">
            <v>28</v>
          </cell>
          <cell r="K1090" t="str">
            <v/>
          </cell>
        </row>
        <row r="1091">
          <cell r="A1091" t="str">
            <v>ReadReasonCode</v>
          </cell>
          <cell r="C1091" t="str">
            <v>Read Reason is a code that indicates the reason that a reading was collected (e.g. Starting, Closing, Energisation, De-Energisation, Set Active, Set In-Active, Schedule, Special, Verification and Change of Supplier).</v>
          </cell>
          <cell r="D1091" t="str">
            <v>xs:string</v>
          </cell>
          <cell r="J1091" t="str">
            <v>29</v>
          </cell>
          <cell r="K1091" t="str">
            <v/>
          </cell>
        </row>
        <row r="1092">
          <cell r="A1092" t="str">
            <v>ReadReasonCode</v>
          </cell>
          <cell r="C1092" t="str">
            <v>Read Reason is a code that indicates the reason that a reading was collected (e.g. Starting, Closing, Energisation, De-Energisation, Set Active, Set In-Active, Schedule, Special, Verification and Change of Supplier).</v>
          </cell>
          <cell r="D1092" t="str">
            <v>xs:string</v>
          </cell>
          <cell r="J1092" t="str">
            <v>95</v>
          </cell>
          <cell r="K1092" t="str">
            <v/>
          </cell>
        </row>
        <row r="1093">
          <cell r="A1093" t="str">
            <v>ReadStatusCode</v>
          </cell>
          <cell r="C1093" t="str">
            <v>Read Status is a code that indicates whether a reading is Accepted, Rejected, Valid, Invalid or Withdrawn.</v>
          </cell>
          <cell r="D1093" t="str">
            <v>xs:string</v>
          </cell>
          <cell r="E1093">
            <v>4</v>
          </cell>
          <cell r="K1093" t="str">
            <v>Enumerated</v>
          </cell>
        </row>
        <row r="1094">
          <cell r="A1094" t="str">
            <v>ReadStatusCode</v>
          </cell>
          <cell r="C1094" t="str">
            <v>Read Status is a code that indicates whether a reading is Accepted, Rejected, Valid, Invalid or Withdrawn.</v>
          </cell>
          <cell r="D1094" t="str">
            <v>xs:string</v>
          </cell>
          <cell r="J1094" t="str">
            <v>RV</v>
          </cell>
          <cell r="K1094" t="str">
            <v/>
          </cell>
        </row>
        <row r="1095">
          <cell r="A1095" t="str">
            <v>ReadStatusCode</v>
          </cell>
          <cell r="C1095" t="str">
            <v>Read Status is a code that indicates whether a reading is Accepted, Rejected, Valid, Invalid or Withdrawn.</v>
          </cell>
          <cell r="D1095" t="str">
            <v>xs:string</v>
          </cell>
          <cell r="J1095" t="str">
            <v>RREL</v>
          </cell>
          <cell r="K1095" t="str">
            <v/>
          </cell>
        </row>
        <row r="1096">
          <cell r="A1096" t="str">
            <v>ReadStatusCode</v>
          </cell>
          <cell r="C1096" t="str">
            <v>Read Status is a code that indicates whether a reading is Accepted, Rejected, Valid, Invalid or Withdrawn.</v>
          </cell>
          <cell r="D1096" t="str">
            <v>xs:string</v>
          </cell>
          <cell r="J1096" t="str">
            <v>RWI</v>
          </cell>
          <cell r="K1096" t="str">
            <v/>
          </cell>
        </row>
        <row r="1097">
          <cell r="A1097" t="str">
            <v>ReadStatusCode</v>
          </cell>
          <cell r="C1097" t="str">
            <v>Read Status is a code that indicates whether a reading is Accepted, Rejected, Valid, Invalid or Withdrawn.</v>
          </cell>
          <cell r="D1097" t="str">
            <v>xs:string</v>
          </cell>
          <cell r="J1097" t="str">
            <v>REST</v>
          </cell>
          <cell r="K1097" t="str">
            <v/>
          </cell>
        </row>
        <row r="1098">
          <cell r="A1098" t="str">
            <v>ReadStatusCode</v>
          </cell>
          <cell r="C1098" t="str">
            <v>Read Status is a code that indicates whether a reading is Accepted, Rejected, Valid, Invalid or Withdrawn.</v>
          </cell>
          <cell r="D1098" t="str">
            <v>xs:string</v>
          </cell>
          <cell r="J1098" t="str">
            <v>RENS</v>
          </cell>
          <cell r="K1098" t="str">
            <v/>
          </cell>
        </row>
        <row r="1099">
          <cell r="A1099" t="str">
            <v>ReadStatusCode</v>
          </cell>
          <cell r="C1099" t="str">
            <v>Read Status is a code that indicates whether a reading is Accepted, Rejected, Valid, Invalid or Withdrawn.</v>
          </cell>
          <cell r="D1099" t="str">
            <v>xs:string</v>
          </cell>
          <cell r="K1099" t="str">
            <v/>
          </cell>
        </row>
        <row r="1100">
          <cell r="A1100" t="str">
            <v>ReadTypeCode</v>
          </cell>
          <cell r="C1100" t="str">
            <v>Read Type is a code that indicates whether a reading is an Actual, Customer, Estimated or Substitute reading.</v>
          </cell>
          <cell r="D1100" t="str">
            <v>xs:string</v>
          </cell>
          <cell r="E1100">
            <v>2</v>
          </cell>
          <cell r="K1100" t="str">
            <v>Enumerated</v>
          </cell>
        </row>
        <row r="1101">
          <cell r="A1101" t="str">
            <v>ReadTypeCode</v>
          </cell>
          <cell r="C1101" t="str">
            <v>Read Type is a code that indicates whether a reading is an Actual, Customer, Estimated or Substitute reading.</v>
          </cell>
          <cell r="D1101" t="str">
            <v>xs:string</v>
          </cell>
          <cell r="J1101" t="str">
            <v>A</v>
          </cell>
          <cell r="K1101" t="str">
            <v/>
          </cell>
        </row>
        <row r="1102">
          <cell r="A1102" t="str">
            <v>ReadTypeCode</v>
          </cell>
          <cell r="C1102" t="str">
            <v>Read Type is a code that indicates whether a reading is an Actual, Customer, Estimated or Substitute reading.</v>
          </cell>
          <cell r="D1102" t="str">
            <v>xs:string</v>
          </cell>
          <cell r="J1102" t="str">
            <v>CU</v>
          </cell>
          <cell r="K1102" t="str">
            <v/>
          </cell>
        </row>
        <row r="1103">
          <cell r="A1103" t="str">
            <v>ReadTypeCode</v>
          </cell>
          <cell r="C1103" t="str">
            <v>Read Type is a code that indicates whether a reading is an Actual, Customer, Estimated or Substitute reading.</v>
          </cell>
          <cell r="D1103" t="str">
            <v>xs:string</v>
          </cell>
          <cell r="J1103" t="str">
            <v>E</v>
          </cell>
          <cell r="K1103" t="str">
            <v/>
          </cell>
        </row>
        <row r="1104">
          <cell r="A1104" t="str">
            <v>ReadTypeCode</v>
          </cell>
          <cell r="C1104" t="str">
            <v>Read Type is a code that indicates whether a reading is an Actual, Customer, Estimated or Substitute reading.</v>
          </cell>
          <cell r="D1104" t="str">
            <v>xs:string</v>
          </cell>
          <cell r="J1104" t="str">
            <v>ED</v>
          </cell>
          <cell r="K1104" t="str">
            <v/>
          </cell>
        </row>
        <row r="1105">
          <cell r="A1105" t="str">
            <v>ReadTypeCode</v>
          </cell>
          <cell r="C1105" t="str">
            <v>Read Type is a code that indicates whether a reading is an Actual, Customer, Estimated or Substitute reading.</v>
          </cell>
          <cell r="D1105" t="str">
            <v>xs:string</v>
          </cell>
          <cell r="J1105" t="str">
            <v>EF</v>
          </cell>
          <cell r="K1105" t="str">
            <v/>
          </cell>
        </row>
        <row r="1106">
          <cell r="A1106" t="str">
            <v>ReadTypeCode</v>
          </cell>
          <cell r="C1106" t="str">
            <v>Read Type is a code that indicates whether a reading is an Actual, Customer, Estimated or Substitute reading.</v>
          </cell>
          <cell r="D1106" t="str">
            <v>xs:string</v>
          </cell>
          <cell r="J1106" t="str">
            <v>EP</v>
          </cell>
          <cell r="K1106" t="str">
            <v/>
          </cell>
        </row>
        <row r="1107">
          <cell r="A1107" t="str">
            <v>ReadTypeCode</v>
          </cell>
          <cell r="C1107" t="str">
            <v>Read Type is a code that indicates whether a reading is an Actual, Customer, Estimated or Substitute reading.</v>
          </cell>
          <cell r="D1107" t="str">
            <v>xs:string</v>
          </cell>
          <cell r="J1107" t="str">
            <v>EU</v>
          </cell>
          <cell r="K1107" t="str">
            <v/>
          </cell>
        </row>
        <row r="1108">
          <cell r="A1108" t="str">
            <v>ReadTypeCode</v>
          </cell>
          <cell r="C1108" t="str">
            <v>Read Type is a code that indicates whether a reading is an Actual, Customer, Estimated or Substitute reading.</v>
          </cell>
          <cell r="D1108" t="str">
            <v>xs:string</v>
          </cell>
          <cell r="J1108" t="str">
            <v>RC</v>
          </cell>
          <cell r="K1108" t="str">
            <v/>
          </cell>
        </row>
        <row r="1109">
          <cell r="A1109" t="str">
            <v>ReadTypeCode</v>
          </cell>
          <cell r="C1109" t="str">
            <v>Read Type is a code that indicates whether a reading is an Actual, Customer, Estimated or Substitute reading.</v>
          </cell>
          <cell r="D1109" t="str">
            <v>xs:string</v>
          </cell>
          <cell r="J1109" t="str">
            <v>SC</v>
          </cell>
          <cell r="K1109" t="str">
            <v/>
          </cell>
        </row>
        <row r="1110">
          <cell r="A1110" t="str">
            <v>ReadTypeCode</v>
          </cell>
          <cell r="C1110" t="str">
            <v>Read Type is a code that indicates whether a reading is an Actual, Customer, Estimated or Substitute reading.</v>
          </cell>
          <cell r="D1110" t="str">
            <v>xs:string</v>
          </cell>
          <cell r="J1110" t="str">
            <v>SU</v>
          </cell>
          <cell r="K1110" t="str">
            <v/>
          </cell>
        </row>
        <row r="1111">
          <cell r="A1111" t="str">
            <v>RecordCount</v>
          </cell>
          <cell r="D1111" t="str">
            <v>xs:int</v>
          </cell>
          <cell r="G1111">
            <v>10</v>
          </cell>
          <cell r="K1111" t="str">
            <v/>
          </cell>
        </row>
        <row r="1112">
          <cell r="A1112" t="str">
            <v>RegisteredCompanyNumber</v>
          </cell>
          <cell r="C1112" t="str">
            <v>Registered Company Number is a number required for commercial customers. It is the registered company number of a business as allocated by the Company Registration Office.</v>
          </cell>
          <cell r="D1112" t="str">
            <v>MarketFreeText_Type</v>
          </cell>
          <cell r="E1112">
            <v>30</v>
          </cell>
          <cell r="K1112" t="str">
            <v/>
          </cell>
        </row>
        <row r="1113">
          <cell r="A1113" t="str">
            <v>RegisterTypeCode</v>
          </cell>
          <cell r="C1113" t="str">
            <v>Register Type is a code that indicate the purpose of the register (import, settlement, export settlement, maximum demand, cumulative maxium demand, interruptible load, MD reset, wattless or other -  such as check or statisical)</v>
          </cell>
          <cell r="D1113" t="str">
            <v>xs:string</v>
          </cell>
          <cell r="I1113">
            <v>2</v>
          </cell>
          <cell r="K1113" t="str">
            <v>Enumerated</v>
          </cell>
        </row>
        <row r="1114">
          <cell r="A1114" t="str">
            <v>RegisterTypeCode</v>
          </cell>
          <cell r="C1114" t="str">
            <v>Register Type is a code that indicate the purpose of the register (import, settlement, export settlement, maximum demand, cumulative maxium demand, interruptible load, MD reset, wattless or other -  such as check or statisical)</v>
          </cell>
          <cell r="D1114" t="str">
            <v>xs:string</v>
          </cell>
          <cell r="J1114" t="str">
            <v>01</v>
          </cell>
          <cell r="K1114" t="str">
            <v/>
          </cell>
        </row>
        <row r="1115">
          <cell r="A1115" t="str">
            <v>RegisterTypeCode</v>
          </cell>
          <cell r="C1115" t="str">
            <v>Register Type is a code that indicate the purpose of the register (import, settlement, export settlement, maximum demand, cumulative maxium demand, interruptible load, MD reset, wattless or other -  such as check or statisical)</v>
          </cell>
          <cell r="D1115" t="str">
            <v>xs:string</v>
          </cell>
          <cell r="J1115" t="str">
            <v>02</v>
          </cell>
          <cell r="K1115" t="str">
            <v/>
          </cell>
        </row>
        <row r="1116">
          <cell r="A1116" t="str">
            <v>RegisterTypeCode</v>
          </cell>
          <cell r="C1116" t="str">
            <v>Register Type is a code that indicate the purpose of the register (import, settlement, export settlement, maximum demand, cumulative maxium demand, interruptible load, MD reset, wattless or other -  such as check or statisical)</v>
          </cell>
          <cell r="D1116" t="str">
            <v>xs:string</v>
          </cell>
          <cell r="J1116" t="str">
            <v>03</v>
          </cell>
          <cell r="K1116" t="str">
            <v/>
          </cell>
        </row>
        <row r="1117">
          <cell r="A1117" t="str">
            <v>RegisterTypeCode</v>
          </cell>
          <cell r="C1117" t="str">
            <v>Register Type is a code that indicate the purpose of the register (import, settlement, export settlement, maximum demand, cumulative maxium demand, interruptible load, MD reset, wattless or other -  such as check or statisical)</v>
          </cell>
          <cell r="D1117" t="str">
            <v>xs:string</v>
          </cell>
          <cell r="J1117" t="str">
            <v>04</v>
          </cell>
          <cell r="K1117" t="str">
            <v/>
          </cell>
        </row>
        <row r="1118">
          <cell r="A1118" t="str">
            <v>RegisterTypeCode</v>
          </cell>
          <cell r="C1118" t="str">
            <v>Register Type is a code that indicate the purpose of the register (import, settlement, export settlement, maximum demand, cumulative maxium demand, interruptible load, MD reset, wattless or other -  such as check or statisical)</v>
          </cell>
          <cell r="D1118" t="str">
            <v>xs:string</v>
          </cell>
          <cell r="J1118" t="str">
            <v>05</v>
          </cell>
          <cell r="K1118" t="str">
            <v/>
          </cell>
        </row>
        <row r="1119">
          <cell r="A1119" t="str">
            <v>RegisterTypeCode</v>
          </cell>
          <cell r="C1119" t="str">
            <v>Register Type is a code that indicate the purpose of the register (import, settlement, export settlement, maximum demand, cumulative maxium demand, interruptible load, MD reset, wattless or other -  such as check or statisical)</v>
          </cell>
          <cell r="D1119" t="str">
            <v>xs:string</v>
          </cell>
          <cell r="J1119" t="str">
            <v>06</v>
          </cell>
          <cell r="K1119" t="str">
            <v/>
          </cell>
        </row>
        <row r="1120">
          <cell r="A1120" t="str">
            <v>RegisterTypeCode</v>
          </cell>
          <cell r="C1120" t="str">
            <v>Register Type is a code that indicate the purpose of the register (import, settlement, export settlement, maximum demand, cumulative maxium demand, interruptible load, MD reset, wattless or other -  such as check or statisical)</v>
          </cell>
          <cell r="D1120" t="str">
            <v>xs:string</v>
          </cell>
          <cell r="J1120" t="str">
            <v>07</v>
          </cell>
          <cell r="K1120" t="str">
            <v/>
          </cell>
        </row>
        <row r="1121">
          <cell r="A1121" t="str">
            <v>RegisterTypeCode</v>
          </cell>
          <cell r="C1121" t="str">
            <v>Register Type is a code that indicate the purpose of the register (import, settlement, export settlement, maximum demand, cumulative maxium demand, interruptible load, MD reset, wattless or other -  such as check or statisical)</v>
          </cell>
          <cell r="D1121" t="str">
            <v>xs:string</v>
          </cell>
          <cell r="J1121" t="str">
            <v>08</v>
          </cell>
          <cell r="K1121" t="str">
            <v/>
          </cell>
        </row>
        <row r="1122">
          <cell r="A1122" t="str">
            <v>RegisterTypeCode</v>
          </cell>
          <cell r="C1122" t="str">
            <v>Register Type is a code that indicate the purpose of the register (import, settlement, export settlement, maximum demand, cumulative maxium demand, interruptible load, MD reset, wattless or other -  such as check or statisical)</v>
          </cell>
          <cell r="D1122" t="str">
            <v>xs:string</v>
          </cell>
          <cell r="J1122" t="str">
            <v>09</v>
          </cell>
          <cell r="K1122" t="str">
            <v/>
          </cell>
        </row>
        <row r="1123">
          <cell r="A1123" t="str">
            <v>RegisterTypeCode</v>
          </cell>
          <cell r="C1123" t="str">
            <v>Register Type is a code that indicate the purpose of the register (import, settlement, export settlement, maximum demand, cumulative maxium demand, interruptible load, MD reset, wattless or other -  such as check or statisical)</v>
          </cell>
          <cell r="D1123" t="str">
            <v>xs:string</v>
          </cell>
          <cell r="J1123" t="str">
            <v>21</v>
          </cell>
          <cell r="K1123" t="str">
            <v/>
          </cell>
        </row>
        <row r="1124">
          <cell r="A1124" t="str">
            <v>RegisterTypeCode</v>
          </cell>
          <cell r="C1124" t="str">
            <v>Register Type is a code that indicate the purpose of the register (import, settlement, export settlement, maximum demand, cumulative maxium demand, interruptible load, MD reset, wattless or other -  such as check or statisical)</v>
          </cell>
          <cell r="D1124" t="str">
            <v>xs:string</v>
          </cell>
          <cell r="J1124" t="str">
            <v>22</v>
          </cell>
          <cell r="K1124" t="str">
            <v/>
          </cell>
        </row>
        <row r="1125">
          <cell r="A1125" t="str">
            <v>RegisterTypeCode</v>
          </cell>
          <cell r="C1125" t="str">
            <v>Register Type is a code that indicate the purpose of the register (import, settlement, export settlement, maximum demand, cumulative maxium demand, interruptible load, MD reset, wattless or other -  such as check or statisical)</v>
          </cell>
          <cell r="D1125" t="str">
            <v>xs:string</v>
          </cell>
          <cell r="J1125" t="str">
            <v>23</v>
          </cell>
          <cell r="K1125" t="str">
            <v/>
          </cell>
        </row>
        <row r="1126">
          <cell r="A1126" t="str">
            <v>RegisterTypeCode</v>
          </cell>
          <cell r="C1126" t="str">
            <v>Register Type is a code that indicate the purpose of the register (import, settlement, export settlement, maximum demand, cumulative maxium demand, interruptible load, MD reset, wattless or other -  such as check or statisical)</v>
          </cell>
          <cell r="D1126" t="str">
            <v>xs:string</v>
          </cell>
          <cell r="J1126" t="str">
            <v>24</v>
          </cell>
          <cell r="K1126" t="str">
            <v/>
          </cell>
        </row>
        <row r="1127">
          <cell r="A1127" t="str">
            <v>RegisterTypeCode</v>
          </cell>
          <cell r="C1127" t="str">
            <v>Register Type is a code that indicate the purpose of the register (import, settlement, export settlement, maximum demand, cumulative maxium demand, interruptible load, MD reset, wattless or other -  such as check or statisical)</v>
          </cell>
          <cell r="D1127" t="str">
            <v>xs:string</v>
          </cell>
          <cell r="J1127" t="str">
            <v>25</v>
          </cell>
          <cell r="K1127" t="str">
            <v/>
          </cell>
        </row>
        <row r="1128">
          <cell r="A1128" t="str">
            <v>RegisterTypeCode</v>
          </cell>
          <cell r="C1128" t="str">
            <v>Register Type is a code that indicate the purpose of the register (import, settlement, export settlement, maximum demand, cumulative maxium demand, interruptible load, MD reset, wattless or other -  such as check or statisical)</v>
          </cell>
          <cell r="D1128" t="str">
            <v>xs:string</v>
          </cell>
          <cell r="J1128" t="str">
            <v>26</v>
          </cell>
          <cell r="K1128" t="str">
            <v/>
          </cell>
        </row>
        <row r="1129">
          <cell r="A1129" t="str">
            <v>RegisterTypeCode</v>
          </cell>
          <cell r="C1129" t="str">
            <v>Register Type is a code that indicate the purpose of the register (import, settlement, export settlement, maximum demand, cumulative maxium demand, interruptible load, MD reset, wattless or other -  such as check or statisical)</v>
          </cell>
          <cell r="D1129" t="str">
            <v>xs:string</v>
          </cell>
          <cell r="J1129" t="str">
            <v>27</v>
          </cell>
          <cell r="K1129" t="str">
            <v/>
          </cell>
        </row>
        <row r="1130">
          <cell r="A1130" t="str">
            <v>RegisterTypeCode</v>
          </cell>
          <cell r="C1130" t="str">
            <v>Register Type is a code that indicate the purpose of the register (import, settlement, export settlement, maximum demand, cumulative maxium demand, interruptible load, MD reset, wattless or other -  such as check or statisical)</v>
          </cell>
          <cell r="D1130" t="str">
            <v>xs:string</v>
          </cell>
          <cell r="J1130" t="str">
            <v>28</v>
          </cell>
          <cell r="K1130" t="str">
            <v/>
          </cell>
        </row>
        <row r="1131">
          <cell r="A1131" t="str">
            <v>RegisterTypeCode</v>
          </cell>
          <cell r="C1131" t="str">
            <v>Register Type is a code that indicate the purpose of the register (import, settlement, export settlement, maximum demand, cumulative maxium demand, interruptible load, MD reset, wattless or other -  such as check or statisical)</v>
          </cell>
          <cell r="D1131" t="str">
            <v>xs:string</v>
          </cell>
          <cell r="J1131" t="str">
            <v>29</v>
          </cell>
          <cell r="K1131" t="str">
            <v/>
          </cell>
        </row>
        <row r="1132">
          <cell r="A1132" t="str">
            <v>RegisterTypeCode</v>
          </cell>
          <cell r="C1132" t="str">
            <v>Register Type is a code that indicate the purpose of the register (import, settlement, export settlement, maximum demand, cumulative maxium demand, interruptible load, MD reset, wattless or other -  such as check or statisical)</v>
          </cell>
          <cell r="D1132" t="str">
            <v>xs:string</v>
          </cell>
          <cell r="J1132" t="str">
            <v>30</v>
          </cell>
          <cell r="K1132" t="str">
            <v/>
          </cell>
        </row>
        <row r="1133">
          <cell r="A1133" t="str">
            <v>RegisterTypeCode</v>
          </cell>
          <cell r="C1133" t="str">
            <v>Register Type is a code that indicate the purpose of the register (import, settlement, export settlement, maximum demand, cumulative maxium demand, interruptible load, MD reset, wattless or other -  such as check or statisical)</v>
          </cell>
          <cell r="D1133" t="str">
            <v>xs:string</v>
          </cell>
          <cell r="J1133" t="str">
            <v>31</v>
          </cell>
          <cell r="K1133" t="str">
            <v/>
          </cell>
        </row>
        <row r="1134">
          <cell r="A1134" t="str">
            <v>RegisterTypeCode</v>
          </cell>
          <cell r="C1134" t="str">
            <v>Register Type is a code that indicate the purpose of the register (import, settlement, export settlement, maximum demand, cumulative maxium demand, interruptible load, MD reset, wattless or other -  such as check or statisical)</v>
          </cell>
          <cell r="D1134" t="str">
            <v>xs:string</v>
          </cell>
          <cell r="J1134" t="str">
            <v>32</v>
          </cell>
          <cell r="K1134" t="str">
            <v/>
          </cell>
        </row>
        <row r="1135">
          <cell r="A1135" t="str">
            <v>RegisterTypeCode</v>
          </cell>
          <cell r="C1135" t="str">
            <v>Register Type is a code that indicate the purpose of the register (import, settlement, export settlement, maximum demand, cumulative maxium demand, interruptible load, MD reset, wattless or other -  such as check or statisical)</v>
          </cell>
          <cell r="D1135" t="str">
            <v>xs:string</v>
          </cell>
          <cell r="J1135" t="str">
            <v>33</v>
          </cell>
          <cell r="K1135" t="str">
            <v/>
          </cell>
        </row>
        <row r="1136">
          <cell r="A1136" t="str">
            <v>RegisterTypeCode</v>
          </cell>
          <cell r="C1136" t="str">
            <v>Register Type is a code that indicate the purpose of the register (import, settlement, export settlement, maximum demand, cumulative maxium demand, interruptible load, MD reset, wattless or other -  such as check or statisical)</v>
          </cell>
          <cell r="D1136" t="str">
            <v>xs:string</v>
          </cell>
          <cell r="J1136" t="str">
            <v>34</v>
          </cell>
          <cell r="K1136" t="str">
            <v/>
          </cell>
        </row>
        <row r="1137">
          <cell r="A1137" t="str">
            <v>RegisterTypeCode</v>
          </cell>
          <cell r="C1137" t="str">
            <v>Register Type is a code that indicate the purpose of the register (import, settlement, export settlement, maximum demand, cumulative maxium demand, interruptible load, MD reset, wattless or other -  such as check or statisical)</v>
          </cell>
          <cell r="D1137" t="str">
            <v>xs:string</v>
          </cell>
          <cell r="J1137" t="str">
            <v>35</v>
          </cell>
          <cell r="K1137" t="str">
            <v/>
          </cell>
        </row>
        <row r="1138">
          <cell r="A1138" t="str">
            <v>RegisterTypeCode</v>
          </cell>
          <cell r="C1138" t="str">
            <v>Register Type is a code that indicate the purpose of the register (import, settlement, export settlement, maximum demand, cumulative maxium demand, interruptible load, MD reset, wattless or other -  such as check or statisical)</v>
          </cell>
          <cell r="D1138" t="str">
            <v>xs:string</v>
          </cell>
          <cell r="J1138" t="str">
            <v>36</v>
          </cell>
          <cell r="K1138" t="str">
            <v/>
          </cell>
        </row>
        <row r="1139">
          <cell r="A1139" t="str">
            <v>RegisterTypeCode</v>
          </cell>
          <cell r="C1139" t="str">
            <v>Register Type is a code that indicate the purpose of the register (import, settlement, export settlement, maximum demand, cumulative maxium demand, interruptible load, MD reset, wattless or other -  such as check or statisical)</v>
          </cell>
          <cell r="D1139" t="str">
            <v>xs:string</v>
          </cell>
          <cell r="J1139" t="str">
            <v>37</v>
          </cell>
          <cell r="K1139" t="str">
            <v/>
          </cell>
        </row>
        <row r="1140">
          <cell r="A1140" t="str">
            <v>RegisterTypeCode</v>
          </cell>
          <cell r="C1140" t="str">
            <v>Register Type is a code that indicate the purpose of the register (import, settlement, export settlement, maximum demand, cumulative maxium demand, interruptible load, MD reset, wattless or other -  such as check or statisical)</v>
          </cell>
          <cell r="D1140" t="str">
            <v>xs:string</v>
          </cell>
          <cell r="J1140" t="str">
            <v>38</v>
          </cell>
          <cell r="K1140" t="str">
            <v/>
          </cell>
        </row>
        <row r="1141">
          <cell r="A1141" t="str">
            <v>RegisterTypeCode</v>
          </cell>
          <cell r="C1141" t="str">
            <v>Register Type is a code that indicate the purpose of the register (import, settlement, export settlement, maximum demand, cumulative maxium demand, interruptible load, MD reset, wattless or other -  such as check or statisical)</v>
          </cell>
          <cell r="D1141" t="str">
            <v>xs:string</v>
          </cell>
          <cell r="J1141" t="str">
            <v>39</v>
          </cell>
          <cell r="K1141" t="str">
            <v/>
          </cell>
        </row>
        <row r="1142">
          <cell r="A1142" t="str">
            <v>RegisterTypeCode</v>
          </cell>
          <cell r="C1142" t="str">
            <v>Register Type is a code that indicate the purpose of the register (import, settlement, export settlement, maximum demand, cumulative maxium demand, interruptible load, MD reset, wattless or other -  such as check or statisical)</v>
          </cell>
          <cell r="D1142" t="str">
            <v>xs:string</v>
          </cell>
          <cell r="J1142" t="str">
            <v>40</v>
          </cell>
          <cell r="K1142" t="str">
            <v/>
          </cell>
        </row>
        <row r="1143">
          <cell r="A1143" t="str">
            <v>RegisterTypeCode</v>
          </cell>
          <cell r="C1143" t="str">
            <v>Register Type is a code that indicate the purpose of the register (import, settlement, export settlement, maximum demand, cumulative maxium demand, interruptible load, MD reset, wattless or other -  such as check or statisical)</v>
          </cell>
          <cell r="D1143" t="str">
            <v>xs:string</v>
          </cell>
          <cell r="J1143" t="str">
            <v>41</v>
          </cell>
          <cell r="K1143" t="str">
            <v/>
          </cell>
        </row>
        <row r="1144">
          <cell r="A1144" t="str">
            <v>RegisterTypeCode</v>
          </cell>
          <cell r="C1144" t="str">
            <v>Register Type is a code that indicate the purpose of the register (import, settlement, export settlement, maximum demand, cumulative maxium demand, interruptible load, MD reset, wattless or other -  such as check or statisical)</v>
          </cell>
          <cell r="D1144" t="str">
            <v>xs:string</v>
          </cell>
          <cell r="J1144" t="str">
            <v>42</v>
          </cell>
          <cell r="K1144" t="str">
            <v/>
          </cell>
        </row>
        <row r="1145">
          <cell r="A1145" t="str">
            <v>RegisterTypeCode</v>
          </cell>
          <cell r="C1145" t="str">
            <v>Register Type is a code that indicate the purpose of the register (import, settlement, export settlement, maximum demand, cumulative maxium demand, interruptible load, MD reset, wattless or other -  such as check or statisical)</v>
          </cell>
          <cell r="D1145" t="str">
            <v>xs:string</v>
          </cell>
          <cell r="J1145" t="str">
            <v>43</v>
          </cell>
          <cell r="K1145" t="str">
            <v/>
          </cell>
        </row>
        <row r="1146">
          <cell r="A1146" t="str">
            <v>RegisterTypeCode</v>
          </cell>
          <cell r="C1146" t="str">
            <v>Register Type is a code that indicate the purpose of the register (import, settlement, export settlement, maximum demand, cumulative maxium demand, interruptible load, MD reset, wattless or other -  such as check or statisical)</v>
          </cell>
          <cell r="D1146" t="str">
            <v>xs:string</v>
          </cell>
          <cell r="J1146" t="str">
            <v>44</v>
          </cell>
          <cell r="K1146" t="str">
            <v/>
          </cell>
        </row>
        <row r="1147">
          <cell r="A1147" t="str">
            <v>RegisterTypeCode</v>
          </cell>
          <cell r="C1147" t="str">
            <v>Register Type is a code that indicate the purpose of the register (import, settlement, export settlement, maximum demand, cumulative maxium demand, interruptible load, MD reset, wattless or other -  such as check or statisical)</v>
          </cell>
          <cell r="D1147" t="str">
            <v>xs:string</v>
          </cell>
          <cell r="J1147" t="str">
            <v>45</v>
          </cell>
          <cell r="K1147" t="str">
            <v/>
          </cell>
        </row>
        <row r="1148">
          <cell r="A1148" t="str">
            <v>RegisterTypeCode</v>
          </cell>
          <cell r="C1148" t="str">
            <v>Register Type is a code that indicate the purpose of the register (import, settlement, export settlement, maximum demand, cumulative maxium demand, interruptible load, MD reset, wattless or other -  such as check or statisical)</v>
          </cell>
          <cell r="D1148" t="str">
            <v>xs:string</v>
          </cell>
          <cell r="J1148" t="str">
            <v>46</v>
          </cell>
          <cell r="K1148" t="str">
            <v/>
          </cell>
        </row>
        <row r="1149">
          <cell r="A1149" t="str">
            <v>RegisterTypeCode</v>
          </cell>
          <cell r="C1149" t="str">
            <v>Register Type is a code that indicate the purpose of the register (import, settlement, export settlement, maximum demand, cumulative maxium demand, interruptible load, MD reset, wattless or other -  such as check or statisical)</v>
          </cell>
          <cell r="D1149" t="str">
            <v>xs:string</v>
          </cell>
          <cell r="J1149" t="str">
            <v>47</v>
          </cell>
          <cell r="K1149" t="str">
            <v/>
          </cell>
        </row>
        <row r="1150">
          <cell r="A1150" t="str">
            <v>RegisterTypeCode</v>
          </cell>
          <cell r="C1150" t="str">
            <v>Register Type is a code that indicate the purpose of the register (import, settlement, export settlement, maximum demand, cumulative maxium demand, interruptible load, MD reset, wattless or other -  such as check or statisical)</v>
          </cell>
          <cell r="D1150" t="str">
            <v>xs:string</v>
          </cell>
          <cell r="J1150" t="str">
            <v>50</v>
          </cell>
          <cell r="K1150" t="str">
            <v/>
          </cell>
        </row>
        <row r="1151">
          <cell r="A1151" t="str">
            <v>RegisterTypeCode</v>
          </cell>
          <cell r="C1151" t="str">
            <v>Register Type is a code that indicate the purpose of the register (import, settlement, export settlement, maximum demand, cumulative maxium demand, interruptible load, MD reset, wattless or other -  such as check or statisical)</v>
          </cell>
          <cell r="D1151" t="str">
            <v>xs:string</v>
          </cell>
          <cell r="J1151" t="str">
            <v>51</v>
          </cell>
          <cell r="K1151" t="str">
            <v/>
          </cell>
        </row>
        <row r="1152">
          <cell r="A1152" t="str">
            <v>RegisterTypeCode</v>
          </cell>
          <cell r="C1152" t="str">
            <v>Register Type is a code that indicate the purpose of the register (import, settlement, export settlement, maximum demand, cumulative maxium demand, interruptible load, MD reset, wattless or other -  such as check or statisical)</v>
          </cell>
          <cell r="D1152" t="str">
            <v>xs:string</v>
          </cell>
          <cell r="J1152" t="str">
            <v>52</v>
          </cell>
          <cell r="K1152" t="str">
            <v/>
          </cell>
        </row>
        <row r="1153">
          <cell r="A1153" t="str">
            <v>RegisterTypeCode</v>
          </cell>
          <cell r="C1153" t="str">
            <v>Register Type is a code that indicate the purpose of the register (import, settlement, export settlement, maximum demand, cumulative maxium demand, interruptible load, MD reset, wattless or other -  such as check or statisical)</v>
          </cell>
          <cell r="D1153" t="str">
            <v>xs:string</v>
          </cell>
          <cell r="J1153" t="str">
            <v>53</v>
          </cell>
          <cell r="K1153" t="str">
            <v/>
          </cell>
        </row>
        <row r="1154">
          <cell r="A1154" t="str">
            <v>RegisterTypeCode</v>
          </cell>
          <cell r="C1154" t="str">
            <v>Register Type is a code that indicate the purpose of the register (import, settlement, export settlement, maximum demand, cumulative maxium demand, interruptible load, MD reset, wattless or other -  such as check or statisical)</v>
          </cell>
          <cell r="D1154" t="str">
            <v>xs:string</v>
          </cell>
          <cell r="J1154" t="str">
            <v>60</v>
          </cell>
          <cell r="K1154" t="str">
            <v/>
          </cell>
        </row>
        <row r="1155">
          <cell r="A1155" t="str">
            <v>RegisterTypeCode</v>
          </cell>
          <cell r="C1155" t="str">
            <v>Register Type is a code that indicate the purpose of the register (import, settlement, export settlement, maximum demand, cumulative maxium demand, interruptible load, MD reset, wattless or other -  such as check or statisical)</v>
          </cell>
          <cell r="D1155" t="str">
            <v>xs:string</v>
          </cell>
          <cell r="J1155" t="str">
            <v>61</v>
          </cell>
          <cell r="K1155" t="str">
            <v/>
          </cell>
        </row>
        <row r="1156">
          <cell r="A1156" t="str">
            <v>RegisterTypeCode</v>
          </cell>
          <cell r="C1156" t="str">
            <v>Register Type is a code that indicate the purpose of the register (import, settlement, export settlement, maximum demand, cumulative maxium demand, interruptible load, MD reset, wattless or other -  such as check or statisical)</v>
          </cell>
          <cell r="D1156" t="str">
            <v>xs:string</v>
          </cell>
          <cell r="J1156" t="str">
            <v>62</v>
          </cell>
          <cell r="K1156" t="str">
            <v/>
          </cell>
        </row>
        <row r="1157">
          <cell r="A1157" t="str">
            <v>RegisterTypeCode</v>
          </cell>
          <cell r="C1157" t="str">
            <v>Register Type is a code that indicate the purpose of the register (import, settlement, export settlement, maximum demand, cumulative maxium demand, interruptible load, MD reset, wattless or other -  such as check or statisical)</v>
          </cell>
          <cell r="D1157" t="str">
            <v>xs:string</v>
          </cell>
          <cell r="J1157" t="str">
            <v>63</v>
          </cell>
          <cell r="K1157" t="str">
            <v/>
          </cell>
        </row>
        <row r="1158">
          <cell r="A1158" t="str">
            <v>RegistrationMeterConfigurationCode</v>
          </cell>
          <cell r="B1158" t="str">
            <v>MeterConfigurationCode_Type</v>
          </cell>
          <cell r="C1158" t="str">
            <v>See Meter Configuration Code</v>
          </cell>
          <cell r="K1158" t="str">
            <v/>
          </cell>
        </row>
        <row r="1159">
          <cell r="A1159" t="str">
            <v>RegistrationReceiptDate</v>
          </cell>
          <cell r="B1159" t="str">
            <v>xs:date</v>
          </cell>
          <cell r="C1159" t="str">
            <v>Registration Receipt Date is the date on which MRSO receives a Supplier registration for a retail market MPRN.</v>
          </cell>
          <cell r="K1159" t="str">
            <v/>
          </cell>
        </row>
        <row r="1160">
          <cell r="A1160" t="str">
            <v>RejectReasonCode</v>
          </cell>
          <cell r="C1160" t="str">
            <v>Reject Reason is a code to identify why data was rejected</v>
          </cell>
          <cell r="D1160" t="str">
            <v>xs:string</v>
          </cell>
          <cell r="E1160">
            <v>3</v>
          </cell>
          <cell r="K1160" t="str">
            <v>Enumerated</v>
          </cell>
        </row>
        <row r="1161">
          <cell r="A1161" t="str">
            <v>RejectReasonCode</v>
          </cell>
          <cell r="C1161" t="str">
            <v>Reject Reason is a code to identify why data was rejected</v>
          </cell>
          <cell r="D1161" t="str">
            <v>xs:string</v>
          </cell>
          <cell r="J1161" t="str">
            <v>AGU</v>
          </cell>
          <cell r="K1161" t="str">
            <v/>
          </cell>
        </row>
        <row r="1162">
          <cell r="A1162" t="str">
            <v>RejectReasonCode</v>
          </cell>
          <cell r="C1162" t="str">
            <v>Reject Reason is a code to identify why data was rejected</v>
          </cell>
          <cell r="D1162" t="str">
            <v>xs:string</v>
          </cell>
          <cell r="J1162" t="str">
            <v>AIM</v>
          </cell>
          <cell r="K1162" t="str">
            <v/>
          </cell>
        </row>
        <row r="1163">
          <cell r="A1163" t="str">
            <v>RejectReasonCode</v>
          </cell>
          <cell r="C1163" t="str">
            <v>Reject Reason is a code to identify why data was rejected</v>
          </cell>
          <cell r="D1163" t="str">
            <v>xs:string</v>
          </cell>
          <cell r="J1163" t="str">
            <v>AMM</v>
          </cell>
          <cell r="K1163" t="str">
            <v/>
          </cell>
        </row>
        <row r="1164">
          <cell r="A1164" t="str">
            <v>RejectReasonCode</v>
          </cell>
          <cell r="C1164" t="str">
            <v>Reject Reason is a code to identify why data was rejected</v>
          </cell>
          <cell r="D1164" t="str">
            <v>xs:string</v>
          </cell>
          <cell r="J1164" t="str">
            <v>CAN</v>
          </cell>
          <cell r="K1164" t="str">
            <v/>
          </cell>
        </row>
        <row r="1165">
          <cell r="A1165" t="str">
            <v>RejectReasonCode</v>
          </cell>
          <cell r="C1165" t="str">
            <v>Reject Reason is a code to identify why data was rejected</v>
          </cell>
          <cell r="D1165" t="str">
            <v>xs:string</v>
          </cell>
          <cell r="J1165" t="str">
            <v>CCC</v>
          </cell>
          <cell r="K1165" t="str">
            <v/>
          </cell>
        </row>
        <row r="1166">
          <cell r="A1166" t="str">
            <v>RejectReasonCode</v>
          </cell>
          <cell r="C1166" t="str">
            <v>Reject Reason is a code to identify why data was rejected</v>
          </cell>
          <cell r="D1166" t="str">
            <v>xs:string</v>
          </cell>
          <cell r="J1166" t="str">
            <v>CDR</v>
          </cell>
          <cell r="K1166" t="str">
            <v/>
          </cell>
        </row>
        <row r="1167">
          <cell r="A1167" t="str">
            <v>RejectReasonCode</v>
          </cell>
          <cell r="C1167" t="str">
            <v>Reject Reason is a code to identify why data was rejected</v>
          </cell>
          <cell r="D1167" t="str">
            <v>xs:string</v>
          </cell>
          <cell r="J1167" t="str">
            <v>CIP</v>
          </cell>
          <cell r="K1167" t="str">
            <v/>
          </cell>
        </row>
        <row r="1168">
          <cell r="A1168" t="str">
            <v>RejectReasonCode</v>
          </cell>
          <cell r="C1168" t="str">
            <v>Reject Reason is a code to identify why data was rejected</v>
          </cell>
          <cell r="D1168" t="str">
            <v>xs:string</v>
          </cell>
          <cell r="J1168" t="str">
            <v>CNM</v>
          </cell>
          <cell r="K1168" t="str">
            <v/>
          </cell>
        </row>
        <row r="1169">
          <cell r="A1169" t="str">
            <v>RejectReasonCode</v>
          </cell>
          <cell r="C1169" t="str">
            <v>Reject Reason is a code to identify why data was rejected</v>
          </cell>
          <cell r="D1169" t="str">
            <v>xs:string</v>
          </cell>
          <cell r="J1169" t="str">
            <v>COL</v>
          </cell>
          <cell r="K1169" t="str">
            <v/>
          </cell>
        </row>
        <row r="1170">
          <cell r="A1170" t="str">
            <v>RejectReasonCode</v>
          </cell>
          <cell r="C1170" t="str">
            <v>Reject Reason is a code to identify why data was rejected</v>
          </cell>
          <cell r="D1170" t="str">
            <v>xs:string</v>
          </cell>
          <cell r="J1170" t="str">
            <v>COS</v>
          </cell>
          <cell r="K1170" t="str">
            <v/>
          </cell>
        </row>
        <row r="1171">
          <cell r="A1171" t="str">
            <v>RejectReasonCode</v>
          </cell>
          <cell r="C1171" t="str">
            <v>Reject Reason is a code to identify why data was rejected</v>
          </cell>
          <cell r="D1171" t="str">
            <v>xs:string</v>
          </cell>
          <cell r="J1171" t="str">
            <v>CUG</v>
          </cell>
          <cell r="K1171" t="str">
            <v/>
          </cell>
        </row>
        <row r="1172">
          <cell r="A1172" t="str">
            <v>RejectReasonCode</v>
          </cell>
          <cell r="C1172" t="str">
            <v>Reject Reason is a code to identify why data was rejected</v>
          </cell>
          <cell r="D1172" t="str">
            <v>xs:string</v>
          </cell>
          <cell r="J1172" t="str">
            <v>DID</v>
          </cell>
          <cell r="K1172" t="str">
            <v/>
          </cell>
        </row>
        <row r="1173">
          <cell r="A1173" t="str">
            <v>RejectReasonCode</v>
          </cell>
          <cell r="C1173" t="str">
            <v>Reject Reason is a code to identify why data was rejected</v>
          </cell>
          <cell r="D1173" t="str">
            <v>xs:string</v>
          </cell>
          <cell r="J1173" t="str">
            <v>DIJ</v>
          </cell>
          <cell r="K1173" t="str">
            <v/>
          </cell>
        </row>
        <row r="1174">
          <cell r="A1174" t="str">
            <v>RejectReasonCode</v>
          </cell>
          <cell r="C1174" t="str">
            <v>Reject Reason is a code to identify why data was rejected</v>
          </cell>
          <cell r="D1174" t="str">
            <v>xs:string</v>
          </cell>
          <cell r="J1174" t="str">
            <v>DNA</v>
          </cell>
          <cell r="K1174" t="str">
            <v/>
          </cell>
        </row>
        <row r="1175">
          <cell r="A1175" t="str">
            <v>RejectReasonCode</v>
          </cell>
          <cell r="C1175" t="str">
            <v>Reject Reason is a code to identify why data was rejected</v>
          </cell>
          <cell r="D1175" t="str">
            <v>xs:string</v>
          </cell>
          <cell r="J1175" t="str">
            <v>DSO</v>
          </cell>
          <cell r="K1175" t="str">
            <v/>
          </cell>
        </row>
        <row r="1176">
          <cell r="A1176" t="str">
            <v>RejectReasonCode</v>
          </cell>
          <cell r="C1176" t="str">
            <v>Reject Reason is a code to identify why data was rejected</v>
          </cell>
          <cell r="D1176" t="str">
            <v>xs:string</v>
          </cell>
          <cell r="J1176" t="str">
            <v>DUP</v>
          </cell>
          <cell r="K1176" t="str">
            <v/>
          </cell>
        </row>
        <row r="1177">
          <cell r="A1177" t="str">
            <v>RejectReasonCode</v>
          </cell>
          <cell r="C1177" t="str">
            <v>Reject Reason is a code to identify why data was rejected</v>
          </cell>
          <cell r="D1177" t="str">
            <v>xs:string</v>
          </cell>
          <cell r="J1177" t="str">
            <v>EXA</v>
          </cell>
          <cell r="K1177" t="str">
            <v/>
          </cell>
        </row>
        <row r="1178">
          <cell r="A1178" t="str">
            <v>RejectReasonCode</v>
          </cell>
          <cell r="C1178" t="str">
            <v>Reject Reason is a code to identify why data was rejected</v>
          </cell>
          <cell r="D1178" t="str">
            <v>xs:string</v>
          </cell>
          <cell r="J1178" t="str">
            <v>HHM</v>
          </cell>
          <cell r="K1178" t="str">
            <v/>
          </cell>
        </row>
        <row r="1179">
          <cell r="A1179" t="str">
            <v>RejectReasonCode</v>
          </cell>
          <cell r="C1179" t="str">
            <v>Reject Reason is a code to identify why data was rejected</v>
          </cell>
          <cell r="D1179" t="str">
            <v>xs:string</v>
          </cell>
          <cell r="J1179" t="str">
            <v>IA</v>
          </cell>
          <cell r="K1179" t="str">
            <v/>
          </cell>
        </row>
        <row r="1180">
          <cell r="A1180" t="str">
            <v>RejectReasonCode</v>
          </cell>
          <cell r="C1180" t="str">
            <v>Reject Reason is a code to identify why data was rejected</v>
          </cell>
          <cell r="D1180" t="str">
            <v>xs:string</v>
          </cell>
          <cell r="J1180" t="str">
            <v>IAI</v>
          </cell>
          <cell r="K1180" t="str">
            <v/>
          </cell>
        </row>
        <row r="1181">
          <cell r="A1181" t="str">
            <v>RejectReasonCode</v>
          </cell>
          <cell r="C1181" t="str">
            <v>Reject Reason is a code to identify why data was rejected</v>
          </cell>
          <cell r="D1181" t="str">
            <v>xs:string</v>
          </cell>
          <cell r="J1181" t="str">
            <v>ICD</v>
          </cell>
          <cell r="K1181" t="str">
            <v/>
          </cell>
        </row>
        <row r="1182">
          <cell r="A1182" t="str">
            <v>RejectReasonCode</v>
          </cell>
          <cell r="C1182" t="str">
            <v>Reject Reason is a code to identify why data was rejected</v>
          </cell>
          <cell r="D1182" t="str">
            <v>xs:string</v>
          </cell>
          <cell r="J1182" t="str">
            <v>ICE</v>
          </cell>
          <cell r="K1182" t="str">
            <v/>
          </cell>
        </row>
        <row r="1183">
          <cell r="A1183" t="str">
            <v>RejectReasonCode</v>
          </cell>
          <cell r="C1183" t="str">
            <v>Reject Reason is a code to identify why data was rejected</v>
          </cell>
          <cell r="D1183" t="str">
            <v>xs:string</v>
          </cell>
          <cell r="J1183" t="str">
            <v>ICL</v>
          </cell>
          <cell r="K1183" t="str">
            <v/>
          </cell>
        </row>
        <row r="1184">
          <cell r="A1184" t="str">
            <v>RejectReasonCode</v>
          </cell>
          <cell r="C1184" t="str">
            <v>Reject Reason is a code to identify why data was rejected</v>
          </cell>
          <cell r="D1184" t="str">
            <v>xs:string</v>
          </cell>
          <cell r="J1184" t="str">
            <v>ICM</v>
          </cell>
          <cell r="K1184" t="str">
            <v/>
          </cell>
        </row>
        <row r="1185">
          <cell r="A1185" t="str">
            <v>RejectReasonCode</v>
          </cell>
          <cell r="C1185" t="str">
            <v>Reject Reason is a code to identify why data was rejected</v>
          </cell>
          <cell r="D1185" t="str">
            <v>xs:string</v>
          </cell>
          <cell r="J1185" t="str">
            <v>ICU</v>
          </cell>
          <cell r="K1185" t="str">
            <v/>
          </cell>
        </row>
        <row r="1186">
          <cell r="A1186" t="str">
            <v>RejectReasonCode</v>
          </cell>
          <cell r="C1186" t="str">
            <v>Reject Reason is a code to identify why data was rejected</v>
          </cell>
          <cell r="D1186" t="str">
            <v>xs:string</v>
          </cell>
          <cell r="J1186" t="str">
            <v>IDT</v>
          </cell>
          <cell r="K1186" t="str">
            <v/>
          </cell>
        </row>
        <row r="1187">
          <cell r="A1187" t="str">
            <v>RejectReasonCode</v>
          </cell>
          <cell r="C1187" t="str">
            <v>Reject Reason is a code to identify why data was rejected</v>
          </cell>
          <cell r="D1187" t="str">
            <v>xs:string</v>
          </cell>
          <cell r="J1187" t="str">
            <v>IEA</v>
          </cell>
          <cell r="K1187" t="str">
            <v/>
          </cell>
        </row>
        <row r="1188">
          <cell r="A1188" t="str">
            <v>RejectReasonCode</v>
          </cell>
          <cell r="C1188" t="str">
            <v>Reject Reason is a code to identify why data was rejected</v>
          </cell>
          <cell r="D1188" t="str">
            <v>xs:string</v>
          </cell>
          <cell r="J1188" t="str">
            <v>IGA</v>
          </cell>
          <cell r="K1188" t="str">
            <v/>
          </cell>
        </row>
        <row r="1189">
          <cell r="A1189" t="str">
            <v>RejectReasonCode</v>
          </cell>
          <cell r="C1189" t="str">
            <v>Reject Reason is a code to identify why data was rejected</v>
          </cell>
          <cell r="D1189" t="str">
            <v>xs:string</v>
          </cell>
          <cell r="J1189" t="str">
            <v>IGU</v>
          </cell>
          <cell r="K1189" t="str">
            <v/>
          </cell>
        </row>
        <row r="1190">
          <cell r="A1190" t="str">
            <v>RejectReasonCode</v>
          </cell>
          <cell r="C1190" t="str">
            <v>Reject Reason is a code to identify why data was rejected</v>
          </cell>
          <cell r="D1190" t="str">
            <v>xs:string</v>
          </cell>
          <cell r="J1190" t="str">
            <v>IID</v>
          </cell>
          <cell r="K1190" t="str">
            <v/>
          </cell>
        </row>
        <row r="1191">
          <cell r="A1191" t="str">
            <v>RejectReasonCode</v>
          </cell>
          <cell r="C1191" t="str">
            <v>Reject Reason is a code to identify why data was rejected</v>
          </cell>
          <cell r="D1191" t="str">
            <v>xs:string</v>
          </cell>
          <cell r="J1191" t="str">
            <v>IMF</v>
          </cell>
          <cell r="K1191" t="str">
            <v/>
          </cell>
        </row>
        <row r="1192">
          <cell r="A1192" t="str">
            <v>RejectReasonCode</v>
          </cell>
          <cell r="C1192" t="str">
            <v>Reject Reason is a code to identify why data was rejected</v>
          </cell>
          <cell r="D1192" t="str">
            <v>xs:string</v>
          </cell>
          <cell r="J1192" t="str">
            <v>IMP</v>
          </cell>
          <cell r="K1192" t="str">
            <v/>
          </cell>
        </row>
        <row r="1193">
          <cell r="A1193" t="str">
            <v>RejectReasonCode</v>
          </cell>
          <cell r="C1193" t="str">
            <v>Reject Reason is a code to identify why data was rejected</v>
          </cell>
          <cell r="D1193" t="str">
            <v>xs:string</v>
          </cell>
          <cell r="J1193" t="str">
            <v>IMS</v>
          </cell>
          <cell r="K1193" t="str">
            <v/>
          </cell>
        </row>
        <row r="1194">
          <cell r="A1194" t="str">
            <v>RejectReasonCode</v>
          </cell>
          <cell r="C1194" t="str">
            <v>Reject Reason is a code to identify why data was rejected</v>
          </cell>
          <cell r="D1194" t="str">
            <v>xs:string</v>
          </cell>
          <cell r="J1194" t="str">
            <v>IMT</v>
          </cell>
          <cell r="K1194" t="str">
            <v/>
          </cell>
        </row>
        <row r="1195">
          <cell r="A1195" t="str">
            <v>RejectReasonCode</v>
          </cell>
          <cell r="C1195" t="str">
            <v>Reject Reason is a code to identify why data was rejected</v>
          </cell>
          <cell r="D1195" t="str">
            <v>xs:string</v>
          </cell>
          <cell r="J1195" t="str">
            <v>IMW</v>
          </cell>
          <cell r="K1195" t="str">
            <v/>
          </cell>
        </row>
        <row r="1196">
          <cell r="A1196" t="str">
            <v>RejectReasonCode</v>
          </cell>
          <cell r="C1196" t="str">
            <v>Reject Reason is a code to identify why data was rejected</v>
          </cell>
          <cell r="D1196" t="str">
            <v>xs:string</v>
          </cell>
          <cell r="J1196" t="str">
            <v>IRA</v>
          </cell>
          <cell r="K1196" t="str">
            <v/>
          </cell>
        </row>
        <row r="1197">
          <cell r="A1197" t="str">
            <v>RejectReasonCode</v>
          </cell>
          <cell r="C1197" t="str">
            <v>Reject Reason is a code to identify why data was rejected</v>
          </cell>
          <cell r="D1197" t="str">
            <v>xs:string</v>
          </cell>
          <cell r="J1197" t="str">
            <v>IRC</v>
          </cell>
          <cell r="K1197" t="str">
            <v/>
          </cell>
        </row>
        <row r="1198">
          <cell r="A1198" t="str">
            <v>RejectReasonCode</v>
          </cell>
          <cell r="C1198" t="str">
            <v>Reject Reason is a code to identify why data was rejected</v>
          </cell>
          <cell r="D1198" t="str">
            <v>xs:string</v>
          </cell>
          <cell r="J1198" t="str">
            <v>IRP</v>
          </cell>
          <cell r="K1198" t="str">
            <v/>
          </cell>
        </row>
        <row r="1199">
          <cell r="A1199" t="str">
            <v>RejectReasonCode</v>
          </cell>
          <cell r="C1199" t="str">
            <v>Reject Reason is a code to identify why data was rejected</v>
          </cell>
          <cell r="D1199" t="str">
            <v>xs:string</v>
          </cell>
          <cell r="J1199" t="str">
            <v>IRQ</v>
          </cell>
          <cell r="K1199" t="str">
            <v/>
          </cell>
        </row>
        <row r="1200">
          <cell r="A1200" t="str">
            <v>RejectReasonCode</v>
          </cell>
          <cell r="C1200" t="str">
            <v>Reject Reason is a code to identify why data was rejected</v>
          </cell>
          <cell r="D1200" t="str">
            <v>xs:string</v>
          </cell>
          <cell r="J1200" t="str">
            <v>IRR</v>
          </cell>
          <cell r="K1200" t="str">
            <v/>
          </cell>
        </row>
        <row r="1201">
          <cell r="A1201" t="str">
            <v>RejectReasonCode</v>
          </cell>
          <cell r="C1201" t="str">
            <v>Reject Reason is a code to identify why data was rejected</v>
          </cell>
          <cell r="D1201" t="str">
            <v>xs:string</v>
          </cell>
          <cell r="J1201" t="str">
            <v>IRS</v>
          </cell>
          <cell r="K1201" t="str">
            <v/>
          </cell>
        </row>
        <row r="1202">
          <cell r="A1202" t="str">
            <v>RejectReasonCode</v>
          </cell>
          <cell r="C1202" t="str">
            <v>Reject Reason is a code to identify why data was rejected</v>
          </cell>
          <cell r="D1202" t="str">
            <v>xs:string</v>
          </cell>
          <cell r="J1202" t="str">
            <v>IRT</v>
          </cell>
          <cell r="K1202" t="str">
            <v/>
          </cell>
        </row>
        <row r="1203">
          <cell r="A1203" t="str">
            <v>RejectReasonCode</v>
          </cell>
          <cell r="C1203" t="str">
            <v>Reject Reason is a code to identify why data was rejected</v>
          </cell>
          <cell r="D1203" t="str">
            <v>xs:string</v>
          </cell>
          <cell r="J1203" t="str">
            <v>ITA</v>
          </cell>
          <cell r="K1203" t="str">
            <v/>
          </cell>
        </row>
        <row r="1204">
          <cell r="A1204" t="str">
            <v>RejectReasonCode</v>
          </cell>
          <cell r="C1204" t="str">
            <v>Reject Reason is a code to identify why data was rejected</v>
          </cell>
          <cell r="D1204" t="str">
            <v>xs:string</v>
          </cell>
          <cell r="J1204" t="str">
            <v>ITF</v>
          </cell>
          <cell r="K1204" t="str">
            <v/>
          </cell>
        </row>
        <row r="1205">
          <cell r="A1205" t="str">
            <v>RejectReasonCode</v>
          </cell>
          <cell r="C1205" t="str">
            <v>Reject Reason is a code to identify why data was rejected</v>
          </cell>
          <cell r="D1205" t="str">
            <v>xs:string</v>
          </cell>
          <cell r="J1205" t="str">
            <v>ITI</v>
          </cell>
          <cell r="K1205" t="str">
            <v/>
          </cell>
        </row>
        <row r="1206">
          <cell r="A1206" t="str">
            <v>RejectReasonCode</v>
          </cell>
          <cell r="C1206" t="str">
            <v>Reject Reason is a code to identify why data was rejected</v>
          </cell>
          <cell r="D1206" t="str">
            <v>xs:string</v>
          </cell>
          <cell r="J1206" t="str">
            <v>IUM</v>
          </cell>
          <cell r="K1206" t="str">
            <v/>
          </cell>
        </row>
        <row r="1207">
          <cell r="A1207" t="str">
            <v>RejectReasonCode</v>
          </cell>
          <cell r="C1207" t="str">
            <v>Reject Reason is a code to identify why data was rejected</v>
          </cell>
          <cell r="D1207" t="str">
            <v>xs:string</v>
          </cell>
          <cell r="J1207" t="str">
            <v>IUT</v>
          </cell>
          <cell r="K1207" t="str">
            <v/>
          </cell>
        </row>
        <row r="1208">
          <cell r="A1208" t="str">
            <v>RejectReasonCode</v>
          </cell>
          <cell r="C1208" t="str">
            <v>Reject Reason is a code to identify why data was rejected</v>
          </cell>
          <cell r="D1208" t="str">
            <v>xs:string</v>
          </cell>
          <cell r="J1208" t="str">
            <v>IVS</v>
          </cell>
          <cell r="K1208" t="str">
            <v/>
          </cell>
        </row>
        <row r="1209">
          <cell r="A1209" t="str">
            <v>RejectReasonCode</v>
          </cell>
          <cell r="C1209" t="str">
            <v>Reject Reason is a code to identify why data was rejected</v>
          </cell>
          <cell r="D1209" t="str">
            <v>xs:string</v>
          </cell>
          <cell r="J1209" t="str">
            <v>LO</v>
          </cell>
          <cell r="K1209" t="str">
            <v/>
          </cell>
        </row>
        <row r="1210">
          <cell r="A1210" t="str">
            <v>RejectReasonCode</v>
          </cell>
          <cell r="C1210" t="str">
            <v>Reject Reason is a code to identify why data was rejected</v>
          </cell>
          <cell r="D1210" t="str">
            <v>xs:string</v>
          </cell>
          <cell r="J1210" t="str">
            <v>LOC</v>
          </cell>
          <cell r="K1210" t="str">
            <v/>
          </cell>
        </row>
        <row r="1211">
          <cell r="A1211" t="str">
            <v>RejectReasonCode</v>
          </cell>
          <cell r="C1211" t="str">
            <v>Reject Reason is a code to identify why data was rejected</v>
          </cell>
          <cell r="D1211" t="str">
            <v>xs:string</v>
          </cell>
          <cell r="J1211" t="str">
            <v>MIA</v>
          </cell>
          <cell r="K1211" t="str">
            <v/>
          </cell>
        </row>
        <row r="1212">
          <cell r="A1212" t="str">
            <v>RejectReasonCode</v>
          </cell>
          <cell r="C1212" t="str">
            <v>Reject Reason is a code to identify why data was rejected</v>
          </cell>
          <cell r="D1212" t="str">
            <v>xs:string</v>
          </cell>
          <cell r="J1212" t="str">
            <v>MIC</v>
          </cell>
          <cell r="K1212" t="str">
            <v/>
          </cell>
        </row>
        <row r="1213">
          <cell r="A1213" t="str">
            <v>RejectReasonCode</v>
          </cell>
          <cell r="C1213" t="str">
            <v>Reject Reason is a code to identify why data was rejected</v>
          </cell>
          <cell r="D1213" t="str">
            <v>xs:string</v>
          </cell>
          <cell r="J1213" t="str">
            <v>MUL</v>
          </cell>
          <cell r="K1213" t="str">
            <v/>
          </cell>
        </row>
        <row r="1214">
          <cell r="A1214" t="str">
            <v>RejectReasonCode</v>
          </cell>
          <cell r="C1214" t="str">
            <v>Reject Reason is a code to identify why data was rejected</v>
          </cell>
          <cell r="D1214" t="str">
            <v>xs:string</v>
          </cell>
          <cell r="J1214" t="str">
            <v>MWI</v>
          </cell>
          <cell r="K1214" t="str">
            <v/>
          </cell>
        </row>
        <row r="1215">
          <cell r="A1215" t="str">
            <v>RejectReasonCode</v>
          </cell>
          <cell r="C1215" t="str">
            <v>Reject Reason is a code to identify why data was rejected</v>
          </cell>
          <cell r="D1215" t="str">
            <v>xs:string</v>
          </cell>
          <cell r="J1215" t="str">
            <v>MWO</v>
          </cell>
          <cell r="K1215" t="str">
            <v/>
          </cell>
        </row>
        <row r="1216">
          <cell r="A1216" t="str">
            <v>RejectReasonCode</v>
          </cell>
          <cell r="C1216" t="str">
            <v>Reject Reason is a code to identify why data was rejected</v>
          </cell>
          <cell r="D1216" t="str">
            <v>xs:string</v>
          </cell>
          <cell r="J1216" t="str">
            <v>NID</v>
          </cell>
          <cell r="K1216" t="str">
            <v/>
          </cell>
        </row>
        <row r="1217">
          <cell r="A1217" t="str">
            <v>RejectReasonCode</v>
          </cell>
          <cell r="C1217" t="str">
            <v>Reject Reason is a code to identify why data was rejected</v>
          </cell>
          <cell r="D1217" t="str">
            <v>xs:string</v>
          </cell>
          <cell r="J1217" t="str">
            <v>NMR</v>
          </cell>
          <cell r="K1217" t="str">
            <v/>
          </cell>
        </row>
        <row r="1218">
          <cell r="A1218" t="str">
            <v>RejectReasonCode</v>
          </cell>
          <cell r="C1218" t="str">
            <v>Reject Reason is a code to identify why data was rejected</v>
          </cell>
          <cell r="D1218" t="str">
            <v>xs:string</v>
          </cell>
          <cell r="J1218" t="str">
            <v>NOR</v>
          </cell>
          <cell r="K1218" t="str">
            <v/>
          </cell>
        </row>
        <row r="1219">
          <cell r="A1219" t="str">
            <v>RejectReasonCode</v>
          </cell>
          <cell r="C1219" t="str">
            <v>Reject Reason is a code to identify why data was rejected</v>
          </cell>
          <cell r="D1219" t="str">
            <v>xs:string</v>
          </cell>
          <cell r="J1219" t="str">
            <v>NQE</v>
          </cell>
          <cell r="K1219" t="str">
            <v/>
          </cell>
        </row>
        <row r="1220">
          <cell r="A1220" t="str">
            <v>RejectReasonCode</v>
          </cell>
          <cell r="C1220" t="str">
            <v>Reject Reason is a code to identify why data was rejected</v>
          </cell>
          <cell r="D1220" t="str">
            <v>xs:string</v>
          </cell>
          <cell r="J1220" t="str">
            <v>NRC</v>
          </cell>
          <cell r="K1220" t="str">
            <v/>
          </cell>
        </row>
        <row r="1221">
          <cell r="A1221" t="str">
            <v>RejectReasonCode</v>
          </cell>
          <cell r="C1221" t="str">
            <v>Reject Reason is a code to identify why data was rejected</v>
          </cell>
          <cell r="D1221" t="str">
            <v>xs:string</v>
          </cell>
          <cell r="J1221" t="str">
            <v>NRS</v>
          </cell>
          <cell r="K1221" t="str">
            <v/>
          </cell>
        </row>
        <row r="1222">
          <cell r="A1222" t="str">
            <v>RejectReasonCode</v>
          </cell>
          <cell r="C1222" t="str">
            <v>Reject Reason is a code to identify why data was rejected</v>
          </cell>
          <cell r="D1222" t="str">
            <v>xs:string</v>
          </cell>
          <cell r="J1222" t="str">
            <v>NSA</v>
          </cell>
          <cell r="K1222" t="str">
            <v/>
          </cell>
        </row>
        <row r="1223">
          <cell r="A1223" t="str">
            <v>RejectReasonCode</v>
          </cell>
          <cell r="C1223" t="str">
            <v>Reject Reason is a code to identify why data was rejected</v>
          </cell>
          <cell r="D1223" t="str">
            <v>xs:string</v>
          </cell>
          <cell r="J1223" t="str">
            <v>QHM</v>
          </cell>
          <cell r="K1223" t="str">
            <v/>
          </cell>
        </row>
        <row r="1224">
          <cell r="A1224" t="str">
            <v>RejectReasonCode</v>
          </cell>
          <cell r="C1224" t="str">
            <v>Reject Reason is a code to identify why data was rejected</v>
          </cell>
          <cell r="D1224" t="str">
            <v>xs:string</v>
          </cell>
          <cell r="J1224" t="str">
            <v>REV</v>
          </cell>
          <cell r="K1224" t="str">
            <v/>
          </cell>
        </row>
        <row r="1225">
          <cell r="A1225" t="str">
            <v>RejectReasonCode</v>
          </cell>
          <cell r="C1225" t="str">
            <v>Reject Reason is a code to identify why data was rejected</v>
          </cell>
          <cell r="D1225" t="str">
            <v>xs:string</v>
          </cell>
          <cell r="J1225" t="str">
            <v>RP</v>
          </cell>
          <cell r="K1225" t="str">
            <v/>
          </cell>
        </row>
        <row r="1226">
          <cell r="A1226" t="str">
            <v>RejectReasonCode</v>
          </cell>
          <cell r="C1226" t="str">
            <v>Reject Reason is a code to identify why data was rejected</v>
          </cell>
          <cell r="D1226" t="str">
            <v>xs:string</v>
          </cell>
          <cell r="J1226" t="str">
            <v>SAR</v>
          </cell>
          <cell r="K1226" t="str">
            <v/>
          </cell>
        </row>
        <row r="1227">
          <cell r="A1227" t="str">
            <v>RejectReasonCode</v>
          </cell>
          <cell r="C1227" t="str">
            <v>Reject Reason is a code to identify why data was rejected</v>
          </cell>
          <cell r="D1227" t="str">
            <v>xs:string</v>
          </cell>
          <cell r="J1227" t="str">
            <v>SBI</v>
          </cell>
          <cell r="K1227" t="str">
            <v/>
          </cell>
        </row>
        <row r="1228">
          <cell r="A1228" t="str">
            <v>RejectReasonCode</v>
          </cell>
          <cell r="C1228" t="str">
            <v>Reject Reason is a code to identify why data was rejected</v>
          </cell>
          <cell r="D1228" t="str">
            <v>xs:string</v>
          </cell>
          <cell r="J1228" t="str">
            <v>SNK</v>
          </cell>
          <cell r="K1228" t="str">
            <v/>
          </cell>
        </row>
        <row r="1229">
          <cell r="A1229" t="str">
            <v>RejectReasonCode</v>
          </cell>
          <cell r="C1229" t="str">
            <v>Reject Reason is a code to identify why data was rejected</v>
          </cell>
          <cell r="D1229" t="str">
            <v>xs:string</v>
          </cell>
          <cell r="J1229" t="str">
            <v>SNR</v>
          </cell>
          <cell r="K1229" t="str">
            <v/>
          </cell>
        </row>
        <row r="1230">
          <cell r="A1230" t="str">
            <v>RejectReasonCode</v>
          </cell>
          <cell r="C1230" t="str">
            <v>Reject Reason is a code to identify why data was rejected</v>
          </cell>
          <cell r="D1230" t="str">
            <v>xs:string</v>
          </cell>
          <cell r="J1230" t="str">
            <v>SSA</v>
          </cell>
          <cell r="K1230" t="str">
            <v/>
          </cell>
        </row>
        <row r="1231">
          <cell r="A1231" t="str">
            <v>RejectReasonCode</v>
          </cell>
          <cell r="C1231" t="str">
            <v>Reject Reason is a code to identify why data was rejected</v>
          </cell>
          <cell r="D1231" t="str">
            <v>xs:string</v>
          </cell>
          <cell r="J1231" t="str">
            <v>SSN</v>
          </cell>
          <cell r="K1231" t="str">
            <v/>
          </cell>
        </row>
        <row r="1232">
          <cell r="A1232" t="str">
            <v>RejectReasonCode</v>
          </cell>
          <cell r="C1232" t="str">
            <v>Reject Reason is a code to identify why data was rejected</v>
          </cell>
          <cell r="D1232" t="str">
            <v>xs:string</v>
          </cell>
          <cell r="J1232" t="str">
            <v>SSS</v>
          </cell>
          <cell r="K1232" t="str">
            <v/>
          </cell>
        </row>
        <row r="1233">
          <cell r="A1233" t="str">
            <v>RejectReasonCode</v>
          </cell>
          <cell r="C1233" t="str">
            <v>Reject Reason is a code to identify why data was rejected</v>
          </cell>
          <cell r="D1233" t="str">
            <v>xs:string</v>
          </cell>
          <cell r="J1233" t="str">
            <v>SUN</v>
          </cell>
          <cell r="K1233" t="str">
            <v/>
          </cell>
        </row>
        <row r="1234">
          <cell r="A1234" t="str">
            <v>RejectReasonCode</v>
          </cell>
          <cell r="C1234" t="str">
            <v>Reject Reason is a code to identify why data was rejected</v>
          </cell>
          <cell r="D1234" t="str">
            <v>xs:string</v>
          </cell>
          <cell r="J1234" t="str">
            <v>SUS</v>
          </cell>
          <cell r="K1234" t="str">
            <v/>
          </cell>
        </row>
        <row r="1235">
          <cell r="A1235" t="str">
            <v>RejectReasonCode</v>
          </cell>
          <cell r="C1235" t="str">
            <v>Reject Reason is a code to identify why data was rejected</v>
          </cell>
          <cell r="D1235" t="str">
            <v>xs:string</v>
          </cell>
          <cell r="J1235" t="str">
            <v>TCI</v>
          </cell>
          <cell r="K1235" t="str">
            <v/>
          </cell>
        </row>
        <row r="1236">
          <cell r="A1236" t="str">
            <v>RejectReasonCode</v>
          </cell>
          <cell r="C1236" t="str">
            <v>Reject Reason is a code to identify why data was rejected</v>
          </cell>
          <cell r="D1236" t="str">
            <v>xs:string</v>
          </cell>
          <cell r="J1236" t="str">
            <v>TIM</v>
          </cell>
          <cell r="K1236" t="str">
            <v/>
          </cell>
        </row>
        <row r="1237">
          <cell r="A1237" t="str">
            <v>RejectReasonCode</v>
          </cell>
          <cell r="C1237" t="str">
            <v>Reject Reason is a code to identify why data was rejected</v>
          </cell>
          <cell r="D1237" t="str">
            <v>xs:string</v>
          </cell>
          <cell r="J1237" t="str">
            <v>TMP</v>
          </cell>
          <cell r="K1237" t="str">
            <v/>
          </cell>
        </row>
        <row r="1238">
          <cell r="A1238" t="str">
            <v>RejectReasonCode</v>
          </cell>
          <cell r="C1238" t="str">
            <v>Reject Reason is a code to identify why data was rejected</v>
          </cell>
          <cell r="D1238" t="str">
            <v>xs:string</v>
          </cell>
          <cell r="J1238" t="str">
            <v>TSR</v>
          </cell>
          <cell r="K1238" t="str">
            <v/>
          </cell>
        </row>
        <row r="1239">
          <cell r="A1239" t="str">
            <v>RejectReasonCode</v>
          </cell>
          <cell r="C1239" t="str">
            <v>Reject Reason is a code to identify why data was rejected</v>
          </cell>
          <cell r="D1239" t="str">
            <v>xs:string</v>
          </cell>
          <cell r="J1239" t="str">
            <v>VUL</v>
          </cell>
          <cell r="K1239" t="str">
            <v/>
          </cell>
        </row>
        <row r="1240">
          <cell r="A1240" t="str">
            <v>RejectReasonCode</v>
          </cell>
          <cell r="C1240" t="str">
            <v>Reject Reason is a code to identify why data was rejected</v>
          </cell>
          <cell r="D1240" t="str">
            <v>xs:string</v>
          </cell>
          <cell r="K1240" t="str">
            <v/>
          </cell>
          <cell r="M1240">
            <v>2</v>
          </cell>
        </row>
        <row r="1241">
          <cell r="A1241" t="str">
            <v>RepetitionFactor</v>
          </cell>
          <cell r="C1241" t="str">
            <v>Repetition Factor represents the number of pieces of equipment valid for this segment i.e. with the same unmetered type / billing value combination</v>
          </cell>
          <cell r="D1241" t="str">
            <v>xs:int</v>
          </cell>
          <cell r="G1241">
            <v>4</v>
          </cell>
          <cell r="K1241" t="str">
            <v/>
          </cell>
        </row>
        <row r="1242">
          <cell r="A1242" t="str">
            <v>RequestStatusCode</v>
          </cell>
          <cell r="C1242" t="str">
            <v>Request Status indicates that a request is being made, rejected or withdrawn</v>
          </cell>
          <cell r="D1242" t="str">
            <v>xs:string</v>
          </cell>
          <cell r="E1242">
            <v>3</v>
          </cell>
          <cell r="K1242" t="str">
            <v>Enumerated</v>
          </cell>
        </row>
        <row r="1243">
          <cell r="A1243" t="str">
            <v>RequestStatusCode</v>
          </cell>
          <cell r="C1243" t="str">
            <v>Request Status indicates that a request is being made, rejected or withdrawn</v>
          </cell>
          <cell r="D1243" t="str">
            <v>xs:string</v>
          </cell>
          <cell r="J1243" t="str">
            <v>A</v>
          </cell>
          <cell r="K1243" t="str">
            <v/>
          </cell>
        </row>
        <row r="1244">
          <cell r="A1244" t="str">
            <v>RequestStatusCode</v>
          </cell>
          <cell r="C1244" t="str">
            <v>Request Status indicates that a request is being made, rejected or withdrawn</v>
          </cell>
          <cell r="D1244" t="str">
            <v>xs:string</v>
          </cell>
          <cell r="J1244" t="str">
            <v>C</v>
          </cell>
          <cell r="K1244" t="str">
            <v/>
          </cell>
        </row>
        <row r="1245">
          <cell r="A1245" t="str">
            <v>RequestStatusCode</v>
          </cell>
          <cell r="C1245" t="str">
            <v>Request Status indicates that a request is being made, rejected or withdrawn</v>
          </cell>
          <cell r="D1245" t="str">
            <v>xs:string</v>
          </cell>
          <cell r="J1245" t="str">
            <v>D</v>
          </cell>
          <cell r="K1245" t="str">
            <v/>
          </cell>
        </row>
        <row r="1246">
          <cell r="A1246" t="str">
            <v>RequestStatusCode</v>
          </cell>
          <cell r="C1246" t="str">
            <v>Request Status indicates that a request is being made, rejected or withdrawn</v>
          </cell>
          <cell r="D1246" t="str">
            <v>xs:string</v>
          </cell>
          <cell r="J1246" t="str">
            <v>E</v>
          </cell>
          <cell r="K1246" t="str">
            <v/>
          </cell>
        </row>
        <row r="1247">
          <cell r="A1247" t="str">
            <v>RequestStatusCode</v>
          </cell>
          <cell r="C1247" t="str">
            <v>Request Status indicates that a request is being made, rejected or withdrawn</v>
          </cell>
          <cell r="D1247" t="str">
            <v>xs:string</v>
          </cell>
          <cell r="J1247" t="str">
            <v>I</v>
          </cell>
          <cell r="K1247" t="str">
            <v/>
          </cell>
        </row>
        <row r="1248">
          <cell r="A1248" t="str">
            <v>RequestStatusCode</v>
          </cell>
          <cell r="C1248" t="str">
            <v>Request Status indicates that a request is being made, rejected or withdrawn</v>
          </cell>
          <cell r="D1248" t="str">
            <v>xs:string</v>
          </cell>
          <cell r="J1248" t="str">
            <v>N</v>
          </cell>
          <cell r="K1248" t="str">
            <v/>
          </cell>
        </row>
        <row r="1249">
          <cell r="A1249" t="str">
            <v>RequestStatusCode</v>
          </cell>
          <cell r="C1249" t="str">
            <v>Request Status indicates that a request is being made, rejected or withdrawn</v>
          </cell>
          <cell r="D1249" t="str">
            <v>xs:string</v>
          </cell>
          <cell r="J1249" t="str">
            <v>R</v>
          </cell>
          <cell r="K1249" t="str">
            <v/>
          </cell>
        </row>
        <row r="1250">
          <cell r="A1250" t="str">
            <v>RequestStatusCode</v>
          </cell>
          <cell r="C1250" t="str">
            <v>Request Status indicates that a request is being made, rejected or withdrawn</v>
          </cell>
          <cell r="D1250" t="str">
            <v>xs:string</v>
          </cell>
          <cell r="J1250" t="str">
            <v>W</v>
          </cell>
          <cell r="K1250" t="str">
            <v/>
          </cell>
        </row>
        <row r="1251">
          <cell r="A1251" t="str">
            <v>RequestStatusCode</v>
          </cell>
          <cell r="C1251" t="str">
            <v>Request Status indicates that a request is being made, rejected or withdrawn</v>
          </cell>
          <cell r="D1251" t="str">
            <v>xs:string</v>
          </cell>
          <cell r="J1251" t="str">
            <v>X</v>
          </cell>
          <cell r="K1251" t="str">
            <v/>
          </cell>
        </row>
        <row r="1252">
          <cell r="A1252" t="str">
            <v>RequestStatusCode131</v>
          </cell>
          <cell r="C1252" t="str">
            <v>131 Request Status Code</v>
          </cell>
          <cell r="D1252" t="str">
            <v>xs:string</v>
          </cell>
          <cell r="E1252">
            <v>3</v>
          </cell>
          <cell r="K1252" t="str">
            <v/>
          </cell>
        </row>
        <row r="1253">
          <cell r="A1253" t="str">
            <v>RequiredDate</v>
          </cell>
          <cell r="B1253" t="str">
            <v>xs:date</v>
          </cell>
          <cell r="C1253" t="str">
            <v>Required Date is the date on which a reading is required to be obtained or the date that a supplier requests that a change of supplier or meter point status change takes place.</v>
          </cell>
          <cell r="K1253" t="str">
            <v/>
          </cell>
        </row>
        <row r="1254">
          <cell r="A1254" t="str">
            <v>SecurityAnswer</v>
          </cell>
          <cell r="D1254" t="str">
            <v>xs:string</v>
          </cell>
          <cell r="E1254">
            <v>100</v>
          </cell>
          <cell r="K1254" t="str">
            <v/>
          </cell>
        </row>
        <row r="1255">
          <cell r="A1255" t="str">
            <v>SecurityQuestion</v>
          </cell>
          <cell r="D1255" t="str">
            <v>xs:string</v>
          </cell>
          <cell r="E1255">
            <v>2</v>
          </cell>
          <cell r="K1255" t="str">
            <v>Enumerated</v>
          </cell>
        </row>
        <row r="1256">
          <cell r="A1256" t="str">
            <v>SecurityQuestion</v>
          </cell>
          <cell r="D1256" t="str">
            <v>xs:string</v>
          </cell>
          <cell r="J1256" t="str">
            <v>01</v>
          </cell>
          <cell r="K1256" t="str">
            <v/>
          </cell>
        </row>
        <row r="1257">
          <cell r="A1257" t="str">
            <v>SecurityQuestion</v>
          </cell>
          <cell r="D1257" t="str">
            <v>xs:string</v>
          </cell>
          <cell r="J1257" t="str">
            <v>02</v>
          </cell>
          <cell r="K1257" t="str">
            <v/>
          </cell>
        </row>
        <row r="1258">
          <cell r="A1258" t="str">
            <v>SecurityQuestion</v>
          </cell>
          <cell r="D1258" t="str">
            <v>xs:string</v>
          </cell>
          <cell r="J1258" t="str">
            <v>03</v>
          </cell>
          <cell r="K1258" t="str">
            <v/>
          </cell>
        </row>
        <row r="1259">
          <cell r="A1259" t="str">
            <v>SecurityQuestion</v>
          </cell>
          <cell r="D1259" t="str">
            <v>xs:string</v>
          </cell>
          <cell r="J1259" t="str">
            <v>04</v>
          </cell>
          <cell r="K1259" t="str">
            <v/>
          </cell>
        </row>
        <row r="1260">
          <cell r="A1260" t="str">
            <v>SerialNumber</v>
          </cell>
          <cell r="C1260" t="str">
            <v>Serial No is the physical number found on a meter.</v>
          </cell>
          <cell r="D1260" t="str">
            <v>xs:string</v>
          </cell>
          <cell r="E1260">
            <v>9</v>
          </cell>
          <cell r="K1260" t="str">
            <v/>
          </cell>
        </row>
        <row r="1261">
          <cell r="A1261" t="str">
            <v>SettlementClassCode</v>
          </cell>
          <cell r="C1261" t="str">
            <v>Settlement Class is a code to specify how data is processed and aggregated for settlement</v>
          </cell>
          <cell r="D1261" t="str">
            <v>xs:string</v>
          </cell>
          <cell r="E1261">
            <v>1</v>
          </cell>
          <cell r="K1261" t="str">
            <v>Enumerated</v>
          </cell>
        </row>
        <row r="1262">
          <cell r="A1262" t="str">
            <v>SettlementClassCode</v>
          </cell>
          <cell r="C1262" t="str">
            <v>Settlement Class is a code to specify how data is processed and aggregated for settlement</v>
          </cell>
          <cell r="D1262" t="str">
            <v>xs:string</v>
          </cell>
          <cell r="J1262" t="str">
            <v>N</v>
          </cell>
          <cell r="K1262" t="str">
            <v/>
          </cell>
        </row>
        <row r="1263">
          <cell r="A1263" t="str">
            <v>SettlementClassCode</v>
          </cell>
          <cell r="C1263" t="str">
            <v>Settlement Class is a code to specify how data is processed and aggregated for settlement</v>
          </cell>
          <cell r="D1263" t="str">
            <v>xs:string</v>
          </cell>
          <cell r="J1263" t="str">
            <v>P</v>
          </cell>
          <cell r="K1263" t="str">
            <v/>
          </cell>
        </row>
        <row r="1264">
          <cell r="A1264" t="str">
            <v>SettlementClassCode</v>
          </cell>
          <cell r="C1264" t="str">
            <v>Settlement Class is a code to specify how data is processed and aggregated for settlement</v>
          </cell>
          <cell r="D1264" t="str">
            <v>xs:string</v>
          </cell>
          <cell r="J1264" t="str">
            <v>U</v>
          </cell>
          <cell r="K1264" t="str">
            <v/>
          </cell>
        </row>
        <row r="1265">
          <cell r="A1265" t="str">
            <v>SettlementClassCode</v>
          </cell>
          <cell r="C1265" t="str">
            <v>Settlement Class is a code to specify how data is processed and aggregated for settlement</v>
          </cell>
          <cell r="D1265" t="str">
            <v>xs:string</v>
          </cell>
          <cell r="J1265" t="str">
            <v>X</v>
          </cell>
          <cell r="K1265" t="str">
            <v/>
          </cell>
        </row>
        <row r="1266">
          <cell r="A1266" t="str">
            <v>SettlementDate</v>
          </cell>
          <cell r="B1266" t="str">
            <v>xs:date</v>
          </cell>
          <cell r="C1266" t="str">
            <v>Settlement Date is the calendar day to which a profile coefficient or an aggregated consumption applies for the Retail Market</v>
          </cell>
          <cell r="K1266" t="str">
            <v/>
          </cell>
        </row>
        <row r="1267">
          <cell r="A1267" t="str">
            <v>SettlementInterval</v>
          </cell>
          <cell r="B1267" t="str">
            <v>IntervalType</v>
          </cell>
          <cell r="C1267" t="str">
            <v>Settlement Interval identifies the length in minutes of a period to which consumption is aggregated for settlement in the retail market.
				Settlement Interval is a numeric value, usually in range 1-96 (max 100) and represents the sequential counter valu</v>
          </cell>
          <cell r="K1267" t="str">
            <v/>
          </cell>
        </row>
        <row r="1268">
          <cell r="A1268" t="str">
            <v>SettlementRunIndicator</v>
          </cell>
          <cell r="C1268" t="str">
            <v>Indicates the settlement Run to which this message can be identified</v>
          </cell>
          <cell r="D1268" t="str">
            <v>xs:int</v>
          </cell>
          <cell r="G1268">
            <v>2</v>
          </cell>
          <cell r="K1268" t="str">
            <v>Enumerated</v>
          </cell>
        </row>
        <row r="1269">
          <cell r="A1269" t="str">
            <v>SettlementRunIndicator</v>
          </cell>
          <cell r="C1269" t="str">
            <v>Indicates the settlement Run to which this message can be identified</v>
          </cell>
          <cell r="D1269" t="str">
            <v>xs:int</v>
          </cell>
          <cell r="J1269" t="str">
            <v>10</v>
          </cell>
          <cell r="K1269" t="str">
            <v/>
          </cell>
        </row>
        <row r="1270">
          <cell r="A1270" t="str">
            <v>SettlementRunIndicator</v>
          </cell>
          <cell r="C1270" t="str">
            <v>Indicates the settlement Run to which this message can be identified</v>
          </cell>
          <cell r="D1270" t="str">
            <v>xs:int</v>
          </cell>
          <cell r="J1270" t="str">
            <v>20</v>
          </cell>
          <cell r="K1270" t="str">
            <v/>
          </cell>
        </row>
        <row r="1271">
          <cell r="A1271" t="str">
            <v>SettlementRunIndicator</v>
          </cell>
          <cell r="C1271" t="str">
            <v>Indicates the settlement Run to which this message can be identified</v>
          </cell>
          <cell r="D1271" t="str">
            <v>xs:int</v>
          </cell>
          <cell r="J1271" t="str">
            <v>30</v>
          </cell>
          <cell r="K1271" t="str">
            <v/>
          </cell>
        </row>
        <row r="1272">
          <cell r="A1272" t="str">
            <v>SettlementRunIndicator</v>
          </cell>
          <cell r="C1272" t="str">
            <v>Indicates the settlement Run to which this message can be identified</v>
          </cell>
          <cell r="D1272" t="str">
            <v>xs:int</v>
          </cell>
          <cell r="J1272" t="str">
            <v>40</v>
          </cell>
          <cell r="K1272" t="str">
            <v/>
          </cell>
        </row>
        <row r="1273">
          <cell r="A1273" t="str">
            <v>SettlementRunIndicator</v>
          </cell>
          <cell r="C1273" t="str">
            <v>Indicates the settlement Run to which this message can be identified</v>
          </cell>
          <cell r="D1273" t="str">
            <v>xs:int</v>
          </cell>
          <cell r="J1273" t="str">
            <v>50</v>
          </cell>
          <cell r="K1273" t="str">
            <v/>
          </cell>
        </row>
        <row r="1274">
          <cell r="A1274" t="str">
            <v>SSAC</v>
          </cell>
          <cell r="B1274" t="str">
            <v>SSAC_Type</v>
          </cell>
          <cell r="C1274" t="str">
            <v>SSAC is a sub-aggregation code that specifies the aggregation class to which data will be aggregated for a supplier</v>
          </cell>
          <cell r="K1274" t="str">
            <v/>
          </cell>
        </row>
        <row r="1275">
          <cell r="A1275" t="str">
            <v>StartPeriodTime</v>
          </cell>
          <cell r="B1275" t="str">
            <v>xs:dateTime</v>
          </cell>
          <cell r="C1275" t="str">
            <v>Start of Period where reported metered values are measured</v>
          </cell>
          <cell r="K1275" t="str">
            <v/>
          </cell>
        </row>
        <row r="1276">
          <cell r="A1276" t="str">
            <v>StartTime</v>
          </cell>
          <cell r="B1276" t="str">
            <v>xs:dateTime</v>
          </cell>
          <cell r="C1276" t="str">
            <v>This is the point in time from which the reconciliation count started counting messages sent to and received from a particular Market Participant. Also used as Local Interval Start time for an individual Reading.</v>
          </cell>
          <cell r="K1276" t="str">
            <v/>
          </cell>
        </row>
        <row r="1277">
          <cell r="A1277" t="str">
            <v>Street</v>
          </cell>
          <cell r="C1277" t="str">
            <v>This field stores information relating to the street part of an address</v>
          </cell>
          <cell r="D1277" t="str">
            <v>MarketFreeText_Type</v>
          </cell>
          <cell r="E1277">
            <v>60</v>
          </cell>
          <cell r="K1277" t="str">
            <v/>
          </cell>
        </row>
        <row r="1278">
          <cell r="A1278" t="str">
            <v>Street</v>
          </cell>
          <cell r="C1278" t="str">
            <v>This field stores information relating to the street part of an address</v>
          </cell>
          <cell r="D1278" t="str">
            <v>MarketFreeText_Type</v>
          </cell>
          <cell r="F1278" t="str">
            <v>preserve</v>
          </cell>
          <cell r="K1278" t="str">
            <v/>
          </cell>
        </row>
        <row r="1279">
          <cell r="A1279" t="str">
            <v>SupplierMPID</v>
          </cell>
          <cell r="C1279" t="str">
            <v>Supplier ID is the identification code of a Supplier.</v>
          </cell>
          <cell r="D1279" t="str">
            <v>Supplier_Type</v>
          </cell>
          <cell r="I1279">
            <v>3</v>
          </cell>
          <cell r="K1279" t="str">
            <v/>
          </cell>
        </row>
        <row r="1280">
          <cell r="A1280" t="str">
            <v>SupplierMPIDOld</v>
          </cell>
          <cell r="B1280" t="str">
            <v>Supplier_Type</v>
          </cell>
          <cell r="C1280" t="str">
            <v>Old Supplier Id</v>
          </cell>
          <cell r="K1280" t="str">
            <v/>
          </cell>
        </row>
        <row r="1281">
          <cell r="A1281" t="str">
            <v>SupplierUnitID</v>
          </cell>
          <cell r="B1281" t="str">
            <v>Supplier_Unit_ID_Type</v>
          </cell>
          <cell r="C1281" t="str">
            <v>Identifier of the unit to which the demand will be settled</v>
          </cell>
          <cell r="K1281" t="str">
            <v/>
          </cell>
        </row>
        <row r="1282">
          <cell r="A1282" t="str">
            <v>SupplyAgreementFlag</v>
          </cell>
          <cell r="B1282" t="str">
            <v>Flag_Type</v>
          </cell>
          <cell r="C1282" t="str">
            <v>Supply Agreement is a true/false flag that denotes the existence of a supply agreement with a customer.</v>
          </cell>
          <cell r="K1282" t="str">
            <v/>
          </cell>
        </row>
        <row r="1283">
          <cell r="A1283" t="str">
            <v>TariffConfigurationCode</v>
          </cell>
          <cell r="B1283" t="str">
            <v>TariffConfigurationCodeType</v>
          </cell>
          <cell r="K1283" t="str">
            <v/>
          </cell>
        </row>
        <row r="1284">
          <cell r="A1284" t="str">
            <v>TimeCreated</v>
          </cell>
          <cell r="B1284" t="str">
            <v>xs:dateTime</v>
          </cell>
          <cell r="C1284" t="str">
            <v>Creation Time of the File</v>
          </cell>
          <cell r="K1284" t="str">
            <v/>
          </cell>
        </row>
        <row r="1285">
          <cell r="A1285" t="str">
            <v>TimeOfUse</v>
          </cell>
          <cell r="D1285" t="str">
            <v>xs:string</v>
          </cell>
          <cell r="E1285">
            <v>4</v>
          </cell>
          <cell r="K1285" t="str">
            <v>Enumerated</v>
          </cell>
        </row>
        <row r="1286">
          <cell r="A1286" t="str">
            <v>TimeOfUse</v>
          </cell>
          <cell r="D1286" t="str">
            <v>xs:string</v>
          </cell>
          <cell r="J1286" t="str">
            <v>00D</v>
          </cell>
          <cell r="K1286" t="str">
            <v/>
          </cell>
        </row>
        <row r="1287">
          <cell r="A1287" t="str">
            <v>TimeOfUse</v>
          </cell>
          <cell r="D1287" t="str">
            <v>xs:string</v>
          </cell>
          <cell r="J1287" t="str">
            <v>00N</v>
          </cell>
          <cell r="K1287" t="str">
            <v/>
          </cell>
        </row>
        <row r="1288">
          <cell r="A1288" t="str">
            <v>TimeOfUse</v>
          </cell>
          <cell r="D1288" t="str">
            <v>xs:string</v>
          </cell>
          <cell r="J1288" t="str">
            <v>24H</v>
          </cell>
          <cell r="K1288" t="str">
            <v/>
          </cell>
        </row>
        <row r="1289">
          <cell r="A1289" t="str">
            <v>TimeOfUse</v>
          </cell>
          <cell r="D1289" t="str">
            <v>xs:string</v>
          </cell>
          <cell r="J1289" t="str">
            <v>D01</v>
          </cell>
          <cell r="K1289" t="str">
            <v/>
          </cell>
        </row>
        <row r="1290">
          <cell r="A1290" t="str">
            <v>TimeOfUse</v>
          </cell>
          <cell r="D1290" t="str">
            <v>xs:string</v>
          </cell>
          <cell r="J1290" t="str">
            <v>D02</v>
          </cell>
          <cell r="K1290" t="str">
            <v/>
          </cell>
        </row>
        <row r="1291">
          <cell r="A1291" t="str">
            <v>TimeOfUse</v>
          </cell>
          <cell r="D1291" t="str">
            <v>xs:string</v>
          </cell>
          <cell r="J1291" t="str">
            <v>ENI</v>
          </cell>
          <cell r="K1291" t="str">
            <v/>
          </cell>
        </row>
        <row r="1292">
          <cell r="A1292" t="str">
            <v>TimeOfUse</v>
          </cell>
          <cell r="D1292" t="str">
            <v>xs:string</v>
          </cell>
          <cell r="J1292" t="str">
            <v>FR1</v>
          </cell>
          <cell r="K1292" t="str">
            <v/>
          </cell>
        </row>
        <row r="1293">
          <cell r="A1293" t="str">
            <v>TimeOfUse</v>
          </cell>
          <cell r="D1293" t="str">
            <v>xs:string</v>
          </cell>
          <cell r="J1293" t="str">
            <v>FR2</v>
          </cell>
          <cell r="K1293" t="str">
            <v/>
          </cell>
        </row>
        <row r="1294">
          <cell r="A1294" t="str">
            <v>TimeOfUse</v>
          </cell>
          <cell r="D1294" t="str">
            <v>xs:string</v>
          </cell>
          <cell r="J1294" t="str">
            <v>FR3</v>
          </cell>
          <cell r="K1294" t="str">
            <v/>
          </cell>
        </row>
        <row r="1295">
          <cell r="A1295" t="str">
            <v>TimeOfUse</v>
          </cell>
          <cell r="D1295" t="str">
            <v>xs:string</v>
          </cell>
          <cell r="J1295" t="str">
            <v>FR4</v>
          </cell>
          <cell r="K1295" t="str">
            <v/>
          </cell>
        </row>
        <row r="1296">
          <cell r="A1296" t="str">
            <v>TimeOfUse</v>
          </cell>
          <cell r="D1296" t="str">
            <v>xs:string</v>
          </cell>
          <cell r="J1296" t="str">
            <v>HT1</v>
          </cell>
          <cell r="K1296" t="str">
            <v/>
          </cell>
        </row>
        <row r="1297">
          <cell r="A1297" t="str">
            <v>TimeOfUse</v>
          </cell>
          <cell r="D1297" t="str">
            <v>xs:string</v>
          </cell>
          <cell r="J1297" t="str">
            <v>HT2</v>
          </cell>
          <cell r="K1297" t="str">
            <v/>
          </cell>
        </row>
        <row r="1298">
          <cell r="A1298" t="str">
            <v>TimeOfUse</v>
          </cell>
          <cell r="D1298" t="str">
            <v>xs:string</v>
          </cell>
          <cell r="J1298" t="str">
            <v>HT3</v>
          </cell>
          <cell r="K1298" t="str">
            <v/>
          </cell>
        </row>
        <row r="1299">
          <cell r="A1299" t="str">
            <v>TimeOfUse</v>
          </cell>
          <cell r="D1299" t="str">
            <v>xs:string</v>
          </cell>
          <cell r="J1299" t="str">
            <v>KP5</v>
          </cell>
          <cell r="K1299" t="str">
            <v/>
          </cell>
        </row>
        <row r="1300">
          <cell r="A1300" t="str">
            <v>TimeOfUse</v>
          </cell>
          <cell r="D1300" t="str">
            <v>xs:string</v>
          </cell>
          <cell r="J1300" t="str">
            <v>KP6</v>
          </cell>
          <cell r="K1300" t="str">
            <v/>
          </cell>
        </row>
        <row r="1301">
          <cell r="A1301" t="str">
            <v>TimeOfUse</v>
          </cell>
          <cell r="D1301" t="str">
            <v>xs:string</v>
          </cell>
          <cell r="J1301" t="str">
            <v>KP7</v>
          </cell>
          <cell r="K1301" t="str">
            <v/>
          </cell>
        </row>
        <row r="1302">
          <cell r="A1302" t="str">
            <v>TimeOfUse</v>
          </cell>
          <cell r="D1302" t="str">
            <v>xs:string</v>
          </cell>
          <cell r="J1302" t="str">
            <v>KP8</v>
          </cell>
          <cell r="K1302" t="str">
            <v/>
          </cell>
        </row>
        <row r="1303">
          <cell r="A1303" t="str">
            <v>TimeOfUse</v>
          </cell>
          <cell r="D1303" t="str">
            <v>xs:string</v>
          </cell>
          <cell r="J1303" t="str">
            <v>N01</v>
          </cell>
          <cell r="K1303" t="str">
            <v/>
          </cell>
        </row>
        <row r="1304">
          <cell r="A1304" t="str">
            <v>TimeOfUse</v>
          </cell>
          <cell r="D1304" t="str">
            <v>xs:string</v>
          </cell>
          <cell r="J1304" t="str">
            <v>N02</v>
          </cell>
          <cell r="K1304" t="str">
            <v/>
          </cell>
        </row>
        <row r="1305">
          <cell r="A1305" t="str">
            <v>TimeOfUse</v>
          </cell>
          <cell r="D1305" t="str">
            <v>xs:string</v>
          </cell>
          <cell r="J1305" t="str">
            <v>N03</v>
          </cell>
          <cell r="K1305" t="str">
            <v/>
          </cell>
        </row>
        <row r="1306">
          <cell r="A1306" t="str">
            <v>TimeOfUse</v>
          </cell>
          <cell r="D1306" t="str">
            <v>xs:string</v>
          </cell>
          <cell r="J1306" t="str">
            <v>N04</v>
          </cell>
          <cell r="K1306" t="str">
            <v/>
          </cell>
        </row>
        <row r="1307">
          <cell r="A1307" t="str">
            <v>TimeOfUse</v>
          </cell>
          <cell r="D1307" t="str">
            <v>xs:string</v>
          </cell>
          <cell r="J1307" t="str">
            <v>R21</v>
          </cell>
          <cell r="K1307" t="str">
            <v/>
          </cell>
        </row>
        <row r="1308">
          <cell r="A1308" t="str">
            <v>TimeOfUse</v>
          </cell>
          <cell r="D1308" t="str">
            <v>xs:string</v>
          </cell>
          <cell r="J1308" t="str">
            <v>R22</v>
          </cell>
          <cell r="K1308" t="str">
            <v/>
          </cell>
        </row>
        <row r="1309">
          <cell r="A1309" t="str">
            <v>TimeOfUse</v>
          </cell>
          <cell r="D1309" t="str">
            <v>xs:string</v>
          </cell>
          <cell r="J1309" t="str">
            <v>R23</v>
          </cell>
          <cell r="K1309" t="str">
            <v/>
          </cell>
        </row>
        <row r="1310">
          <cell r="A1310" t="str">
            <v>TimeOfUse</v>
          </cell>
          <cell r="D1310" t="str">
            <v>xs:string</v>
          </cell>
          <cell r="J1310" t="str">
            <v>R24</v>
          </cell>
          <cell r="K1310" t="str">
            <v/>
          </cell>
        </row>
        <row r="1311">
          <cell r="A1311" t="str">
            <v>TimeOfUse</v>
          </cell>
          <cell r="D1311" t="str">
            <v>xs:string</v>
          </cell>
          <cell r="J1311" t="str">
            <v>R25</v>
          </cell>
          <cell r="K1311" t="str">
            <v/>
          </cell>
        </row>
        <row r="1312">
          <cell r="A1312" t="str">
            <v>TimeOfUse</v>
          </cell>
          <cell r="D1312" t="str">
            <v>xs:string</v>
          </cell>
          <cell r="J1312" t="str">
            <v>R26</v>
          </cell>
          <cell r="K1312" t="str">
            <v/>
          </cell>
        </row>
        <row r="1313">
          <cell r="A1313" t="str">
            <v>TimeOfUse</v>
          </cell>
          <cell r="D1313" t="str">
            <v>xs:string</v>
          </cell>
          <cell r="J1313" t="str">
            <v>UNM</v>
          </cell>
          <cell r="K1313" t="str">
            <v/>
          </cell>
        </row>
        <row r="1314">
          <cell r="A1314" t="str">
            <v>TimeOfUse</v>
          </cell>
          <cell r="D1314" t="str">
            <v>xs:string</v>
          </cell>
          <cell r="J1314" t="str">
            <v>UNR</v>
          </cell>
          <cell r="K1314" t="str">
            <v/>
          </cell>
        </row>
        <row r="1315">
          <cell r="A1315" t="str">
            <v>TimeOfUse</v>
          </cell>
          <cell r="D1315" t="str">
            <v>xs:string</v>
          </cell>
          <cell r="J1315" t="str">
            <v>W01</v>
          </cell>
          <cell r="K1315" t="str">
            <v/>
          </cell>
        </row>
        <row r="1316">
          <cell r="A1316" t="str">
            <v>TimeOfUse</v>
          </cell>
          <cell r="D1316" t="str">
            <v>xs:string</v>
          </cell>
          <cell r="J1316" t="str">
            <v>W02</v>
          </cell>
          <cell r="K1316" t="str">
            <v/>
          </cell>
        </row>
        <row r="1317">
          <cell r="A1317" t="str">
            <v>TimeslotCode</v>
          </cell>
          <cell r="C1317" t="str">
            <v>Timeslot is a code that indicates the period that a meter is recording (or an unmetered installation is consuming electricity). Examples are 24-hour, 0800-2300(day), Monday-Friday.   A timeslot will be associated with a series of interval periods</v>
          </cell>
          <cell r="D1317" t="str">
            <v>xs:string</v>
          </cell>
          <cell r="E1317">
            <v>10</v>
          </cell>
          <cell r="K1317" t="str">
            <v>Enumerated</v>
          </cell>
        </row>
        <row r="1318">
          <cell r="A1318" t="str">
            <v>TimeslotCode</v>
          </cell>
          <cell r="C1318" t="str">
            <v>Timeslot is a code that indicates the period that a meter is recording (or an unmetered installation is consuming electricity). Examples are 24-hour, 0800-2300(day), Monday-Friday.   A timeslot will be associated with a series of interval periods</v>
          </cell>
          <cell r="D1318" t="str">
            <v>xs:string</v>
          </cell>
          <cell r="J1318" t="str">
            <v>00D</v>
          </cell>
          <cell r="K1318" t="str">
            <v/>
          </cell>
        </row>
        <row r="1319">
          <cell r="A1319" t="str">
            <v>TimeslotCode</v>
          </cell>
          <cell r="C1319" t="str">
            <v>Timeslot is a code that indicates the period that a meter is recording (or an unmetered installation is consuming electricity). Examples are 24-hour, 0800-2300(day), Monday-Friday.   A timeslot will be associated with a series of interval periods</v>
          </cell>
          <cell r="D1319" t="str">
            <v>xs:string</v>
          </cell>
          <cell r="J1319" t="str">
            <v>00N</v>
          </cell>
          <cell r="K1319" t="str">
            <v/>
          </cell>
        </row>
        <row r="1320">
          <cell r="A1320" t="str">
            <v>TimeslotCode</v>
          </cell>
          <cell r="C1320" t="str">
            <v>Timeslot is a code that indicates the period that a meter is recording (or an unmetered installation is consuming electricity). Examples are 24-hour, 0800-2300(day), Monday-Friday.   A timeslot will be associated with a series of interval periods</v>
          </cell>
          <cell r="D1320" t="str">
            <v>xs:string</v>
          </cell>
          <cell r="J1320" t="str">
            <v>0NR</v>
          </cell>
          <cell r="K1320" t="str">
            <v/>
          </cell>
        </row>
        <row r="1321">
          <cell r="A1321" t="str">
            <v>TimeslotCode</v>
          </cell>
          <cell r="C1321" t="str">
            <v>Timeslot is a code that indicates the period that a meter is recording (or an unmetered installation is consuming electricity). Examples are 24-hour, 0800-2300(day), Monday-Friday.   A timeslot will be associated with a series of interval periods</v>
          </cell>
          <cell r="D1321" t="str">
            <v>xs:string</v>
          </cell>
          <cell r="J1321" t="str">
            <v>0PK</v>
          </cell>
          <cell r="K1321" t="str">
            <v/>
          </cell>
        </row>
        <row r="1322">
          <cell r="A1322" t="str">
            <v>TimeslotCode</v>
          </cell>
          <cell r="C1322" t="str">
            <v>Timeslot is a code that indicates the period that a meter is recording (or an unmetered installation is consuming electricity). Examples are 24-hour, 0800-2300(day), Monday-Friday.   A timeslot will be associated with a series of interval periods</v>
          </cell>
          <cell r="D1322" t="str">
            <v>xs:string</v>
          </cell>
          <cell r="J1322" t="str">
            <v>24H</v>
          </cell>
          <cell r="K1322" t="str">
            <v/>
          </cell>
        </row>
        <row r="1323">
          <cell r="A1323" t="str">
            <v>TimeslotCode</v>
          </cell>
          <cell r="C1323" t="str">
            <v>Timeslot is a code that indicates the period that a meter is recording (or an unmetered installation is consuming electricity). Examples are 24-hour, 0800-2300(day), Monday-Friday.   A timeslot will be associated with a series of interval periods</v>
          </cell>
          <cell r="D1323" t="str">
            <v>xs:string</v>
          </cell>
          <cell r="J1323" t="str">
            <v>24M</v>
          </cell>
          <cell r="K1323" t="str">
            <v/>
          </cell>
        </row>
        <row r="1324">
          <cell r="A1324" t="str">
            <v>TimeslotCode</v>
          </cell>
          <cell r="C1324" t="str">
            <v>Timeslot is a code that indicates the period that a meter is recording (or an unmetered installation is consuming electricity). Examples are 24-hour, 0800-2300(day), Monday-Friday.   A timeslot will be associated with a series of interval periods</v>
          </cell>
          <cell r="D1324" t="str">
            <v>xs:string</v>
          </cell>
          <cell r="J1324" t="str">
            <v>D01</v>
          </cell>
          <cell r="K1324" t="str">
            <v/>
          </cell>
        </row>
        <row r="1325">
          <cell r="A1325" t="str">
            <v>TimeslotCode</v>
          </cell>
          <cell r="C1325" t="str">
            <v>Timeslot is a code that indicates the period that a meter is recording (or an unmetered installation is consuming electricity). Examples are 24-hour, 0800-2300(day), Monday-Friday.   A timeslot will be associated with a series of interval periods</v>
          </cell>
          <cell r="D1325" t="str">
            <v>xs:string</v>
          </cell>
          <cell r="J1325" t="str">
            <v>D02</v>
          </cell>
          <cell r="K1325" t="str">
            <v/>
          </cell>
        </row>
        <row r="1326">
          <cell r="A1326" t="str">
            <v>TimeslotCode</v>
          </cell>
          <cell r="C1326" t="str">
            <v>Timeslot is a code that indicates the period that a meter is recording (or an unmetered installation is consuming electricity). Examples are 24-hour, 0800-2300(day), Monday-Friday.   A timeslot will be associated with a series of interval periods</v>
          </cell>
          <cell r="D1326" t="str">
            <v>xs:string</v>
          </cell>
          <cell r="J1326" t="str">
            <v>ENI</v>
          </cell>
          <cell r="K1326" t="str">
            <v/>
          </cell>
        </row>
        <row r="1327">
          <cell r="A1327" t="str">
            <v>TimeslotCode</v>
          </cell>
          <cell r="C1327" t="str">
            <v>Timeslot is a code that indicates the period that a meter is recording (or an unmetered installation is consuming electricity). Examples are 24-hour, 0800-2300(day), Monday-Friday.   A timeslot will be associated with a series of interval periods</v>
          </cell>
          <cell r="D1327" t="str">
            <v>xs:string</v>
          </cell>
          <cell r="J1327" t="str">
            <v>FR1</v>
          </cell>
          <cell r="K1327" t="str">
            <v/>
          </cell>
        </row>
        <row r="1328">
          <cell r="A1328" t="str">
            <v>TimeslotCode</v>
          </cell>
          <cell r="C1328" t="str">
            <v>Timeslot is a code that indicates the period that a meter is recording (or an unmetered installation is consuming electricity). Examples are 24-hour, 0800-2300(day), Monday-Friday.   A timeslot will be associated with a series of interval periods</v>
          </cell>
          <cell r="D1328" t="str">
            <v>xs:string</v>
          </cell>
          <cell r="J1328" t="str">
            <v>FR2</v>
          </cell>
          <cell r="K1328" t="str">
            <v/>
          </cell>
        </row>
        <row r="1329">
          <cell r="A1329" t="str">
            <v>TimeslotCode</v>
          </cell>
          <cell r="C1329" t="str">
            <v>Timeslot is a code that indicates the period that a meter is recording (or an unmetered installation is consuming electricity). Examples are 24-hour, 0800-2300(day), Monday-Friday.   A timeslot will be associated with a series of interval periods</v>
          </cell>
          <cell r="D1329" t="str">
            <v>xs:string</v>
          </cell>
          <cell r="J1329" t="str">
            <v>FR3</v>
          </cell>
          <cell r="K1329" t="str">
            <v/>
          </cell>
        </row>
        <row r="1330">
          <cell r="A1330" t="str">
            <v>TimeslotCode</v>
          </cell>
          <cell r="C1330" t="str">
            <v>Timeslot is a code that indicates the period that a meter is recording (or an unmetered installation is consuming electricity). Examples are 24-hour, 0800-2300(day), Monday-Friday.   A timeslot will be associated with a series of interval periods</v>
          </cell>
          <cell r="D1330" t="str">
            <v>xs:string</v>
          </cell>
          <cell r="J1330" t="str">
            <v>FR4</v>
          </cell>
          <cell r="K1330" t="str">
            <v/>
          </cell>
        </row>
        <row r="1331">
          <cell r="A1331" t="str">
            <v>TimeslotCode</v>
          </cell>
          <cell r="C1331" t="str">
            <v>Timeslot is a code that indicates the period that a meter is recording (or an unmetered installation is consuming electricity). Examples are 24-hour, 0800-2300(day), Monday-Friday.   A timeslot will be associated with a series of interval periods</v>
          </cell>
          <cell r="D1331" t="str">
            <v>xs:string</v>
          </cell>
          <cell r="J1331" t="str">
            <v>HT1</v>
          </cell>
          <cell r="K1331" t="str">
            <v/>
          </cell>
        </row>
        <row r="1332">
          <cell r="A1332" t="str">
            <v>TimeslotCode</v>
          </cell>
          <cell r="C1332" t="str">
            <v>Timeslot is a code that indicates the period that a meter is recording (or an unmetered installation is consuming electricity). Examples are 24-hour, 0800-2300(day), Monday-Friday.   A timeslot will be associated with a series of interval periods</v>
          </cell>
          <cell r="D1332" t="str">
            <v>xs:string</v>
          </cell>
          <cell r="J1332" t="str">
            <v>HT2</v>
          </cell>
          <cell r="K1332" t="str">
            <v/>
          </cell>
        </row>
        <row r="1333">
          <cell r="A1333" t="str">
            <v>TimeslotCode</v>
          </cell>
          <cell r="C1333" t="str">
            <v>Timeslot is a code that indicates the period that a meter is recording (or an unmetered installation is consuming electricity). Examples are 24-hour, 0800-2300(day), Monday-Friday.   A timeslot will be associated with a series of interval periods</v>
          </cell>
          <cell r="D1333" t="str">
            <v>xs:string</v>
          </cell>
          <cell r="J1333" t="str">
            <v>HT3</v>
          </cell>
          <cell r="K1333" t="str">
            <v/>
          </cell>
        </row>
        <row r="1334">
          <cell r="A1334" t="str">
            <v>TimeslotCode</v>
          </cell>
          <cell r="C1334" t="str">
            <v>Timeslot is a code that indicates the period that a meter is recording (or an unmetered installation is consuming electricity). Examples are 24-hour, 0800-2300(day), Monday-Friday.   A timeslot will be associated with a series of interval periods</v>
          </cell>
          <cell r="D1334" t="str">
            <v>xs:string</v>
          </cell>
          <cell r="J1334" t="str">
            <v>INT</v>
          </cell>
          <cell r="K1334" t="str">
            <v/>
          </cell>
        </row>
        <row r="1335">
          <cell r="A1335" t="str">
            <v>TimeslotCode</v>
          </cell>
          <cell r="C1335" t="str">
            <v>Timeslot is a code that indicates the period that a meter is recording (or an unmetered installation is consuming electricity). Examples are 24-hour, 0800-2300(day), Monday-Friday.   A timeslot will be associated with a series of interval periods</v>
          </cell>
          <cell r="D1335" t="str">
            <v>xs:string</v>
          </cell>
          <cell r="J1335" t="str">
            <v>KP5</v>
          </cell>
          <cell r="K1335" t="str">
            <v/>
          </cell>
        </row>
        <row r="1336">
          <cell r="A1336" t="str">
            <v>TimeslotCode</v>
          </cell>
          <cell r="C1336" t="str">
            <v>Timeslot is a code that indicates the period that a meter is recording (or an unmetered installation is consuming electricity). Examples are 24-hour, 0800-2300(day), Monday-Friday.   A timeslot will be associated with a series of interval periods</v>
          </cell>
          <cell r="D1336" t="str">
            <v>xs:string</v>
          </cell>
          <cell r="J1336" t="str">
            <v>KP6</v>
          </cell>
          <cell r="K1336" t="str">
            <v/>
          </cell>
        </row>
        <row r="1337">
          <cell r="A1337" t="str">
            <v>TimeslotCode</v>
          </cell>
          <cell r="C1337" t="str">
            <v>Timeslot is a code that indicates the period that a meter is recording (or an unmetered installation is consuming electricity). Examples are 24-hour, 0800-2300(day), Monday-Friday.   A timeslot will be associated with a series of interval periods</v>
          </cell>
          <cell r="D1337" t="str">
            <v>xs:string</v>
          </cell>
          <cell r="J1337" t="str">
            <v>KP7</v>
          </cell>
          <cell r="K1337" t="str">
            <v/>
          </cell>
        </row>
        <row r="1338">
          <cell r="A1338" t="str">
            <v>TimeslotCode</v>
          </cell>
          <cell r="C1338" t="str">
            <v>Timeslot is a code that indicates the period that a meter is recording (or an unmetered installation is consuming electricity). Examples are 24-hour, 0800-2300(day), Monday-Friday.   A timeslot will be associated with a series of interval periods</v>
          </cell>
          <cell r="D1338" t="str">
            <v>xs:string</v>
          </cell>
          <cell r="J1338" t="str">
            <v>KP8</v>
          </cell>
          <cell r="K1338" t="str">
            <v/>
          </cell>
        </row>
        <row r="1339">
          <cell r="A1339" t="str">
            <v>TimeslotCode</v>
          </cell>
          <cell r="C1339" t="str">
            <v>Timeslot is a code that indicates the period that a meter is recording (or an unmetered installation is consuming electricity). Examples are 24-hour, 0800-2300(day), Monday-Friday.   A timeslot will be associated with a series of interval periods</v>
          </cell>
          <cell r="D1339" t="str">
            <v>xs:string</v>
          </cell>
          <cell r="J1339" t="str">
            <v>N01</v>
          </cell>
          <cell r="K1339" t="str">
            <v/>
          </cell>
        </row>
        <row r="1340">
          <cell r="A1340" t="str">
            <v>TimeslotCode</v>
          </cell>
          <cell r="C1340" t="str">
            <v>Timeslot is a code that indicates the period that a meter is recording (or an unmetered installation is consuming electricity). Examples are 24-hour, 0800-2300(day), Monday-Friday.   A timeslot will be associated with a series of interval periods</v>
          </cell>
          <cell r="D1340" t="str">
            <v>xs:string</v>
          </cell>
          <cell r="J1340" t="str">
            <v>N02</v>
          </cell>
          <cell r="K1340" t="str">
            <v/>
          </cell>
        </row>
        <row r="1341">
          <cell r="A1341" t="str">
            <v>TimeslotCode</v>
          </cell>
          <cell r="C1341" t="str">
            <v>Timeslot is a code that indicates the period that a meter is recording (or an unmetered installation is consuming electricity). Examples are 24-hour, 0800-2300(day), Monday-Friday.   A timeslot will be associated with a series of interval periods</v>
          </cell>
          <cell r="D1341" t="str">
            <v>xs:string</v>
          </cell>
          <cell r="J1341" t="str">
            <v>N03</v>
          </cell>
          <cell r="K1341" t="str">
            <v/>
          </cell>
        </row>
        <row r="1342">
          <cell r="A1342" t="str">
            <v>TimeslotCode</v>
          </cell>
          <cell r="C1342" t="str">
            <v>Timeslot is a code that indicates the period that a meter is recording (or an unmetered installation is consuming electricity). Examples are 24-hour, 0800-2300(day), Monday-Friday.   A timeslot will be associated with a series of interval periods</v>
          </cell>
          <cell r="D1342" t="str">
            <v>xs:string</v>
          </cell>
          <cell r="J1342" t="str">
            <v>N04</v>
          </cell>
          <cell r="K1342" t="str">
            <v/>
          </cell>
        </row>
        <row r="1343">
          <cell r="A1343" t="str">
            <v>TimeslotCode</v>
          </cell>
          <cell r="C1343" t="str">
            <v>Timeslot is a code that indicates the period that a meter is recording (or an unmetered installation is consuming electricity). Examples are 24-hour, 0800-2300(day), Monday-Friday.   A timeslot will be associated with a series of interval periods</v>
          </cell>
          <cell r="D1343" t="str">
            <v>xs:string</v>
          </cell>
          <cell r="J1343" t="str">
            <v>R21</v>
          </cell>
          <cell r="K1343" t="str">
            <v/>
          </cell>
        </row>
        <row r="1344">
          <cell r="A1344" t="str">
            <v>TimeslotCode</v>
          </cell>
          <cell r="C1344" t="str">
            <v>Timeslot is a code that indicates the period that a meter is recording (or an unmetered installation is consuming electricity). Examples are 24-hour, 0800-2300(day), Monday-Friday.   A timeslot will be associated with a series of interval periods</v>
          </cell>
          <cell r="D1344" t="str">
            <v>xs:string</v>
          </cell>
          <cell r="J1344" t="str">
            <v>R22</v>
          </cell>
          <cell r="K1344" t="str">
            <v/>
          </cell>
        </row>
        <row r="1345">
          <cell r="A1345" t="str">
            <v>TimeslotCode</v>
          </cell>
          <cell r="C1345" t="str">
            <v>Timeslot is a code that indicates the period that a meter is recording (or an unmetered installation is consuming electricity). Examples are 24-hour, 0800-2300(day), Monday-Friday.   A timeslot will be associated with a series of interval periods</v>
          </cell>
          <cell r="D1345" t="str">
            <v>xs:string</v>
          </cell>
          <cell r="J1345" t="str">
            <v>R23</v>
          </cell>
          <cell r="K1345" t="str">
            <v/>
          </cell>
        </row>
        <row r="1346">
          <cell r="A1346" t="str">
            <v>TimeslotCode</v>
          </cell>
          <cell r="C1346" t="str">
            <v>Timeslot is a code that indicates the period that a meter is recording (or an unmetered installation is consuming electricity). Examples are 24-hour, 0800-2300(day), Monday-Friday.   A timeslot will be associated with a series of interval periods</v>
          </cell>
          <cell r="D1346" t="str">
            <v>xs:string</v>
          </cell>
          <cell r="J1346" t="str">
            <v>R24</v>
          </cell>
          <cell r="K1346" t="str">
            <v/>
          </cell>
        </row>
        <row r="1347">
          <cell r="A1347" t="str">
            <v>TimeslotCode</v>
          </cell>
          <cell r="C1347" t="str">
            <v>Timeslot is a code that indicates the period that a meter is recording (or an unmetered installation is consuming electricity). Examples are 24-hour, 0800-2300(day), Monday-Friday.   A timeslot will be associated with a series of interval periods</v>
          </cell>
          <cell r="D1347" t="str">
            <v>xs:string</v>
          </cell>
          <cell r="J1347" t="str">
            <v>R25</v>
          </cell>
          <cell r="K1347" t="str">
            <v/>
          </cell>
        </row>
        <row r="1348">
          <cell r="A1348" t="str">
            <v>TimeslotCode</v>
          </cell>
          <cell r="C1348" t="str">
            <v>Timeslot is a code that indicates the period that a meter is recording (or an unmetered installation is consuming electricity). Examples are 24-hour, 0800-2300(day), Monday-Friday.   A timeslot will be associated with a series of interval periods</v>
          </cell>
          <cell r="D1348" t="str">
            <v>xs:string</v>
          </cell>
          <cell r="J1348" t="str">
            <v>R26</v>
          </cell>
          <cell r="K1348" t="str">
            <v/>
          </cell>
        </row>
        <row r="1349">
          <cell r="A1349" t="str">
            <v>TimeslotCode</v>
          </cell>
          <cell r="C1349" t="str">
            <v>Timeslot is a code that indicates the period that a meter is recording (or an unmetered installation is consuming electricity). Examples are 24-hour, 0800-2300(day), Monday-Friday.   A timeslot will be associated with a series of interval periods</v>
          </cell>
          <cell r="D1349" t="str">
            <v>xs:string</v>
          </cell>
          <cell r="J1349" t="str">
            <v>UNR</v>
          </cell>
          <cell r="K1349" t="str">
            <v/>
          </cell>
        </row>
        <row r="1350">
          <cell r="A1350" t="str">
            <v>TimeslotCode</v>
          </cell>
          <cell r="C1350" t="str">
            <v>Timeslot is a code that indicates the period that a meter is recording (or an unmetered installation is consuming electricity). Examples are 24-hour, 0800-2300(day), Monday-Friday.   A timeslot will be associated with a series of interval periods</v>
          </cell>
          <cell r="D1350" t="str">
            <v>xs:string</v>
          </cell>
          <cell r="J1350" t="str">
            <v>W01</v>
          </cell>
          <cell r="K1350" t="str">
            <v/>
          </cell>
        </row>
        <row r="1351">
          <cell r="A1351" t="str">
            <v>TimeslotCode</v>
          </cell>
          <cell r="C1351" t="str">
            <v>Timeslot is a code that indicates the period that a meter is recording (or an unmetered installation is consuming electricity). Examples are 24-hour, 0800-2300(day), Monday-Friday.   A timeslot will be associated with a series of interval periods</v>
          </cell>
          <cell r="D1351" t="str">
            <v>xs:string</v>
          </cell>
          <cell r="J1351" t="str">
            <v>W02</v>
          </cell>
          <cell r="K1351" t="str">
            <v/>
          </cell>
        </row>
        <row r="1352">
          <cell r="A1352" t="str">
            <v>Title</v>
          </cell>
          <cell r="C1352" t="str">
            <v>This relates to the title of a person that comes before a name for addressing 
purpopses.</v>
          </cell>
          <cell r="D1352" t="str">
            <v>MarketFreeText_Type</v>
          </cell>
          <cell r="E1352">
            <v>4</v>
          </cell>
          <cell r="K1352" t="str">
            <v>Enumerated</v>
          </cell>
        </row>
        <row r="1353">
          <cell r="A1353" t="str">
            <v>Title</v>
          </cell>
          <cell r="C1353" t="str">
            <v>This relates to the title of a person that comes before a name for addressing 
purpopses.</v>
          </cell>
          <cell r="D1353" t="str">
            <v>MarketFreeText_Type</v>
          </cell>
          <cell r="J1353" t="str">
            <v>Mr</v>
          </cell>
          <cell r="K1353" t="str">
            <v/>
          </cell>
        </row>
        <row r="1354">
          <cell r="A1354" t="str">
            <v>Title</v>
          </cell>
          <cell r="C1354" t="str">
            <v>This relates to the title of a person that comes before a name for addressing 
purpopses.</v>
          </cell>
          <cell r="D1354" t="str">
            <v>MarketFreeText_Type</v>
          </cell>
          <cell r="J1354" t="str">
            <v>Ms</v>
          </cell>
          <cell r="K1354" t="str">
            <v/>
          </cell>
        </row>
        <row r="1355">
          <cell r="A1355" t="str">
            <v>Title</v>
          </cell>
          <cell r="C1355" t="str">
            <v>This relates to the title of a person that comes before a name for addressing 
purpopses.</v>
          </cell>
          <cell r="D1355" t="str">
            <v>MarketFreeText_Type</v>
          </cell>
          <cell r="J1355" t="str">
            <v>Miss</v>
          </cell>
          <cell r="K1355" t="str">
            <v/>
          </cell>
        </row>
        <row r="1356">
          <cell r="A1356" t="str">
            <v>Title</v>
          </cell>
          <cell r="C1356" t="str">
            <v>This relates to the title of a person that comes before a name for addressing 
purpopses.</v>
          </cell>
          <cell r="D1356" t="str">
            <v>MarketFreeText_Type</v>
          </cell>
          <cell r="J1356" t="str">
            <v>Mrs</v>
          </cell>
          <cell r="K1356" t="str">
            <v/>
          </cell>
        </row>
        <row r="1357">
          <cell r="A1357" t="str">
            <v>Title</v>
          </cell>
          <cell r="C1357" t="str">
            <v>This relates to the title of a person that comes before a name for addressing 
purpopses.</v>
          </cell>
          <cell r="D1357" t="str">
            <v>MarketFreeText_Type</v>
          </cell>
          <cell r="J1357" t="str">
            <v>Dr</v>
          </cell>
          <cell r="K1357" t="str">
            <v/>
          </cell>
        </row>
        <row r="1358">
          <cell r="A1358" t="str">
            <v>Title</v>
          </cell>
          <cell r="C1358" t="str">
            <v>This relates to the title of a person that comes before a name for addressing 
purpopses.</v>
          </cell>
          <cell r="D1358" t="str">
            <v>MarketFreeText_Type</v>
          </cell>
          <cell r="J1358" t="str">
            <v>Prof</v>
          </cell>
          <cell r="K1358" t="str">
            <v/>
          </cell>
        </row>
        <row r="1359">
          <cell r="A1359" t="str">
            <v>Title</v>
          </cell>
          <cell r="C1359" t="str">
            <v>This relates to the title of a person that comes before a name for addressing 
purpopses.</v>
          </cell>
          <cell r="D1359" t="str">
            <v>MarketFreeText_Type</v>
          </cell>
          <cell r="J1359" t="str">
            <v>Sr</v>
          </cell>
          <cell r="K1359" t="str">
            <v/>
          </cell>
        </row>
        <row r="1360">
          <cell r="A1360" t="str">
            <v>Title</v>
          </cell>
          <cell r="C1360" t="str">
            <v>This relates to the title of a person that comes before a name for addressing 
purpopses.</v>
          </cell>
          <cell r="D1360" t="str">
            <v>MarketFreeText_Type</v>
          </cell>
          <cell r="J1360" t="str">
            <v>Fr</v>
          </cell>
          <cell r="K1360" t="str">
            <v/>
          </cell>
        </row>
        <row r="1361">
          <cell r="A1361" t="str">
            <v>Title</v>
          </cell>
          <cell r="C1361" t="str">
            <v>This relates to the title of a person that comes before a name for addressing 
purpopses.</v>
          </cell>
          <cell r="D1361" t="str">
            <v>MarketFreeText_Type</v>
          </cell>
          <cell r="J1361" t="str">
            <v>Br</v>
          </cell>
          <cell r="K1361" t="str">
            <v/>
          </cell>
        </row>
        <row r="1362">
          <cell r="A1362" t="str">
            <v>Title</v>
          </cell>
          <cell r="C1362" t="str">
            <v>This relates to the title of a person that comes before a name for addressing 
purpopses.</v>
          </cell>
          <cell r="D1362" t="str">
            <v>MarketFreeText_Type</v>
          </cell>
          <cell r="J1362" t="str">
            <v>Rev</v>
          </cell>
          <cell r="K1362" t="str">
            <v/>
          </cell>
        </row>
        <row r="1363">
          <cell r="A1363" t="str">
            <v>Title</v>
          </cell>
          <cell r="C1363" t="str">
            <v>This relates to the title of a person that comes before a name for addressing 
purpopses.</v>
          </cell>
          <cell r="D1363" t="str">
            <v>MarketFreeText_Type</v>
          </cell>
          <cell r="J1363" t="str">
            <v>Lady</v>
          </cell>
          <cell r="K1363" t="str">
            <v/>
          </cell>
        </row>
        <row r="1364">
          <cell r="A1364" t="str">
            <v>Title</v>
          </cell>
          <cell r="C1364" t="str">
            <v>This relates to the title of a person that comes before a name for addressing 
purpopses.</v>
          </cell>
          <cell r="D1364" t="str">
            <v>MarketFreeText_Type</v>
          </cell>
          <cell r="J1364" t="str">
            <v>Lord</v>
          </cell>
          <cell r="K1364" t="str">
            <v/>
          </cell>
        </row>
        <row r="1365">
          <cell r="A1365" t="str">
            <v>Title</v>
          </cell>
          <cell r="C1365" t="str">
            <v>This relates to the title of a person that comes before a name for addressing 
purpopses.</v>
          </cell>
          <cell r="D1365" t="str">
            <v>MarketFreeText_Type</v>
          </cell>
          <cell r="J1365" t="str">
            <v>Cllr</v>
          </cell>
          <cell r="K1365" t="str">
            <v/>
          </cell>
        </row>
        <row r="1366">
          <cell r="A1366" t="str">
            <v>Title</v>
          </cell>
          <cell r="C1366" t="str">
            <v>This relates to the title of a person that comes before a name for addressing 
purpopses.</v>
          </cell>
          <cell r="D1366" t="str">
            <v>MarketFreeText_Type</v>
          </cell>
          <cell r="J1366" t="str">
            <v>Msgr</v>
          </cell>
          <cell r="K1366" t="str">
            <v/>
          </cell>
        </row>
        <row r="1367">
          <cell r="A1367" t="str">
            <v>Title</v>
          </cell>
          <cell r="C1367" t="str">
            <v>This relates to the title of a person that comes before a name for addressing 
purpopses.</v>
          </cell>
          <cell r="D1367" t="str">
            <v>MarketFreeText_Type</v>
          </cell>
          <cell r="J1367" t="str">
            <v>Sir</v>
          </cell>
          <cell r="K1367" t="str">
            <v/>
          </cell>
        </row>
        <row r="1368">
          <cell r="A1368" t="str">
            <v>TokenMeterDetails</v>
          </cell>
          <cell r="C1368" t="str">
            <v>Token meter details relate to token meter information used by a site operative to program token meters. This information is made up of values for total debt, emergency credit and recovery rate.</v>
          </cell>
          <cell r="D1368" t="str">
            <v>xs:string</v>
          </cell>
          <cell r="E1368">
            <v>30</v>
          </cell>
          <cell r="K1368" t="str">
            <v/>
          </cell>
        </row>
        <row r="1369">
          <cell r="A1369" t="str">
            <v>TotalUsageFactor</v>
          </cell>
          <cell r="C1369" t="str">
            <v>The total sum of the usage factors processed in the aggregation run for this profile</v>
          </cell>
          <cell r="D1369" t="str">
            <v>xs:decimal</v>
          </cell>
          <cell r="G1369">
            <v>31</v>
          </cell>
          <cell r="H1369">
            <v>14</v>
          </cell>
          <cell r="K1369" t="str">
            <v/>
          </cell>
        </row>
        <row r="1370">
          <cell r="A1370" t="str">
            <v>TotalUsageFactor</v>
          </cell>
          <cell r="C1370" t="str">
            <v>The total sum of the usage factors processed in the aggregation run for this profile</v>
          </cell>
          <cell r="D1370" t="str">
            <v>xs:decimal</v>
          </cell>
          <cell r="K1370" t="str">
            <v/>
          </cell>
        </row>
        <row r="1371">
          <cell r="A1371" t="str">
            <v>TradingAs</v>
          </cell>
          <cell r="B1371" t="str">
            <v>NameType</v>
          </cell>
          <cell r="C1371" t="str">
            <v>This refers to companies / organisations that have a trading as name at a 
particular location</v>
          </cell>
          <cell r="K1371" t="str">
            <v/>
          </cell>
        </row>
        <row r="1372">
          <cell r="A1372" t="str">
            <v>TransactionReasonCode</v>
          </cell>
          <cell r="C1372" t="str">
            <v>The Transaction Reason Code specifies the appropriate trigger for the message to be sent</v>
          </cell>
          <cell r="D1372" t="str">
            <v>xs:string</v>
          </cell>
          <cell r="E1372">
            <v>3</v>
          </cell>
          <cell r="K1372" t="str">
            <v>Enumerated</v>
          </cell>
        </row>
        <row r="1373">
          <cell r="A1373" t="str">
            <v>TransactionReasonCode</v>
          </cell>
          <cell r="C1373" t="str">
            <v>The Transaction Reason Code specifies the appropriate trigger for the message to be sent</v>
          </cell>
          <cell r="D1373" t="str">
            <v>xs:string</v>
          </cell>
          <cell r="J1373" t="str">
            <v>REG</v>
          </cell>
          <cell r="K1373" t="str">
            <v/>
          </cell>
        </row>
        <row r="1374">
          <cell r="A1374" t="str">
            <v>TransactionReasonCode</v>
          </cell>
          <cell r="C1374" t="str">
            <v>The Transaction Reason Code specifies the appropriate trigger for the message to be sent</v>
          </cell>
          <cell r="D1374" t="str">
            <v>xs:string</v>
          </cell>
          <cell r="J1374" t="str">
            <v>NGP</v>
          </cell>
          <cell r="K1374" t="str">
            <v/>
          </cell>
        </row>
        <row r="1375">
          <cell r="A1375" t="str">
            <v>TransactionReasonCode</v>
          </cell>
          <cell r="C1375" t="str">
            <v>The Transaction Reason Code specifies the appropriate trigger for the message to be sent</v>
          </cell>
          <cell r="D1375" t="str">
            <v>xs:string</v>
          </cell>
          <cell r="J1375" t="str">
            <v>NSP</v>
          </cell>
          <cell r="K1375" t="str">
            <v/>
          </cell>
        </row>
        <row r="1376">
          <cell r="A1376" t="str">
            <v>TransactionReasonCode</v>
          </cell>
          <cell r="C1376" t="str">
            <v>The Transaction Reason Code specifies the appropriate trigger for the message to be sent</v>
          </cell>
          <cell r="D1376" t="str">
            <v>xs:string</v>
          </cell>
          <cell r="J1376" t="str">
            <v>COG</v>
          </cell>
          <cell r="K1376" t="str">
            <v/>
          </cell>
        </row>
        <row r="1377">
          <cell r="A1377" t="str">
            <v>TransactionReasonCode</v>
          </cell>
          <cell r="C1377" t="str">
            <v>The Transaction Reason Code specifies the appropriate trigger for the message to be sent</v>
          </cell>
          <cell r="D1377" t="str">
            <v>xs:string</v>
          </cell>
          <cell r="J1377" t="str">
            <v>COI</v>
          </cell>
          <cell r="K1377" t="str">
            <v/>
          </cell>
        </row>
        <row r="1378">
          <cell r="A1378" t="str">
            <v>TransactionReasonCode</v>
          </cell>
          <cell r="C1378" t="str">
            <v>The Transaction Reason Code specifies the appropriate trigger for the message to be sent</v>
          </cell>
          <cell r="D1378" t="str">
            <v>xs:string</v>
          </cell>
          <cell r="J1378" t="str">
            <v>COS</v>
          </cell>
          <cell r="K1378" t="str">
            <v/>
          </cell>
        </row>
        <row r="1379">
          <cell r="A1379" t="str">
            <v>TransactionReasonCode</v>
          </cell>
          <cell r="C1379" t="str">
            <v>The Transaction Reason Code specifies the appropriate trigger for the message to be sent</v>
          </cell>
          <cell r="D1379" t="str">
            <v>xs:string</v>
          </cell>
          <cell r="J1379" t="str">
            <v>REP</v>
          </cell>
          <cell r="K1379" t="str">
            <v/>
          </cell>
        </row>
        <row r="1380">
          <cell r="A1380" t="str">
            <v>TransactionReasonCode</v>
          </cell>
          <cell r="C1380" t="str">
            <v>The Transaction Reason Code specifies the appropriate trigger for the message to be sent</v>
          </cell>
          <cell r="D1380" t="str">
            <v>xs:string</v>
          </cell>
          <cell r="J1380" t="str">
            <v>SCH</v>
          </cell>
          <cell r="K1380" t="str">
            <v/>
          </cell>
        </row>
        <row r="1381">
          <cell r="A1381" t="str">
            <v>TransactionReasonCode</v>
          </cell>
          <cell r="C1381" t="str">
            <v>The Transaction Reason Code specifies the appropriate trigger for the message to be sent</v>
          </cell>
          <cell r="D1381" t="str">
            <v>xs:string</v>
          </cell>
          <cell r="J1381" t="str">
            <v>FIN</v>
          </cell>
          <cell r="K1381" t="str">
            <v/>
          </cell>
        </row>
        <row r="1382">
          <cell r="A1382" t="str">
            <v>TransformerLossFactor</v>
          </cell>
          <cell r="C1382" t="str">
            <v>Transformer Loss Factor is a factor that is applied to account for transformer 
losses when a meter point is metered at lower voltage than the connection voltage.Where the consumption at a meter point is metered on the secondary 	side of the customers pri</v>
          </cell>
          <cell r="D1382" t="str">
            <v>xs:decimal</v>
          </cell>
          <cell r="G1382">
            <v>6</v>
          </cell>
          <cell r="H1382">
            <v>4</v>
          </cell>
          <cell r="K1382" t="str">
            <v/>
          </cell>
        </row>
        <row r="1383">
          <cell r="A1383" t="str">
            <v>TransformerLossFactor</v>
          </cell>
          <cell r="C1383" t="str">
            <v>Transformer Loss Factor is a factor that is applied to account for transformer 
losses when a meter point is metered at lower voltage than the connection voltage.Where the consumption at a meter point is metered on the secondary 	side of the customers pri</v>
          </cell>
          <cell r="D1383" t="str">
            <v>xs:decimal</v>
          </cell>
          <cell r="K1383" t="str">
            <v/>
          </cell>
        </row>
        <row r="1384">
          <cell r="A1384" t="str">
            <v>UnitNo</v>
          </cell>
          <cell r="C1384" t="str">
            <v>This refers to the unit, flat or appartment number that can be part of an address</v>
          </cell>
          <cell r="D1384" t="str">
            <v>NameType</v>
          </cell>
          <cell r="E1384">
            <v>10</v>
          </cell>
          <cell r="K1384" t="str">
            <v/>
          </cell>
        </row>
        <row r="1385">
          <cell r="A1385" t="str">
            <v>UnmeteredTypeCode</v>
          </cell>
          <cell r="C1385" t="str">
            <v>Codified field indicating the type of unmetered installation</v>
          </cell>
          <cell r="D1385" t="str">
            <v>xs:string</v>
          </cell>
          <cell r="E1385">
            <v>8</v>
          </cell>
          <cell r="K1385" t="str">
            <v/>
          </cell>
        </row>
        <row r="1386">
          <cell r="A1386" t="str">
            <v>UOM_Code</v>
          </cell>
          <cell r="C1386" t="str">
            <v>Units of measurement are a code that indicates the value that is measured (e.g. KWh, KVA, KVar, Date, Time).</v>
          </cell>
          <cell r="D1386" t="str">
            <v>xs:string</v>
          </cell>
          <cell r="E1386">
            <v>3</v>
          </cell>
          <cell r="K1386" t="str">
            <v>Enumerated</v>
          </cell>
        </row>
        <row r="1387">
          <cell r="A1387" t="str">
            <v>UOM_Code</v>
          </cell>
          <cell r="C1387" t="str">
            <v>Units of measurement are a code that indicates the value that is measured (e.g. KWh, KVA, KVar, Date, Time).</v>
          </cell>
          <cell r="D1387" t="str">
            <v>xs:string</v>
          </cell>
          <cell r="J1387" t="str">
            <v>K3</v>
          </cell>
          <cell r="K1387" t="str">
            <v/>
          </cell>
        </row>
        <row r="1388">
          <cell r="A1388" t="str">
            <v>UOM_Code</v>
          </cell>
          <cell r="C1388" t="str">
            <v>Units of measurement are a code that indicates the value that is measured (e.g. KWh, KVA, KVar, Date, Time).</v>
          </cell>
          <cell r="D1388" t="str">
            <v>xs:string</v>
          </cell>
          <cell r="J1388" t="str">
            <v>KVA</v>
          </cell>
          <cell r="K1388" t="str">
            <v/>
          </cell>
        </row>
        <row r="1389">
          <cell r="A1389" t="str">
            <v>UOM_Code</v>
          </cell>
          <cell r="C1389" t="str">
            <v>Units of measurement are a code that indicates the value that is measured (e.g. KWh, KVA, KVar, Date, Time).</v>
          </cell>
          <cell r="D1389" t="str">
            <v>xs:string</v>
          </cell>
          <cell r="J1389" t="str">
            <v>KVR</v>
          </cell>
          <cell r="K1389" t="str">
            <v/>
          </cell>
        </row>
        <row r="1390">
          <cell r="A1390" t="str">
            <v>UOM_Code</v>
          </cell>
          <cell r="C1390" t="str">
            <v>Units of measurement are a code that indicates the value that is measured (e.g. KWh, KVA, KVar, Date, Time).</v>
          </cell>
          <cell r="D1390" t="str">
            <v>xs:string</v>
          </cell>
          <cell r="J1390" t="str">
            <v>KWH</v>
          </cell>
          <cell r="K1390" t="str">
            <v/>
          </cell>
        </row>
        <row r="1391">
          <cell r="A1391" t="str">
            <v>UOM_Code</v>
          </cell>
          <cell r="C1391" t="str">
            <v>Units of measurement are a code that indicates the value that is measured (e.g. KWh, KVA, KVar, Date, Time).</v>
          </cell>
          <cell r="D1391" t="str">
            <v>xs:string</v>
          </cell>
          <cell r="J1391" t="str">
            <v>KWT</v>
          </cell>
          <cell r="K1391" t="str">
            <v/>
          </cell>
        </row>
        <row r="1392">
          <cell r="A1392" t="str">
            <v>UOM_Code</v>
          </cell>
          <cell r="C1392" t="str">
            <v>Units of measurement are a code that indicates the value that is measured (e.g. KWh, KVA, KVar, Date, Time).</v>
          </cell>
          <cell r="D1392" t="str">
            <v>xs:string</v>
          </cell>
          <cell r="J1392" t="str">
            <v>MWH</v>
          </cell>
          <cell r="K1392" t="str">
            <v/>
          </cell>
        </row>
        <row r="1393">
          <cell r="A1393" t="str">
            <v>VCAttributeDeleted</v>
          </cell>
          <cell r="B1393" t="str">
            <v>Flag_Type</v>
          </cell>
          <cell r="C1393" t="str">
            <v>VC Attribute Deleted is a flag indicating whether or not Vunerable Customer details have been deleted from the Networks database</v>
          </cell>
          <cell r="K1393" t="str">
            <v/>
          </cell>
        </row>
        <row r="1394">
          <cell r="A1394" t="str">
            <v>WithdrawalReasonCode</v>
          </cell>
          <cell r="C1394" t="str">
            <v>Withdrawal reason is a code to indicate why a reading has been withdrawn</v>
          </cell>
          <cell r="D1394" t="str">
            <v>xs:string</v>
          </cell>
          <cell r="I1394">
            <v>2</v>
          </cell>
          <cell r="K1394" t="str">
            <v>Enumerated</v>
          </cell>
        </row>
        <row r="1395">
          <cell r="A1395" t="str">
            <v>WithdrawalReasonCode</v>
          </cell>
          <cell r="C1395" t="str">
            <v>Withdrawal reason is a code to indicate why a reading has been withdrawn</v>
          </cell>
          <cell r="D1395" t="str">
            <v>xs:string</v>
          </cell>
          <cell r="J1395" t="str">
            <v>A1</v>
          </cell>
          <cell r="K1395" t="str">
            <v/>
          </cell>
        </row>
        <row r="1396">
          <cell r="A1396" t="str">
            <v>WithdrawalReasonCode</v>
          </cell>
          <cell r="C1396" t="str">
            <v>Withdrawal reason is a code to indicate why a reading has been withdrawn</v>
          </cell>
          <cell r="D1396" t="str">
            <v>xs:string</v>
          </cell>
          <cell r="J1396" t="str">
            <v>A2</v>
          </cell>
          <cell r="K1396" t="str">
            <v/>
          </cell>
        </row>
        <row r="1397">
          <cell r="A1397" t="str">
            <v>WithdrawalReasonCode</v>
          </cell>
          <cell r="C1397" t="str">
            <v>Withdrawal reason is a code to indicate why a reading has been withdrawn</v>
          </cell>
          <cell r="D1397" t="str">
            <v>xs:string</v>
          </cell>
          <cell r="J1397" t="str">
            <v>A3</v>
          </cell>
          <cell r="K1397" t="str">
            <v/>
          </cell>
        </row>
        <row r="1398">
          <cell r="A1398" t="str">
            <v>WithdrawalReasonCode</v>
          </cell>
          <cell r="C1398" t="str">
            <v>Withdrawal reason is a code to indicate why a reading has been withdrawn</v>
          </cell>
          <cell r="D1398" t="str">
            <v>xs:string</v>
          </cell>
          <cell r="J1398" t="str">
            <v>A4</v>
          </cell>
          <cell r="K1398" t="str">
            <v/>
          </cell>
        </row>
        <row r="1399">
          <cell r="A1399" t="str">
            <v>WithdrawalReasonCode</v>
          </cell>
          <cell r="C1399" t="str">
            <v>Withdrawal reason is a code to indicate why a reading has been withdrawn</v>
          </cell>
          <cell r="D1399" t="str">
            <v>xs:string</v>
          </cell>
          <cell r="J1399" t="str">
            <v>A5</v>
          </cell>
          <cell r="K1399" t="str">
            <v/>
          </cell>
        </row>
        <row r="1400">
          <cell r="A1400" t="str">
            <v>WithdrawalReasonCode</v>
          </cell>
          <cell r="C1400" t="str">
            <v>Withdrawal reason is a code to indicate why a reading has been withdrawn</v>
          </cell>
          <cell r="D1400" t="str">
            <v>xs:string</v>
          </cell>
          <cell r="J1400" t="str">
            <v>B1</v>
          </cell>
          <cell r="K1400" t="str">
            <v/>
          </cell>
        </row>
        <row r="1401">
          <cell r="A1401" t="str">
            <v>WithdrawalReasonCode</v>
          </cell>
          <cell r="C1401" t="str">
            <v>Withdrawal reason is a code to indicate why a reading has been withdrawn</v>
          </cell>
          <cell r="D1401" t="str">
            <v>xs:string</v>
          </cell>
          <cell r="J1401" t="str">
            <v>C1</v>
          </cell>
          <cell r="K1401" t="str">
            <v/>
          </cell>
        </row>
        <row r="1402">
          <cell r="A1402" t="str">
            <v>WithdrawalReasonCode</v>
          </cell>
          <cell r="C1402" t="str">
            <v>Withdrawal reason is a code to indicate why a reading has been withdrawn</v>
          </cell>
          <cell r="D1402" t="str">
            <v>xs:string</v>
          </cell>
          <cell r="J1402" t="str">
            <v>C2</v>
          </cell>
          <cell r="K1402" t="str">
            <v/>
          </cell>
        </row>
        <row r="1403">
          <cell r="A1403" t="str">
            <v>WithdrawalReasonCode</v>
          </cell>
          <cell r="C1403" t="str">
            <v>Withdrawal reason is a code to indicate why a reading has been withdrawn</v>
          </cell>
          <cell r="D1403" t="str">
            <v>xs:string</v>
          </cell>
          <cell r="J1403" t="str">
            <v>D1</v>
          </cell>
          <cell r="K1403" t="str">
            <v/>
          </cell>
        </row>
        <row r="1404">
          <cell r="A1404" t="str">
            <v>WithdrawalReasonCode</v>
          </cell>
          <cell r="C1404" t="str">
            <v>Withdrawal reason is a code to indicate why a reading has been withdrawn</v>
          </cell>
          <cell r="D1404" t="str">
            <v>xs:string</v>
          </cell>
          <cell r="J1404" t="str">
            <v>D2</v>
          </cell>
          <cell r="K1404" t="str">
            <v/>
          </cell>
        </row>
        <row r="1405">
          <cell r="A1405" t="str">
            <v>WithdrawalReasonCode</v>
          </cell>
          <cell r="C1405" t="str">
            <v>Withdrawal reason is a code to indicate why a reading has been withdrawn</v>
          </cell>
          <cell r="D1405" t="str">
            <v>xs:string</v>
          </cell>
          <cell r="J1405" t="str">
            <v>D3</v>
          </cell>
          <cell r="K1405" t="str">
            <v/>
          </cell>
        </row>
        <row r="1406">
          <cell r="A1406" t="str">
            <v>WithdrawalReasonCode</v>
          </cell>
          <cell r="C1406" t="str">
            <v>Withdrawal reason is a code to indicate why a reading has been withdrawn</v>
          </cell>
          <cell r="D1406" t="str">
            <v>xs:string</v>
          </cell>
          <cell r="J1406" t="str">
            <v>E1</v>
          </cell>
          <cell r="K1406" t="str">
            <v/>
          </cell>
        </row>
        <row r="1407">
          <cell r="A1407" t="str">
            <v>WorkTypeCode</v>
          </cell>
          <cell r="C1407" t="str">
            <v>Work Type Code</v>
          </cell>
          <cell r="D1407" t="str">
            <v>xs:string</v>
          </cell>
          <cell r="I1407">
            <v>4</v>
          </cell>
          <cell r="K1407" t="str">
            <v/>
          </cell>
          <cell r="L1407" t="str">
            <v>ABCD</v>
          </cell>
        </row>
        <row r="1408">
          <cell r="A1408" t="str">
            <v>WorkTypeCode</v>
          </cell>
          <cell r="C1408" t="str">
            <v>Work Type Code</v>
          </cell>
          <cell r="D1408" t="str">
            <v>xs:string</v>
          </cell>
          <cell r="K1408" t="str">
            <v/>
          </cell>
        </row>
        <row r="1409">
          <cell r="N1409" t="str">
            <v>AddressType</v>
          </cell>
          <cell r="O1409" t="str">
            <v>UnitNo</v>
          </cell>
          <cell r="P1409" t="str">
            <v>OK</v>
          </cell>
          <cell r="Q1409" t="str">
            <v>optional</v>
          </cell>
        </row>
        <row r="1410">
          <cell r="N1410" t="str">
            <v>AddressType</v>
          </cell>
          <cell r="O1410" t="str">
            <v>AddrLine1</v>
          </cell>
          <cell r="P1410" t="str">
            <v>OK</v>
          </cell>
          <cell r="Q1410" t="str">
            <v>optional</v>
          </cell>
        </row>
        <row r="1411">
          <cell r="N1411" t="str">
            <v>AddressType</v>
          </cell>
          <cell r="O1411" t="str">
            <v>AddrLine2</v>
          </cell>
          <cell r="P1411" t="str">
            <v>OK</v>
          </cell>
          <cell r="Q1411" t="str">
            <v>optional</v>
          </cell>
        </row>
        <row r="1412">
          <cell r="N1412" t="str">
            <v>AddressType</v>
          </cell>
          <cell r="O1412" t="str">
            <v>HouseNo</v>
          </cell>
          <cell r="P1412" t="str">
            <v>OK</v>
          </cell>
          <cell r="Q1412" t="str">
            <v>optional</v>
          </cell>
        </row>
        <row r="1413">
          <cell r="N1413" t="str">
            <v>AddressType</v>
          </cell>
          <cell r="O1413" t="str">
            <v>Street</v>
          </cell>
          <cell r="P1413" t="str">
            <v>OK</v>
          </cell>
          <cell r="Q1413" t="str">
            <v>optional</v>
          </cell>
          <cell r="S1413" t="str">
            <v>Mandatory on alll messages to DSO</v>
          </cell>
        </row>
        <row r="1414">
          <cell r="N1414" t="str">
            <v>AddressType</v>
          </cell>
          <cell r="O1414" t="str">
            <v>AddrLine4</v>
          </cell>
          <cell r="P1414" t="str">
            <v>OK</v>
          </cell>
          <cell r="Q1414" t="str">
            <v>optional</v>
          </cell>
        </row>
        <row r="1415">
          <cell r="N1415" t="str">
            <v>AddressType</v>
          </cell>
          <cell r="O1415" t="str">
            <v>AddrLine5</v>
          </cell>
          <cell r="P1415" t="str">
            <v>OK</v>
          </cell>
          <cell r="Q1415" t="str">
            <v>optional</v>
          </cell>
        </row>
        <row r="1416">
          <cell r="N1416" t="str">
            <v>AddressType</v>
          </cell>
          <cell r="O1416" t="str">
            <v>PostCode</v>
          </cell>
          <cell r="P1416" t="str">
            <v>OK</v>
          </cell>
          <cell r="Q1416" t="str">
            <v>optional</v>
          </cell>
        </row>
        <row r="1417">
          <cell r="N1417" t="str">
            <v>AddressType</v>
          </cell>
          <cell r="O1417" t="str">
            <v>City</v>
          </cell>
          <cell r="P1417" t="str">
            <v>OK</v>
          </cell>
          <cell r="Q1417" t="str">
            <v>optional</v>
          </cell>
        </row>
        <row r="1418">
          <cell r="N1418" t="str">
            <v>AddressType</v>
          </cell>
          <cell r="O1418" t="str">
            <v>CountyIreland</v>
          </cell>
          <cell r="P1418" t="str">
            <v>OK</v>
          </cell>
          <cell r="Q1418" t="str">
            <v>optional</v>
          </cell>
          <cell r="S1418" t="str">
            <v>Mandatory on alll messages to DSO</v>
          </cell>
        </row>
        <row r="1419">
          <cell r="N1419" t="str">
            <v>AddressType</v>
          </cell>
          <cell r="O1419" t="str">
            <v>Country</v>
          </cell>
          <cell r="P1419" t="str">
            <v>OK</v>
          </cell>
          <cell r="Q1419" t="str">
            <v>optional</v>
          </cell>
          <cell r="S1419" t="str">
            <v>Mandatory on alll messages to DSO</v>
          </cell>
        </row>
        <row r="1420">
          <cell r="N1420" t="str">
            <v>ContactDetailsType</v>
          </cell>
          <cell r="O1420" t="str">
            <v>Email</v>
          </cell>
          <cell r="P1420" t="str">
            <v>OK</v>
          </cell>
          <cell r="Q1420" t="str">
            <v>optional</v>
          </cell>
        </row>
        <row r="1421">
          <cell r="N1421" t="str">
            <v>ContactDetailsType</v>
          </cell>
          <cell r="P1421" t="e">
            <v>#N/A</v>
          </cell>
          <cell r="V1421" t="str">
            <v>PhoneOne</v>
          </cell>
          <cell r="W1421" t="str">
            <v>PhoneType</v>
          </cell>
          <cell r="X1421">
            <v>0</v>
          </cell>
        </row>
        <row r="1422">
          <cell r="N1422" t="str">
            <v>ContactDetailsType</v>
          </cell>
          <cell r="P1422" t="e">
            <v>#N/A</v>
          </cell>
          <cell r="V1422" t="str">
            <v>PhoneTwo</v>
          </cell>
          <cell r="W1422" t="str">
            <v>PhoneType</v>
          </cell>
          <cell r="X1422">
            <v>0</v>
          </cell>
        </row>
        <row r="1423">
          <cell r="N1423" t="str">
            <v>ContactDetailsType</v>
          </cell>
          <cell r="P1423" t="e">
            <v>#N/A</v>
          </cell>
          <cell r="V1423" t="str">
            <v>Fax</v>
          </cell>
          <cell r="W1423" t="str">
            <v>PhoneType</v>
          </cell>
          <cell r="X1423">
            <v>0</v>
          </cell>
        </row>
        <row r="1424">
          <cell r="N1424" t="str">
            <v>MeterIDConsumption_Type</v>
          </cell>
          <cell r="O1424" t="str">
            <v>MeterCategoryCode</v>
          </cell>
          <cell r="P1424" t="str">
            <v>OK</v>
          </cell>
          <cell r="Q1424" t="str">
            <v>optional</v>
          </cell>
        </row>
        <row r="1425">
          <cell r="N1425" t="str">
            <v>MeterIDConsumption_Type</v>
          </cell>
          <cell r="O1425" t="str">
            <v>SerialNumber</v>
          </cell>
          <cell r="P1425" t="str">
            <v>OK</v>
          </cell>
          <cell r="Q1425" t="str">
            <v>required</v>
          </cell>
        </row>
        <row r="1426">
          <cell r="N1426" t="str">
            <v>MeterIDConsumption_Type</v>
          </cell>
          <cell r="P1426" t="e">
            <v>#N/A</v>
          </cell>
          <cell r="V1426" t="str">
            <v>RegisterLevelInfo</v>
          </cell>
          <cell r="Y1426" t="str">
            <v>unbounded</v>
          </cell>
          <cell r="AA1426" t="str">
            <v>MeterRegisterSequence</v>
          </cell>
          <cell r="AB1426" t="str">
            <v>required</v>
          </cell>
        </row>
        <row r="1427">
          <cell r="N1427" t="str">
            <v>MeterIDConsumption_Type</v>
          </cell>
          <cell r="P1427" t="e">
            <v>#N/A</v>
          </cell>
          <cell r="V1427" t="str">
            <v>RegisterLevelInfo</v>
          </cell>
          <cell r="Y1427" t="str">
            <v>unbounded</v>
          </cell>
          <cell r="AA1427" t="str">
            <v>TimeslotCode</v>
          </cell>
          <cell r="AB1427" t="str">
            <v>required</v>
          </cell>
        </row>
        <row r="1428">
          <cell r="N1428" t="str">
            <v>MeterIDConsumption_Type</v>
          </cell>
          <cell r="P1428" t="e">
            <v>#N/A</v>
          </cell>
          <cell r="V1428" t="str">
            <v>RegisterLevelInfo</v>
          </cell>
          <cell r="Y1428" t="str">
            <v>unbounded</v>
          </cell>
          <cell r="AA1428" t="str">
            <v>UOM_Code</v>
          </cell>
          <cell r="AB1428" t="str">
            <v>required</v>
          </cell>
        </row>
        <row r="1429">
          <cell r="N1429" t="str">
            <v>MeterIDConsumption_Type</v>
          </cell>
          <cell r="P1429" t="e">
            <v>#N/A</v>
          </cell>
          <cell r="V1429" t="str">
            <v>RegisterLevelInfo</v>
          </cell>
          <cell r="Y1429" t="str">
            <v>unbounded</v>
          </cell>
          <cell r="AA1429" t="str">
            <v>MeterMultiplier</v>
          </cell>
          <cell r="AB1429" t="str">
            <v>required</v>
          </cell>
        </row>
        <row r="1430">
          <cell r="N1430" t="str">
            <v>MeterIDConsumption_Type</v>
          </cell>
          <cell r="P1430" t="e">
            <v>#N/A</v>
          </cell>
          <cell r="V1430" t="str">
            <v>RegisterLevelInfo</v>
          </cell>
          <cell r="Y1430" t="str">
            <v>unbounded</v>
          </cell>
          <cell r="AA1430" t="str">
            <v>ReadingValue</v>
          </cell>
          <cell r="AB1430" t="str">
            <v>required</v>
          </cell>
        </row>
        <row r="1431">
          <cell r="N1431" t="str">
            <v>MeterIDConsumption_Type</v>
          </cell>
          <cell r="P1431" t="e">
            <v>#N/A</v>
          </cell>
          <cell r="V1431" t="str">
            <v>RegisterLevelInfo</v>
          </cell>
          <cell r="Y1431" t="str">
            <v>unbounded</v>
          </cell>
          <cell r="AA1431" t="str">
            <v>ReadReasonCode</v>
          </cell>
          <cell r="AB1431" t="str">
            <v>required</v>
          </cell>
        </row>
        <row r="1432">
          <cell r="N1432" t="str">
            <v>MeterIDConsumption_Type</v>
          </cell>
          <cell r="P1432" t="e">
            <v>#N/A</v>
          </cell>
          <cell r="V1432" t="str">
            <v>RegisterLevelInfo</v>
          </cell>
          <cell r="Y1432" t="str">
            <v>unbounded</v>
          </cell>
          <cell r="AA1432" t="str">
            <v>ReadTypeCode</v>
          </cell>
          <cell r="AB1432" t="str">
            <v>required</v>
          </cell>
        </row>
        <row r="1433">
          <cell r="N1433" t="str">
            <v>MeterIDConsumption_Type</v>
          </cell>
          <cell r="P1433" t="e">
            <v>#N/A</v>
          </cell>
          <cell r="V1433" t="str">
            <v>RegisterLevelInfo</v>
          </cell>
          <cell r="Y1433" t="str">
            <v>unbounded</v>
          </cell>
          <cell r="AA1433" t="str">
            <v>PreviousReadDate</v>
          </cell>
          <cell r="AB1433" t="str">
            <v>required</v>
          </cell>
        </row>
        <row r="1434">
          <cell r="N1434" t="str">
            <v>MeterIDConsumption_Type</v>
          </cell>
          <cell r="P1434" t="e">
            <v>#N/A</v>
          </cell>
          <cell r="V1434" t="str">
            <v>RegisterLevelInfo</v>
          </cell>
          <cell r="Y1434" t="str">
            <v>unbounded</v>
          </cell>
          <cell r="AA1434" t="str">
            <v>Consumption</v>
          </cell>
          <cell r="AB1434" t="str">
            <v>optional</v>
          </cell>
        </row>
        <row r="1435">
          <cell r="N1435" t="str">
            <v>MeterIDConsumption_Type</v>
          </cell>
          <cell r="P1435" t="e">
            <v>#N/A</v>
          </cell>
          <cell r="V1435" t="str">
            <v>RegisterLevelInfo</v>
          </cell>
          <cell r="Y1435" t="str">
            <v>unbounded</v>
          </cell>
          <cell r="AA1435" t="str">
            <v>RegisterTypeCode</v>
          </cell>
          <cell r="AB1435" t="str">
            <v>required</v>
          </cell>
        </row>
        <row r="1436">
          <cell r="N1436" t="str">
            <v>MeterIDReadStatus_Type</v>
          </cell>
          <cell r="O1436" t="str">
            <v>MeterCategoryCode</v>
          </cell>
          <cell r="P1436" t="str">
            <v>OK</v>
          </cell>
          <cell r="Q1436" t="str">
            <v>optional</v>
          </cell>
        </row>
        <row r="1437">
          <cell r="N1437" t="str">
            <v>MeterIDReadStatus_Type</v>
          </cell>
          <cell r="O1437" t="str">
            <v>SerialNumber</v>
          </cell>
          <cell r="P1437" t="str">
            <v>OK</v>
          </cell>
          <cell r="Q1437" t="str">
            <v>required</v>
          </cell>
        </row>
        <row r="1438">
          <cell r="N1438" t="str">
            <v>MeterIDReadStatus_Type</v>
          </cell>
          <cell r="P1438" t="e">
            <v>#N/A</v>
          </cell>
          <cell r="V1438" t="str">
            <v>RegisterLevelInfo</v>
          </cell>
          <cell r="Y1438" t="str">
            <v>unbounded</v>
          </cell>
          <cell r="AA1438" t="str">
            <v>MeterRegisterSequence</v>
          </cell>
          <cell r="AB1438" t="str">
            <v>required</v>
          </cell>
        </row>
        <row r="1439">
          <cell r="N1439" t="str">
            <v>MeterIDReadStatus_Type</v>
          </cell>
          <cell r="P1439" t="e">
            <v>#N/A</v>
          </cell>
          <cell r="V1439" t="str">
            <v>RegisterLevelInfo</v>
          </cell>
          <cell r="Y1439" t="str">
            <v>unbounded</v>
          </cell>
          <cell r="AA1439" t="str">
            <v>TimeslotCode</v>
          </cell>
          <cell r="AB1439" t="str">
            <v>required</v>
          </cell>
        </row>
        <row r="1440">
          <cell r="N1440" t="str">
            <v>MeterIDReadStatus_Type</v>
          </cell>
          <cell r="P1440" t="e">
            <v>#N/A</v>
          </cell>
          <cell r="V1440" t="str">
            <v>RegisterLevelInfo</v>
          </cell>
          <cell r="Y1440" t="str">
            <v>unbounded</v>
          </cell>
          <cell r="AA1440" t="str">
            <v>UOM_Code</v>
          </cell>
          <cell r="AB1440" t="str">
            <v>required</v>
          </cell>
        </row>
        <row r="1441">
          <cell r="N1441" t="str">
            <v>MeterIDReadStatus_Type</v>
          </cell>
          <cell r="P1441" t="e">
            <v>#N/A</v>
          </cell>
          <cell r="V1441" t="str">
            <v>RegisterLevelInfo</v>
          </cell>
          <cell r="Y1441" t="str">
            <v>unbounded</v>
          </cell>
          <cell r="AA1441" t="str">
            <v>MeterMultiplier</v>
          </cell>
          <cell r="AB1441" t="str">
            <v>required</v>
          </cell>
        </row>
        <row r="1442">
          <cell r="N1442" t="str">
            <v>MeterIDReadStatus_Type</v>
          </cell>
          <cell r="P1442" t="e">
            <v>#N/A</v>
          </cell>
          <cell r="V1442" t="str">
            <v>RegisterLevelInfo</v>
          </cell>
          <cell r="Y1442" t="str">
            <v>unbounded</v>
          </cell>
          <cell r="AA1442" t="str">
            <v>ReadingValue</v>
          </cell>
          <cell r="AB1442" t="str">
            <v>required</v>
          </cell>
        </row>
        <row r="1443">
          <cell r="N1443" t="str">
            <v>MeterIDReadStatus_Type</v>
          </cell>
          <cell r="P1443" t="e">
            <v>#N/A</v>
          </cell>
          <cell r="V1443" t="str">
            <v>RegisterLevelInfo</v>
          </cell>
          <cell r="Y1443" t="str">
            <v>unbounded</v>
          </cell>
          <cell r="AA1443" t="str">
            <v>ReadReasonCode</v>
          </cell>
          <cell r="AB1443" t="str">
            <v>required</v>
          </cell>
        </row>
        <row r="1444">
          <cell r="N1444" t="str">
            <v>MeterIDReadStatus_Type</v>
          </cell>
          <cell r="P1444" t="e">
            <v>#N/A</v>
          </cell>
          <cell r="V1444" t="str">
            <v>RegisterLevelInfo</v>
          </cell>
          <cell r="Y1444" t="str">
            <v>unbounded</v>
          </cell>
          <cell r="AA1444" t="str">
            <v>ReadTypeCode</v>
          </cell>
          <cell r="AB1444" t="str">
            <v>required</v>
          </cell>
        </row>
        <row r="1445">
          <cell r="N1445" t="str">
            <v>MeterIDReadStatus_Type</v>
          </cell>
          <cell r="P1445" t="e">
            <v>#N/A</v>
          </cell>
          <cell r="V1445" t="str">
            <v>RegisterLevelInfo</v>
          </cell>
          <cell r="Y1445" t="str">
            <v>unbounded</v>
          </cell>
          <cell r="AA1445" t="str">
            <v>PreviousReadDate</v>
          </cell>
          <cell r="AB1445" t="str">
            <v>required</v>
          </cell>
        </row>
        <row r="1446">
          <cell r="N1446" t="str">
            <v>MeterIDReadStatus_Type</v>
          </cell>
          <cell r="P1446" t="e">
            <v>#N/A</v>
          </cell>
          <cell r="V1446" t="str">
            <v>RegisterLevelInfo</v>
          </cell>
          <cell r="Y1446" t="str">
            <v>unbounded</v>
          </cell>
          <cell r="AA1446" t="str">
            <v>Consumption</v>
          </cell>
          <cell r="AB1446" t="str">
            <v>optional</v>
          </cell>
        </row>
        <row r="1447">
          <cell r="N1447" t="str">
            <v>MeterIDReadStatus_Type</v>
          </cell>
          <cell r="P1447" t="e">
            <v>#N/A</v>
          </cell>
          <cell r="V1447" t="str">
            <v>RegisterLevelInfo</v>
          </cell>
          <cell r="Y1447" t="str">
            <v>unbounded</v>
          </cell>
          <cell r="AA1447" t="str">
            <v>ReadStatusCode</v>
          </cell>
          <cell r="AB1447" t="str">
            <v>required</v>
          </cell>
        </row>
        <row r="1448">
          <cell r="N1448" t="str">
            <v>MeterIDReadStatus_Type</v>
          </cell>
          <cell r="P1448" t="e">
            <v>#N/A</v>
          </cell>
          <cell r="V1448" t="str">
            <v>RegisterLevelInfo</v>
          </cell>
          <cell r="Y1448" t="str">
            <v>unbounded</v>
          </cell>
          <cell r="AA1448" t="str">
            <v>RegisterTypeCode</v>
          </cell>
          <cell r="AB1448" t="str">
            <v>required</v>
          </cell>
        </row>
        <row r="1449">
          <cell r="N1449" t="str">
            <v>MeterReaderRemarksType</v>
          </cell>
          <cell r="O1449" t="str">
            <v>MeterReaderRemarkCode</v>
          </cell>
          <cell r="P1449" t="str">
            <v>OK</v>
          </cell>
          <cell r="Q1449" t="str">
            <v>required</v>
          </cell>
        </row>
        <row r="1450">
          <cell r="N1450" t="str">
            <v>MeterReaderRemarksType</v>
          </cell>
          <cell r="O1450" t="str">
            <v>MeterReaderRemarks</v>
          </cell>
          <cell r="P1450" t="str">
            <v>OK</v>
          </cell>
          <cell r="Q1450" t="str">
            <v>optional</v>
          </cell>
        </row>
        <row r="1451">
          <cell r="N1451" t="str">
            <v>NewMetersRegisterLevelInfo_Type</v>
          </cell>
          <cell r="O1451" t="str">
            <v>TimeslotCode</v>
          </cell>
          <cell r="P1451" t="str">
            <v>OK</v>
          </cell>
          <cell r="Q1451" t="str">
            <v>required</v>
          </cell>
        </row>
        <row r="1452">
          <cell r="N1452" t="str">
            <v>NewMetersRegisterLevelInfo_Type</v>
          </cell>
          <cell r="O1452" t="str">
            <v>MeterRegisterSequence</v>
          </cell>
          <cell r="P1452" t="str">
            <v>OK</v>
          </cell>
          <cell r="Q1452" t="str">
            <v>required</v>
          </cell>
        </row>
        <row r="1453">
          <cell r="N1453" t="str">
            <v>NewMetersRegisterLevelInfo_Type</v>
          </cell>
          <cell r="O1453" t="str">
            <v>UOM_Code</v>
          </cell>
          <cell r="P1453" t="str">
            <v>OK</v>
          </cell>
          <cell r="Q1453" t="str">
            <v>required</v>
          </cell>
        </row>
        <row r="1454">
          <cell r="N1454" t="str">
            <v>NewMetersRegisterLevelInfo_Type</v>
          </cell>
          <cell r="O1454" t="str">
            <v>MeterMultiplier</v>
          </cell>
          <cell r="P1454" t="str">
            <v>OK</v>
          </cell>
          <cell r="Q1454" t="str">
            <v>required</v>
          </cell>
        </row>
        <row r="1455">
          <cell r="N1455" t="str">
            <v>NewMetersRegisterLevelInfo_Type</v>
          </cell>
          <cell r="O1455" t="str">
            <v>ReadingValue</v>
          </cell>
          <cell r="P1455" t="str">
            <v>OK</v>
          </cell>
          <cell r="Q1455" t="str">
            <v>required</v>
          </cell>
        </row>
        <row r="1456">
          <cell r="N1456" t="str">
            <v>NewMetersRegisterLevelInfo_Type</v>
          </cell>
          <cell r="O1456" t="str">
            <v>ReadReasonCode</v>
          </cell>
          <cell r="P1456" t="str">
            <v>OK</v>
          </cell>
          <cell r="Q1456" t="str">
            <v>required</v>
          </cell>
        </row>
        <row r="1457">
          <cell r="N1457" t="str">
            <v>NewMetersRegisterLevelInfo_Type</v>
          </cell>
          <cell r="O1457" t="str">
            <v>ReadTypeCode</v>
          </cell>
          <cell r="P1457" t="str">
            <v>OK</v>
          </cell>
          <cell r="Q1457" t="str">
            <v>required</v>
          </cell>
        </row>
        <row r="1458">
          <cell r="N1458" t="str">
            <v>NewMetersRegisterLevelInfo_Type</v>
          </cell>
          <cell r="O1458" t="str">
            <v>PostDecimalDetails</v>
          </cell>
          <cell r="P1458" t="str">
            <v>OK</v>
          </cell>
          <cell r="Q1458" t="str">
            <v>required</v>
          </cell>
        </row>
        <row r="1459">
          <cell r="N1459" t="str">
            <v>NewMetersRegisterLevelInfo_Type</v>
          </cell>
          <cell r="O1459" t="str">
            <v>PreDecimalDetails</v>
          </cell>
          <cell r="P1459" t="str">
            <v>OK</v>
          </cell>
          <cell r="Q1459" t="str">
            <v>required</v>
          </cell>
        </row>
        <row r="1460">
          <cell r="N1460" t="str">
            <v>NewMetersRegisterLevelInfo_Type</v>
          </cell>
          <cell r="O1460" t="str">
            <v>RegisterTypeCode</v>
          </cell>
          <cell r="P1460" t="str">
            <v>OK</v>
          </cell>
          <cell r="Q1460" t="str">
            <v>required</v>
          </cell>
        </row>
        <row r="1461">
          <cell r="N1461" t="str">
            <v>PhoneType</v>
          </cell>
          <cell r="P1461" t="e">
            <v>#N/A</v>
          </cell>
          <cell r="Q1461" t="str">
            <v>optional</v>
          </cell>
          <cell r="R1461" t="str">
            <v>Number</v>
          </cell>
          <cell r="T1461" t="str">
            <v>xs:string</v>
          </cell>
          <cell r="U1461">
            <v>20</v>
          </cell>
        </row>
        <row r="1462">
          <cell r="N1462" t="str">
            <v>PhoneType</v>
          </cell>
          <cell r="P1462" t="e">
            <v>#N/A</v>
          </cell>
          <cell r="Q1462" t="str">
            <v>optional</v>
          </cell>
          <cell r="R1462" t="str">
            <v>Extn</v>
          </cell>
          <cell r="T1462" t="str">
            <v>xs:string</v>
          </cell>
          <cell r="U1462">
            <v>10</v>
          </cell>
        </row>
        <row r="1463">
          <cell r="N1463" t="str">
            <v>RemovedMetersRegisterLevelInfo_Type</v>
          </cell>
          <cell r="O1463" t="str">
            <v>TimeslotCode</v>
          </cell>
          <cell r="P1463" t="str">
            <v>OK</v>
          </cell>
          <cell r="Q1463" t="str">
            <v>required</v>
          </cell>
        </row>
        <row r="1464">
          <cell r="N1464" t="str">
            <v>RemovedMetersRegisterLevelInfo_Type</v>
          </cell>
          <cell r="O1464" t="str">
            <v>MeterRegisterSequence</v>
          </cell>
          <cell r="P1464" t="str">
            <v>OK</v>
          </cell>
          <cell r="Q1464" t="str">
            <v>required</v>
          </cell>
        </row>
        <row r="1465">
          <cell r="N1465" t="str">
            <v>RemovedMetersRegisterLevelInfo_Type</v>
          </cell>
          <cell r="O1465" t="str">
            <v>UOM_Code</v>
          </cell>
          <cell r="P1465" t="str">
            <v>OK</v>
          </cell>
          <cell r="Q1465" t="str">
            <v>required</v>
          </cell>
        </row>
        <row r="1466">
          <cell r="N1466" t="str">
            <v>RemovedMetersRegisterLevelInfo_Type</v>
          </cell>
          <cell r="O1466" t="str">
            <v>MeterMultiplier</v>
          </cell>
          <cell r="P1466" t="str">
            <v>OK</v>
          </cell>
          <cell r="Q1466" t="str">
            <v>required</v>
          </cell>
        </row>
        <row r="1467">
          <cell r="N1467" t="str">
            <v>RemovedMetersRegisterLevelInfo_Type</v>
          </cell>
          <cell r="O1467" t="str">
            <v>ReadingValue</v>
          </cell>
          <cell r="P1467" t="str">
            <v>OK</v>
          </cell>
          <cell r="Q1467" t="str">
            <v>required</v>
          </cell>
        </row>
        <row r="1468">
          <cell r="N1468" t="str">
            <v>RemovedMetersRegisterLevelInfo_Type</v>
          </cell>
          <cell r="O1468" t="str">
            <v>ReadReasonCode</v>
          </cell>
          <cell r="P1468" t="str">
            <v>OK</v>
          </cell>
          <cell r="Q1468" t="str">
            <v>required</v>
          </cell>
        </row>
        <row r="1469">
          <cell r="N1469" t="str">
            <v>RemovedMetersRegisterLevelInfo_Type</v>
          </cell>
          <cell r="O1469" t="str">
            <v>ReadTypeCode</v>
          </cell>
          <cell r="P1469" t="str">
            <v>OK</v>
          </cell>
          <cell r="Q1469" t="str">
            <v>required</v>
          </cell>
        </row>
        <row r="1470">
          <cell r="N1470" t="str">
            <v>RemovedMetersRegisterLevelInfo_Type</v>
          </cell>
          <cell r="O1470" t="str">
            <v>PreviousReadDate</v>
          </cell>
          <cell r="P1470" t="str">
            <v>OK</v>
          </cell>
          <cell r="Q1470" t="str">
            <v>required</v>
          </cell>
        </row>
        <row r="1471">
          <cell r="N1471" t="str">
            <v>RemovedMetersRegisterLevelInfo_Type</v>
          </cell>
          <cell r="O1471" t="str">
            <v>Consumption</v>
          </cell>
          <cell r="P1471" t="str">
            <v>OK</v>
          </cell>
          <cell r="Q1471" t="str">
            <v>optional</v>
          </cell>
        </row>
        <row r="1472">
          <cell r="N1472" t="str">
            <v>RemovedMetersRegisterLevelInfo_Type</v>
          </cell>
          <cell r="O1472" t="str">
            <v>PostDecimalDetails</v>
          </cell>
          <cell r="P1472" t="str">
            <v>OK</v>
          </cell>
          <cell r="Q1472" t="str">
            <v>optional</v>
          </cell>
        </row>
        <row r="1473">
          <cell r="N1473" t="str">
            <v>RemovedMetersRegisterLevelInfo_Type</v>
          </cell>
          <cell r="O1473" t="str">
            <v>PreDecimalDetails</v>
          </cell>
          <cell r="P1473" t="str">
            <v>OK</v>
          </cell>
          <cell r="Q1473" t="str">
            <v>optional</v>
          </cell>
        </row>
        <row r="1474">
          <cell r="N1474" t="str">
            <v>RemovedMetersRegisterLevelInfo_Type</v>
          </cell>
          <cell r="O1474" t="str">
            <v>RegisterTypeCode</v>
          </cell>
          <cell r="P1474" t="str">
            <v>OK</v>
          </cell>
          <cell r="Q1474" t="str">
            <v>required</v>
          </cell>
        </row>
        <row r="1475">
          <cell r="N1475" t="str">
            <v>RemovedMetersRegisterLevelInfo_Type</v>
          </cell>
          <cell r="O1475" t="str">
            <v>ReadStatusCode</v>
          </cell>
          <cell r="P1475" t="str">
            <v>OK</v>
          </cell>
          <cell r="Q1475" t="str">
            <v>required</v>
          </cell>
        </row>
        <row r="1476">
          <cell r="N1476" t="str">
            <v>RetainedMetersRegisterLevelInfo_Type</v>
          </cell>
          <cell r="O1476" t="str">
            <v>TimeslotCode</v>
          </cell>
          <cell r="P1476" t="str">
            <v>OK</v>
          </cell>
          <cell r="Q1476" t="str">
            <v>required</v>
          </cell>
        </row>
        <row r="1477">
          <cell r="N1477" t="str">
            <v>RetainedMetersRegisterLevelInfo_Type</v>
          </cell>
          <cell r="O1477" t="str">
            <v>MeterRegisterSequence</v>
          </cell>
          <cell r="P1477" t="str">
            <v>OK</v>
          </cell>
          <cell r="Q1477" t="str">
            <v>required</v>
          </cell>
        </row>
        <row r="1478">
          <cell r="N1478" t="str">
            <v>RetainedMetersRegisterLevelInfo_Type</v>
          </cell>
          <cell r="O1478" t="str">
            <v>UOM_Code</v>
          </cell>
          <cell r="P1478" t="str">
            <v>OK</v>
          </cell>
          <cell r="Q1478" t="str">
            <v>required</v>
          </cell>
        </row>
        <row r="1479">
          <cell r="N1479" t="str">
            <v>RetainedMetersRegisterLevelInfo_Type</v>
          </cell>
          <cell r="O1479" t="str">
            <v>MeterMultiplier</v>
          </cell>
          <cell r="P1479" t="str">
            <v>OK</v>
          </cell>
          <cell r="Q1479" t="str">
            <v>required</v>
          </cell>
        </row>
        <row r="1480">
          <cell r="N1480" t="str">
            <v>RetainedMetersRegisterLevelInfo_Type</v>
          </cell>
          <cell r="O1480" t="str">
            <v>ReadingValue</v>
          </cell>
          <cell r="P1480" t="str">
            <v>OK</v>
          </cell>
          <cell r="Q1480" t="str">
            <v>required</v>
          </cell>
        </row>
        <row r="1481">
          <cell r="N1481" t="str">
            <v>RetainedMetersRegisterLevelInfo_Type</v>
          </cell>
          <cell r="O1481" t="str">
            <v>ReadReasonCode</v>
          </cell>
          <cell r="P1481" t="str">
            <v>OK</v>
          </cell>
          <cell r="Q1481" t="str">
            <v>required</v>
          </cell>
        </row>
        <row r="1482">
          <cell r="N1482" t="str">
            <v>RetainedMetersRegisterLevelInfo_Type</v>
          </cell>
          <cell r="O1482" t="str">
            <v>ReadTypeCode</v>
          </cell>
          <cell r="P1482" t="str">
            <v>OK</v>
          </cell>
          <cell r="Q1482" t="str">
            <v>required</v>
          </cell>
        </row>
        <row r="1483">
          <cell r="N1483" t="str">
            <v>RetainedMetersRegisterLevelInfo_Type</v>
          </cell>
          <cell r="O1483" t="str">
            <v>PreviousReadDate</v>
          </cell>
          <cell r="P1483" t="str">
            <v>OK</v>
          </cell>
          <cell r="Q1483" t="str">
            <v>required</v>
          </cell>
        </row>
        <row r="1484">
          <cell r="N1484" t="str">
            <v>RetainedMetersRegisterLevelInfo_Type</v>
          </cell>
          <cell r="O1484" t="str">
            <v>Consumption</v>
          </cell>
          <cell r="P1484" t="str">
            <v>OK</v>
          </cell>
          <cell r="Q1484" t="str">
            <v>optional</v>
          </cell>
        </row>
        <row r="1485">
          <cell r="N1485" t="str">
            <v>RetainedMetersRegisterLevelInfo_Type</v>
          </cell>
          <cell r="O1485" t="str">
            <v>PostDecimalDetails</v>
          </cell>
          <cell r="P1485" t="str">
            <v>OK</v>
          </cell>
          <cell r="Q1485" t="str">
            <v>optional</v>
          </cell>
        </row>
        <row r="1486">
          <cell r="N1486" t="str">
            <v>RetainedMetersRegisterLevelInfo_Type</v>
          </cell>
          <cell r="O1486" t="str">
            <v>PreDecimalDetails</v>
          </cell>
          <cell r="P1486" t="str">
            <v>OK</v>
          </cell>
          <cell r="Q1486" t="str">
            <v>optional</v>
          </cell>
        </row>
        <row r="1487">
          <cell r="N1487" t="str">
            <v>RetainedMetersRegisterLevelInfo_Type</v>
          </cell>
          <cell r="O1487" t="str">
            <v>RegisterTypeCode</v>
          </cell>
          <cell r="P1487" t="str">
            <v>OK</v>
          </cell>
          <cell r="Q1487" t="str">
            <v>required</v>
          </cell>
        </row>
        <row r="1488">
          <cell r="N1488" t="str">
            <v>RetainedMetersRegisterLevelInfo_Type</v>
          </cell>
          <cell r="O1488" t="str">
            <v>ReadStatusCode</v>
          </cell>
          <cell r="P1488" t="str">
            <v>OK</v>
          </cell>
          <cell r="Q1488" t="str">
            <v>required</v>
          </cell>
        </row>
        <row r="1489">
          <cell r="N1489" t="str">
            <v>StreetAddressType</v>
          </cell>
          <cell r="O1489" t="str">
            <v>COName</v>
          </cell>
          <cell r="P1489" t="str">
            <v>OK</v>
          </cell>
          <cell r="Q1489" t="str">
            <v>optional</v>
          </cell>
        </row>
        <row r="1490">
          <cell r="N1490" t="str">
            <v>StreetAddressType</v>
          </cell>
          <cell r="O1490" t="str">
            <v>UnitNo</v>
          </cell>
          <cell r="P1490" t="str">
            <v>OK</v>
          </cell>
          <cell r="Q1490" t="str">
            <v>optional</v>
          </cell>
        </row>
        <row r="1491">
          <cell r="N1491" t="str">
            <v>StreetAddressType</v>
          </cell>
          <cell r="O1491" t="str">
            <v>AddrLine1</v>
          </cell>
          <cell r="P1491" t="str">
            <v>OK</v>
          </cell>
          <cell r="Q1491" t="str">
            <v>optional</v>
          </cell>
        </row>
        <row r="1492">
          <cell r="N1492" t="str">
            <v>StreetAddressType</v>
          </cell>
          <cell r="O1492" t="str">
            <v>AddrLine2</v>
          </cell>
          <cell r="P1492" t="str">
            <v>OK</v>
          </cell>
          <cell r="Q1492" t="str">
            <v>optional</v>
          </cell>
        </row>
        <row r="1493">
          <cell r="N1493" t="str">
            <v>StreetAddressType</v>
          </cell>
          <cell r="O1493" t="str">
            <v>HouseNo</v>
          </cell>
          <cell r="P1493" t="str">
            <v>OK</v>
          </cell>
          <cell r="Q1493" t="str">
            <v>optional</v>
          </cell>
        </row>
        <row r="1494">
          <cell r="N1494" t="str">
            <v>StreetAddressType</v>
          </cell>
          <cell r="O1494" t="str">
            <v>Street</v>
          </cell>
          <cell r="P1494" t="str">
            <v>OK</v>
          </cell>
          <cell r="Q1494" t="str">
            <v>required</v>
          </cell>
        </row>
        <row r="1495">
          <cell r="N1495" t="str">
            <v>StreetAddressType</v>
          </cell>
          <cell r="O1495" t="str">
            <v>AddrLine4</v>
          </cell>
          <cell r="P1495" t="str">
            <v>OK</v>
          </cell>
          <cell r="Q1495" t="str">
            <v>optional</v>
          </cell>
        </row>
        <row r="1496">
          <cell r="N1496" t="str">
            <v>StreetAddressType</v>
          </cell>
          <cell r="O1496" t="str">
            <v>AddrLine5</v>
          </cell>
          <cell r="P1496" t="str">
            <v>OK</v>
          </cell>
          <cell r="Q1496" t="str">
            <v>optional</v>
          </cell>
        </row>
        <row r="1497">
          <cell r="N1497" t="str">
            <v>StreetAddressType</v>
          </cell>
          <cell r="O1497" t="str">
            <v>PostCode</v>
          </cell>
          <cell r="P1497" t="str">
            <v>OK</v>
          </cell>
          <cell r="Q1497" t="str">
            <v>optional</v>
          </cell>
        </row>
        <row r="1498">
          <cell r="N1498" t="str">
            <v>StreetAddressType</v>
          </cell>
          <cell r="O1498" t="str">
            <v>City</v>
          </cell>
          <cell r="P1498" t="str">
            <v>OK</v>
          </cell>
          <cell r="Q1498" t="str">
            <v>optional</v>
          </cell>
        </row>
        <row r="1499">
          <cell r="N1499" t="str">
            <v>StreetAddressType</v>
          </cell>
          <cell r="O1499" t="str">
            <v>CountyIreland</v>
          </cell>
          <cell r="P1499" t="str">
            <v>OK</v>
          </cell>
          <cell r="Q1499" t="str">
            <v>optional</v>
          </cell>
          <cell r="S1499" t="str">
            <v>Mandatory when an Irish address has been provided</v>
          </cell>
        </row>
        <row r="1500">
          <cell r="N1500" t="str">
            <v>StreetAddressType</v>
          </cell>
          <cell r="O1500" t="str">
            <v>CountyState</v>
          </cell>
          <cell r="P1500" t="str">
            <v>OK</v>
          </cell>
          <cell r="Q1500" t="str">
            <v>optional</v>
          </cell>
        </row>
        <row r="1501">
          <cell r="N1501" t="str">
            <v>StreetAddressType</v>
          </cell>
          <cell r="O1501" t="str">
            <v>Country</v>
          </cell>
          <cell r="P1501" t="str">
            <v>OK</v>
          </cell>
          <cell r="Q1501" t="str">
            <v>optional</v>
          </cell>
        </row>
        <row r="1502">
          <cell r="N1502" t="str">
            <v>TechnicalContactAuthorisedType</v>
          </cell>
          <cell r="O1502" t="str">
            <v>ContactName</v>
          </cell>
          <cell r="P1502" t="str">
            <v>OK</v>
          </cell>
          <cell r="Q1502" t="str">
            <v>optional</v>
          </cell>
        </row>
        <row r="1503">
          <cell r="N1503" t="str">
            <v>TechnicalContactAuthorisedType</v>
          </cell>
          <cell r="O1503" t="str">
            <v>CompanyAuthorisedOfficer</v>
          </cell>
          <cell r="P1503" t="str">
            <v>OK</v>
          </cell>
          <cell r="Q1503" t="str">
            <v>optional</v>
          </cell>
        </row>
        <row r="1504">
          <cell r="N1504" t="str">
            <v>TechnicalContactAuthorisedType</v>
          </cell>
          <cell r="P1504" t="e">
            <v>#N/A</v>
          </cell>
          <cell r="X1504">
            <v>0</v>
          </cell>
          <cell r="Z1504" t="str">
            <v>TechnicalContactDetails</v>
          </cell>
        </row>
        <row r="1505">
          <cell r="N1505" t="str">
            <v>TechnicalContactAuthorisedType</v>
          </cell>
          <cell r="P1505" t="e">
            <v>#N/A</v>
          </cell>
          <cell r="V1505" t="str">
            <v>Address</v>
          </cell>
          <cell r="W1505" t="str">
            <v>StreetAddressType</v>
          </cell>
          <cell r="X1505">
            <v>0</v>
          </cell>
        </row>
        <row r="1506">
          <cell r="N1506" t="str">
            <v>TechnicalContactType</v>
          </cell>
          <cell r="O1506" t="str">
            <v>ContactName</v>
          </cell>
          <cell r="P1506" t="str">
            <v>OK</v>
          </cell>
          <cell r="Q1506" t="str">
            <v>optional</v>
          </cell>
        </row>
        <row r="1507">
          <cell r="N1507" t="str">
            <v>TechnicalContactType</v>
          </cell>
          <cell r="P1507" t="e">
            <v>#N/A</v>
          </cell>
          <cell r="X1507">
            <v>0</v>
          </cell>
          <cell r="Z1507" t="str">
            <v>TechnicalContactDetails</v>
          </cell>
        </row>
        <row r="1508">
          <cell r="N1508" t="str">
            <v>TechnicalContactType</v>
          </cell>
          <cell r="P1508" t="e">
            <v>#N/A</v>
          </cell>
          <cell r="V1508" t="str">
            <v>Address</v>
          </cell>
          <cell r="W1508" t="str">
            <v>StreetAddressType</v>
          </cell>
          <cell r="X1508">
            <v>0</v>
          </cell>
        </row>
        <row r="1509">
          <cell r="N1509" t="str">
            <v>UsageFactorsActual_Type</v>
          </cell>
          <cell r="O1509" t="str">
            <v>TimeslotCode</v>
          </cell>
          <cell r="P1509" t="str">
            <v>OK</v>
          </cell>
          <cell r="Q1509" t="str">
            <v>required</v>
          </cell>
        </row>
        <row r="1510">
          <cell r="N1510" t="str">
            <v>UsageFactorsActual_Type</v>
          </cell>
          <cell r="O1510" t="str">
            <v>EffectiveFromDate</v>
          </cell>
          <cell r="P1510" t="str">
            <v>OK</v>
          </cell>
          <cell r="Q1510" t="str">
            <v>required</v>
          </cell>
        </row>
        <row r="1511">
          <cell r="N1511" t="str">
            <v>UsageFactorsActual_Type</v>
          </cell>
          <cell r="O1511" t="str">
            <v>ActualUsageFactor</v>
          </cell>
          <cell r="P1511" t="str">
            <v>OK</v>
          </cell>
          <cell r="Q1511" t="str">
            <v>required</v>
          </cell>
        </row>
        <row r="1512">
          <cell r="N1512" t="str">
            <v>UsageFactorsEstimated_Type</v>
          </cell>
          <cell r="O1512" t="str">
            <v>TimeslotCode</v>
          </cell>
          <cell r="P1512" t="str">
            <v>OK</v>
          </cell>
          <cell r="Q1512" t="str">
            <v>required</v>
          </cell>
        </row>
        <row r="1513">
          <cell r="N1513" t="str">
            <v>UsageFactorsEstimated_Type</v>
          </cell>
          <cell r="O1513" t="str">
            <v>EffectiveFromDate</v>
          </cell>
          <cell r="P1513" t="str">
            <v>OK</v>
          </cell>
          <cell r="Q1513" t="str">
            <v>required</v>
          </cell>
        </row>
        <row r="1514">
          <cell r="N1514" t="str">
            <v>UsageFactorsEstimated_Type</v>
          </cell>
          <cell r="O1514" t="str">
            <v>ActualUsageFactor</v>
          </cell>
          <cell r="P1514" t="str">
            <v>OK</v>
          </cell>
          <cell r="Q1514" t="str">
            <v>optional</v>
          </cell>
          <cell r="S1514" t="str">
            <v>Provided by the period terminating on the read date</v>
          </cell>
        </row>
        <row r="1515">
          <cell r="N1515" t="str">
            <v>UsageFactorsEstimated_Type</v>
          </cell>
          <cell r="O1515" t="str">
            <v>EstimatedUsageFactor</v>
          </cell>
          <cell r="P1515" t="str">
            <v>OK</v>
          </cell>
          <cell r="Q1515" t="str">
            <v>optional</v>
          </cell>
          <cell r="S1515" t="str">
            <v>Provided for the period following the read date</v>
          </cell>
        </row>
        <row r="1516">
          <cell r="N1516" t="str">
            <v>UsageFactorsEstimatedCOS_Type</v>
          </cell>
          <cell r="O1516" t="str">
            <v>TimeslotCode</v>
          </cell>
          <cell r="P1516" t="str">
            <v>OK</v>
          </cell>
          <cell r="Q1516" t="str">
            <v>required</v>
          </cell>
        </row>
        <row r="1517">
          <cell r="N1517" t="str">
            <v>UsageFactorsEstimatedCOS_Type</v>
          </cell>
          <cell r="O1517" t="str">
            <v>EffectiveFromDate</v>
          </cell>
          <cell r="P1517" t="str">
            <v>OK</v>
          </cell>
          <cell r="Q1517" t="str">
            <v>required</v>
          </cell>
        </row>
        <row r="1518">
          <cell r="N1518" t="str">
            <v>UsageFactorsEstimatedCOS_Type</v>
          </cell>
          <cell r="O1518" t="str">
            <v>EstimatedUsageFactor</v>
          </cell>
          <cell r="P1518" t="str">
            <v>OK</v>
          </cell>
          <cell r="Q1518" t="str">
            <v>optional</v>
          </cell>
          <cell r="S1518" t="str">
            <v>Provided for the period following the read date</v>
          </cell>
          <cell r="AE1518">
            <v>3</v>
          </cell>
          <cell r="AF1518" t="str">
            <v>4</v>
          </cell>
          <cell r="AG1518">
            <v>5</v>
          </cell>
          <cell r="AH1518">
            <v>6</v>
          </cell>
          <cell r="AI1518">
            <v>7</v>
          </cell>
          <cell r="AJ1518" t="str">
            <v>8</v>
          </cell>
          <cell r="AK1518">
            <v>9</v>
          </cell>
          <cell r="AL1518" t="str">
            <v>10</v>
          </cell>
          <cell r="AM1518" t="str">
            <v>11</v>
          </cell>
        </row>
        <row r="1519">
          <cell r="AC1519" t="str">
            <v>AppointmentID_Type</v>
          </cell>
          <cell r="AD1519" t="str">
            <v>xs:string</v>
          </cell>
          <cell r="AE1519">
            <v>10</v>
          </cell>
          <cell r="AF1519" t="str">
            <v>2[0-9]{9}</v>
          </cell>
          <cell r="AL1519" t="str">
            <v>10</v>
          </cell>
          <cell r="AM1519" t="str">
            <v/>
          </cell>
        </row>
        <row r="1520">
          <cell r="AC1520" t="str">
            <v>AppointmentID_Type</v>
          </cell>
          <cell r="AD1520" t="str">
            <v>xs:string</v>
          </cell>
          <cell r="AM1520" t="str">
            <v/>
          </cell>
        </row>
        <row r="1521">
          <cell r="AC1521" t="str">
            <v>BusinessReferenceNumber_Type</v>
          </cell>
          <cell r="AD1521" t="str">
            <v>xs:string</v>
          </cell>
          <cell r="AG1521">
            <v>35</v>
          </cell>
          <cell r="AM1521" t="str">
            <v/>
          </cell>
        </row>
        <row r="1522">
          <cell r="AC1522" t="str">
            <v>DemandQuantityType</v>
          </cell>
          <cell r="AD1522" t="str">
            <v>xs:decimal</v>
          </cell>
          <cell r="AH1522">
            <v>9</v>
          </cell>
          <cell r="AI1522">
            <v>2</v>
          </cell>
          <cell r="AM1522" t="str">
            <v/>
          </cell>
        </row>
        <row r="1523">
          <cell r="AC1523" t="str">
            <v>DemandQuantityType</v>
          </cell>
          <cell r="AD1523" t="str">
            <v>xs:decimal</v>
          </cell>
          <cell r="AM1523" t="str">
            <v/>
          </cell>
        </row>
        <row r="1524">
          <cell r="AC1524" t="str">
            <v>DetailType</v>
          </cell>
          <cell r="AD1524" t="str">
            <v>MarketFreeText_Type</v>
          </cell>
          <cell r="AG1524">
            <v>512</v>
          </cell>
          <cell r="AM1524" t="str">
            <v/>
          </cell>
        </row>
        <row r="1525">
          <cell r="AC1525" t="str">
            <v>DetailType</v>
          </cell>
          <cell r="AD1525" t="str">
            <v>MarketFreeText_Type</v>
          </cell>
          <cell r="AJ1525" t="str">
            <v>preserve</v>
          </cell>
          <cell r="AM1525" t="str">
            <v/>
          </cell>
        </row>
        <row r="1526">
          <cell r="AC1526" t="str">
            <v>EMailType</v>
          </cell>
          <cell r="AD1526" t="str">
            <v>xs:string</v>
          </cell>
          <cell r="AF1526" t="str">
            <v>[A-Za-z0-9.\-_]{2,30}[@][A-Za-z0-9.\-_]{2,30}\.[A-Za-z0-9.\-_]{2,30}</v>
          </cell>
          <cell r="AG1526">
            <v>92</v>
          </cell>
          <cell r="AK1526">
            <v>8</v>
          </cell>
          <cell r="AM1526" t="str">
            <v/>
          </cell>
        </row>
        <row r="1527">
          <cell r="AC1527" t="str">
            <v>EMailType</v>
          </cell>
          <cell r="AD1527" t="str">
            <v>xs:string</v>
          </cell>
          <cell r="AM1527" t="str">
            <v/>
          </cell>
        </row>
        <row r="1528">
          <cell r="AC1528" t="str">
            <v>EMailType</v>
          </cell>
          <cell r="AD1528" t="str">
            <v>xs:string</v>
          </cell>
          <cell r="AM1528" t="str">
            <v/>
          </cell>
        </row>
        <row r="1529">
          <cell r="AC1529" t="str">
            <v>EnergyCharge_Type</v>
          </cell>
          <cell r="AD1529" t="str">
            <v>xs:decimal</v>
          </cell>
          <cell r="AH1529">
            <v>13</v>
          </cell>
          <cell r="AI1529">
            <v>2</v>
          </cell>
          <cell r="AM1529" t="str">
            <v/>
          </cell>
        </row>
        <row r="1530">
          <cell r="AC1530" t="str">
            <v>EnergyCharge_Type</v>
          </cell>
          <cell r="AD1530" t="str">
            <v>xs:decimal</v>
          </cell>
          <cell r="AM1530" t="str">
            <v/>
          </cell>
        </row>
        <row r="1531">
          <cell r="AC1531" t="str">
            <v>Flag_Type</v>
          </cell>
          <cell r="AD1531" t="str">
            <v>xs:boolean</v>
          </cell>
          <cell r="AM1531" t="str">
            <v/>
          </cell>
        </row>
        <row r="1532">
          <cell r="AC1532" t="str">
            <v>GeneratorID_Type</v>
          </cell>
          <cell r="AD1532" t="str">
            <v>xs:string</v>
          </cell>
          <cell r="AE1532">
            <v>3</v>
          </cell>
          <cell r="AF1532" t="str">
            <v>G[A-Z0-9]{2}</v>
          </cell>
          <cell r="AM1532" t="str">
            <v/>
          </cell>
        </row>
        <row r="1533">
          <cell r="AC1533" t="str">
            <v>GeneratorID_Type</v>
          </cell>
          <cell r="AD1533" t="str">
            <v>xs:string</v>
          </cell>
          <cell r="AM1533" t="str">
            <v/>
          </cell>
        </row>
        <row r="1534">
          <cell r="AC1534" t="str">
            <v>IntervalType</v>
          </cell>
          <cell r="AD1534" t="str">
            <v>xs:int</v>
          </cell>
          <cell r="AH1534">
            <v>4</v>
          </cell>
          <cell r="AM1534" t="str">
            <v/>
          </cell>
        </row>
        <row r="1535">
          <cell r="AC1535" t="str">
            <v>KeypadPremiseNumber_Type</v>
          </cell>
          <cell r="AD1535" t="str">
            <v>xs:string</v>
          </cell>
          <cell r="AE1535">
            <v>19</v>
          </cell>
          <cell r="AF1535" t="str">
            <v>[0-9]{19}</v>
          </cell>
          <cell r="AM1535" t="str">
            <v/>
          </cell>
        </row>
        <row r="1536">
          <cell r="AC1536" t="str">
            <v>KeypadPremiseNumber_Type</v>
          </cell>
          <cell r="AD1536" t="str">
            <v>xs:string</v>
          </cell>
          <cell r="AM1536" t="str">
            <v/>
          </cell>
        </row>
        <row r="1537">
          <cell r="AC1537" t="str">
            <v>LoadFactorCodeType</v>
          </cell>
          <cell r="AD1537" t="str">
            <v>xs:string</v>
          </cell>
          <cell r="AG1537">
            <v>10</v>
          </cell>
          <cell r="AM1537" t="str">
            <v>Enumerated</v>
          </cell>
        </row>
        <row r="1538">
          <cell r="AC1538" t="str">
            <v>LoadFactorCodeType</v>
          </cell>
          <cell r="AD1538" t="str">
            <v>xs:string</v>
          </cell>
          <cell r="AL1538" t="str">
            <v>LF1</v>
          </cell>
          <cell r="AM1538" t="str">
            <v/>
          </cell>
        </row>
        <row r="1539">
          <cell r="AC1539" t="str">
            <v>LoadFactorCodeType</v>
          </cell>
          <cell r="AD1539" t="str">
            <v>xs:string</v>
          </cell>
          <cell r="AL1539" t="str">
            <v>LF2</v>
          </cell>
          <cell r="AM1539" t="str">
            <v/>
          </cell>
        </row>
        <row r="1540">
          <cell r="AC1540" t="str">
            <v>LoadFactorCodeType</v>
          </cell>
          <cell r="AD1540" t="str">
            <v>xs:string</v>
          </cell>
          <cell r="AL1540" t="str">
            <v>LF3</v>
          </cell>
          <cell r="AM1540" t="str">
            <v/>
          </cell>
        </row>
        <row r="1541">
          <cell r="AC1541" t="str">
            <v>MarketFreeText_Type</v>
          </cell>
          <cell r="AD1541" t="str">
            <v>xs:string</v>
          </cell>
          <cell r="AF1541" t="str">
            <v>[A-Za-z0-9 ,.@!()|';:/?%*#+_=\-\\\{\}\[\]&lt;&gt;&amp;"]{0,}</v>
          </cell>
          <cell r="AM1541" t="str">
            <v/>
          </cell>
        </row>
        <row r="1542">
          <cell r="AC1542" t="str">
            <v>MarketRole_Type</v>
          </cell>
          <cell r="AD1542" t="str">
            <v>xs:string</v>
          </cell>
          <cell r="AG1542">
            <v>3</v>
          </cell>
          <cell r="AM1542" t="str">
            <v>Enumerated</v>
          </cell>
        </row>
        <row r="1543">
          <cell r="AC1543" t="str">
            <v>MarketRole_Type</v>
          </cell>
          <cell r="AD1543" t="str">
            <v>xs:string</v>
          </cell>
          <cell r="AL1543" t="str">
            <v>DSO</v>
          </cell>
          <cell r="AM1543" t="str">
            <v/>
          </cell>
        </row>
        <row r="1544">
          <cell r="AC1544" t="str">
            <v>MarketRole_Type</v>
          </cell>
          <cell r="AD1544" t="str">
            <v>xs:string</v>
          </cell>
          <cell r="AL1544" t="str">
            <v>SSA</v>
          </cell>
          <cell r="AM1544" t="str">
            <v/>
          </cell>
        </row>
        <row r="1545">
          <cell r="AC1545" t="str">
            <v>MarketRole_Type</v>
          </cell>
          <cell r="AD1545" t="str">
            <v>xs:string</v>
          </cell>
          <cell r="AL1545" t="str">
            <v>TSO</v>
          </cell>
          <cell r="AM1545" t="str">
            <v/>
          </cell>
        </row>
        <row r="1546">
          <cell r="AC1546" t="str">
            <v>MarketRole_Type</v>
          </cell>
          <cell r="AD1546" t="str">
            <v>xs:string</v>
          </cell>
          <cell r="AL1546" t="str">
            <v>TDO</v>
          </cell>
          <cell r="AM1546" t="str">
            <v/>
          </cell>
        </row>
        <row r="1547">
          <cell r="AC1547" t="str">
            <v>MessageTypeCode_Type</v>
          </cell>
          <cell r="AD1547" t="str">
            <v>xs:string</v>
          </cell>
          <cell r="AF1547" t="str">
            <v>[0-9]{3}[A-Z]{0,1}</v>
          </cell>
          <cell r="AG1547">
            <v>4</v>
          </cell>
          <cell r="AK1547">
            <v>3</v>
          </cell>
          <cell r="AM1547" t="str">
            <v/>
          </cell>
        </row>
        <row r="1548">
          <cell r="AC1548" t="str">
            <v>MessageTypeCode_Type</v>
          </cell>
          <cell r="AD1548" t="str">
            <v>xs:string</v>
          </cell>
          <cell r="AM1548" t="str">
            <v/>
          </cell>
        </row>
        <row r="1549">
          <cell r="AC1549" t="str">
            <v>MessageTypeCode_Type</v>
          </cell>
          <cell r="AD1549" t="str">
            <v>xs:string</v>
          </cell>
          <cell r="AM1549" t="str">
            <v/>
          </cell>
        </row>
        <row r="1550">
          <cell r="AC1550" t="str">
            <v>MeterConfigurationCode_Type</v>
          </cell>
          <cell r="AD1550" t="str">
            <v>xs:string</v>
          </cell>
          <cell r="AG1550">
            <v>10</v>
          </cell>
          <cell r="AM1550" t="str">
            <v>Enumerated</v>
          </cell>
        </row>
        <row r="1551">
          <cell r="AC1551" t="str">
            <v>MeterConfigurationCode_Type</v>
          </cell>
          <cell r="AD1551" t="str">
            <v>xs:string</v>
          </cell>
          <cell r="AL1551" t="str">
            <v>H050</v>
          </cell>
          <cell r="AM1551" t="str">
            <v/>
          </cell>
        </row>
        <row r="1552">
          <cell r="AC1552" t="str">
            <v>MeterConfigurationCode_Type</v>
          </cell>
          <cell r="AD1552" t="str">
            <v>xs:string</v>
          </cell>
          <cell r="AL1552" t="str">
            <v>H100</v>
          </cell>
          <cell r="AM1552" t="str">
            <v/>
          </cell>
        </row>
        <row r="1553">
          <cell r="AC1553" t="str">
            <v>MeterConfigurationCode_Type</v>
          </cell>
          <cell r="AD1553" t="str">
            <v>xs:string</v>
          </cell>
          <cell r="AL1553" t="str">
            <v>H101</v>
          </cell>
          <cell r="AM1553" t="str">
            <v/>
          </cell>
        </row>
        <row r="1554">
          <cell r="AC1554" t="str">
            <v>MeterConfigurationCode_Type</v>
          </cell>
          <cell r="AD1554" t="str">
            <v>xs:string</v>
          </cell>
          <cell r="AL1554" t="str">
            <v>MCC01</v>
          </cell>
          <cell r="AM1554" t="str">
            <v/>
          </cell>
        </row>
        <row r="1555">
          <cell r="AC1555" t="str">
            <v>MeterConfigurationCode_Type</v>
          </cell>
          <cell r="AD1555" t="str">
            <v>xs:string</v>
          </cell>
          <cell r="AL1555" t="str">
            <v>MCC02</v>
          </cell>
          <cell r="AM1555" t="str">
            <v/>
          </cell>
        </row>
        <row r="1556">
          <cell r="AC1556" t="str">
            <v>MeterConfigurationCode_Type</v>
          </cell>
          <cell r="AD1556" t="str">
            <v>xs:string</v>
          </cell>
          <cell r="AL1556" t="str">
            <v>MCC03</v>
          </cell>
          <cell r="AM1556" t="str">
            <v/>
          </cell>
        </row>
        <row r="1557">
          <cell r="AC1557" t="str">
            <v>MeterConfigurationCode_Type</v>
          </cell>
          <cell r="AD1557" t="str">
            <v>xs:string</v>
          </cell>
          <cell r="AL1557" t="str">
            <v>MCC04</v>
          </cell>
          <cell r="AM1557" t="str">
            <v/>
          </cell>
        </row>
        <row r="1558">
          <cell r="AC1558" t="str">
            <v>MeterConfigurationCode_Type</v>
          </cell>
          <cell r="AD1558" t="str">
            <v>xs:string</v>
          </cell>
          <cell r="AL1558" t="str">
            <v>MCC05</v>
          </cell>
          <cell r="AM1558" t="str">
            <v/>
          </cell>
        </row>
        <row r="1559">
          <cell r="AC1559" t="str">
            <v>MeterConfigurationCode_Type</v>
          </cell>
          <cell r="AD1559" t="str">
            <v>xs:string</v>
          </cell>
          <cell r="AL1559" t="str">
            <v>MCC06</v>
          </cell>
          <cell r="AM1559" t="str">
            <v/>
          </cell>
        </row>
        <row r="1560">
          <cell r="AC1560" t="str">
            <v>MeterConfigurationCode_Type</v>
          </cell>
          <cell r="AD1560" t="str">
            <v>xs:string</v>
          </cell>
          <cell r="AL1560" t="str">
            <v>MCC07</v>
          </cell>
          <cell r="AM1560" t="str">
            <v/>
          </cell>
        </row>
        <row r="1561">
          <cell r="AC1561" t="str">
            <v>MeterConfigurationCode_Type</v>
          </cell>
          <cell r="AD1561" t="str">
            <v>xs:string</v>
          </cell>
          <cell r="AL1561" t="str">
            <v>MCC08</v>
          </cell>
          <cell r="AM1561" t="str">
            <v/>
          </cell>
        </row>
        <row r="1562">
          <cell r="AC1562" t="str">
            <v>MeterConfigurationCode_Type</v>
          </cell>
          <cell r="AD1562" t="str">
            <v>xs:string</v>
          </cell>
          <cell r="AL1562" t="str">
            <v>MCC09</v>
          </cell>
          <cell r="AM1562" t="str">
            <v/>
          </cell>
        </row>
        <row r="1563">
          <cell r="AC1563" t="str">
            <v>MeterConfigurationCode_Type</v>
          </cell>
          <cell r="AD1563" t="str">
            <v>xs:string</v>
          </cell>
          <cell r="AL1563" t="str">
            <v>MCC10</v>
          </cell>
          <cell r="AM1563" t="str">
            <v/>
          </cell>
        </row>
        <row r="1564">
          <cell r="AC1564" t="str">
            <v>MeterConfigurationCode_Type</v>
          </cell>
          <cell r="AD1564" t="str">
            <v>xs:string</v>
          </cell>
          <cell r="AL1564" t="str">
            <v>MCC11</v>
          </cell>
          <cell r="AM1564" t="str">
            <v/>
          </cell>
        </row>
        <row r="1565">
          <cell r="AC1565" t="str">
            <v>MeterConfigurationCode_Type</v>
          </cell>
          <cell r="AD1565" t="str">
            <v>xs:string</v>
          </cell>
          <cell r="AL1565" t="str">
            <v>MCC50</v>
          </cell>
          <cell r="AM1565" t="str">
            <v/>
          </cell>
        </row>
        <row r="1566">
          <cell r="AC1566" t="str">
            <v>MeterConfigurationCode_Type</v>
          </cell>
          <cell r="AD1566" t="str">
            <v>xs:string</v>
          </cell>
          <cell r="AL1566" t="str">
            <v>MCC51</v>
          </cell>
          <cell r="AM1566" t="str">
            <v/>
          </cell>
        </row>
        <row r="1567">
          <cell r="AC1567" t="str">
            <v>MeterConfigurationCode_Type</v>
          </cell>
          <cell r="AD1567" t="str">
            <v>xs:string</v>
          </cell>
          <cell r="AL1567" t="str">
            <v>MCC53</v>
          </cell>
          <cell r="AM1567" t="str">
            <v/>
          </cell>
        </row>
        <row r="1568">
          <cell r="AC1568" t="str">
            <v>MeterConfigurationCode_Type</v>
          </cell>
          <cell r="AD1568" t="str">
            <v>xs:string</v>
          </cell>
          <cell r="AL1568" t="str">
            <v>MCC57</v>
          </cell>
          <cell r="AM1568" t="str">
            <v/>
          </cell>
        </row>
        <row r="1569">
          <cell r="AC1569" t="str">
            <v>MeterConfigurationCode_Type</v>
          </cell>
          <cell r="AD1569" t="str">
            <v>xs:string</v>
          </cell>
          <cell r="AL1569" t="str">
            <v>MCC58</v>
          </cell>
          <cell r="AM1569" t="str">
            <v/>
          </cell>
        </row>
        <row r="1570">
          <cell r="AC1570" t="str">
            <v>MeterConfigurationCode_Type</v>
          </cell>
          <cell r="AD1570" t="str">
            <v>xs:string</v>
          </cell>
          <cell r="AL1570" t="str">
            <v>MCC59</v>
          </cell>
          <cell r="AM1570" t="str">
            <v/>
          </cell>
        </row>
        <row r="1571">
          <cell r="AC1571" t="str">
            <v>MeterConfigurationCode_Type</v>
          </cell>
          <cell r="AD1571" t="str">
            <v>xs:string</v>
          </cell>
          <cell r="AL1571" t="str">
            <v>MCC60</v>
          </cell>
          <cell r="AM1571" t="str">
            <v/>
          </cell>
        </row>
        <row r="1572">
          <cell r="AC1572" t="str">
            <v>MeterConfigurationCode_Type</v>
          </cell>
          <cell r="AD1572" t="str">
            <v>xs:string</v>
          </cell>
          <cell r="AL1572" t="str">
            <v>MCC61</v>
          </cell>
          <cell r="AM1572" t="str">
            <v/>
          </cell>
        </row>
        <row r="1573">
          <cell r="AC1573" t="str">
            <v>MeterConfigurationCode_Type</v>
          </cell>
          <cell r="AD1573" t="str">
            <v>xs:string</v>
          </cell>
          <cell r="AL1573" t="str">
            <v>MCC62</v>
          </cell>
          <cell r="AM1573" t="str">
            <v/>
          </cell>
        </row>
        <row r="1574">
          <cell r="AC1574" t="str">
            <v>MeterConfigurationCode_Type</v>
          </cell>
          <cell r="AD1574" t="str">
            <v>xs:string</v>
          </cell>
          <cell r="AL1574" t="str">
            <v>MCC63</v>
          </cell>
          <cell r="AM1574" t="str">
            <v/>
          </cell>
        </row>
        <row r="1575">
          <cell r="AC1575" t="str">
            <v>MeterConfigurationCode_Type</v>
          </cell>
          <cell r="AD1575" t="str">
            <v>xs:string</v>
          </cell>
          <cell r="AL1575" t="str">
            <v>MCC64</v>
          </cell>
          <cell r="AM1575" t="str">
            <v/>
          </cell>
        </row>
        <row r="1576">
          <cell r="AC1576" t="str">
            <v>MeterConfigurationCode_Type</v>
          </cell>
          <cell r="AD1576" t="str">
            <v>xs:string</v>
          </cell>
          <cell r="AL1576" t="str">
            <v>MCC65</v>
          </cell>
          <cell r="AM1576" t="str">
            <v/>
          </cell>
        </row>
        <row r="1577">
          <cell r="AC1577" t="str">
            <v>MeterConfigurationCode_Type</v>
          </cell>
          <cell r="AD1577" t="str">
            <v>xs:string</v>
          </cell>
          <cell r="AL1577" t="str">
            <v>MCC67</v>
          </cell>
          <cell r="AM1577" t="str">
            <v/>
          </cell>
        </row>
        <row r="1578">
          <cell r="AC1578" t="str">
            <v>MeterConfigurationCode_Type</v>
          </cell>
          <cell r="AD1578" t="str">
            <v>xs:string</v>
          </cell>
          <cell r="AL1578" t="str">
            <v>MCC68</v>
          </cell>
          <cell r="AM1578" t="str">
            <v/>
          </cell>
        </row>
        <row r="1579">
          <cell r="AC1579" t="str">
            <v>MeterConfigurationCode_Type</v>
          </cell>
          <cell r="AD1579" t="str">
            <v>xs:string</v>
          </cell>
          <cell r="AL1579" t="str">
            <v>MCC70</v>
          </cell>
          <cell r="AM1579" t="str">
            <v/>
          </cell>
        </row>
        <row r="1580">
          <cell r="AC1580" t="str">
            <v>MeterConfigurationCode_Type</v>
          </cell>
          <cell r="AD1580" t="str">
            <v>xs:string</v>
          </cell>
          <cell r="AL1580" t="str">
            <v>MCC71</v>
          </cell>
          <cell r="AM1580" t="str">
            <v/>
          </cell>
        </row>
        <row r="1581">
          <cell r="AC1581" t="str">
            <v>MeterConfigurationCode_Type</v>
          </cell>
          <cell r="AD1581" t="str">
            <v>xs:string</v>
          </cell>
          <cell r="AL1581" t="str">
            <v>MCC72</v>
          </cell>
          <cell r="AM1581" t="str">
            <v/>
          </cell>
        </row>
        <row r="1582">
          <cell r="AC1582" t="str">
            <v>MeterConfigurationCode_Type</v>
          </cell>
          <cell r="AD1582" t="str">
            <v>xs:string</v>
          </cell>
          <cell r="AL1582" t="str">
            <v>MCC73</v>
          </cell>
          <cell r="AM1582" t="str">
            <v/>
          </cell>
        </row>
        <row r="1583">
          <cell r="AC1583" t="str">
            <v>MeterConfigurationCode_Type</v>
          </cell>
          <cell r="AD1583" t="str">
            <v>xs:string</v>
          </cell>
          <cell r="AL1583" t="str">
            <v>MCC74</v>
          </cell>
          <cell r="AM1583" t="str">
            <v/>
          </cell>
        </row>
        <row r="1584">
          <cell r="AC1584" t="str">
            <v>MeterConfigurationCode_Type</v>
          </cell>
          <cell r="AD1584" t="str">
            <v>xs:string</v>
          </cell>
          <cell r="AL1584" t="str">
            <v>MCC75</v>
          </cell>
          <cell r="AM1584" t="str">
            <v/>
          </cell>
        </row>
        <row r="1585">
          <cell r="AC1585" t="str">
            <v>MeterConfigurationCode_Type</v>
          </cell>
          <cell r="AD1585" t="str">
            <v>xs:string</v>
          </cell>
          <cell r="AL1585" t="str">
            <v>MCC76</v>
          </cell>
          <cell r="AM1585" t="str">
            <v/>
          </cell>
        </row>
        <row r="1586">
          <cell r="AC1586" t="str">
            <v>MeterConfigurationCode_Type</v>
          </cell>
          <cell r="AD1586" t="str">
            <v>xs:string</v>
          </cell>
          <cell r="AL1586" t="str">
            <v>MCC77</v>
          </cell>
          <cell r="AM1586" t="str">
            <v/>
          </cell>
        </row>
        <row r="1587">
          <cell r="AC1587" t="str">
            <v>MeterConfigurationCode_Type</v>
          </cell>
          <cell r="AD1587" t="str">
            <v>xs:string</v>
          </cell>
          <cell r="AL1587" t="str">
            <v>MCC78</v>
          </cell>
          <cell r="AM1587" t="str">
            <v/>
          </cell>
        </row>
        <row r="1588">
          <cell r="AC1588" t="str">
            <v>MeterConfigurationCode_Type</v>
          </cell>
          <cell r="AD1588" t="str">
            <v>xs:string</v>
          </cell>
          <cell r="AL1588" t="str">
            <v>MCC79</v>
          </cell>
          <cell r="AM1588" t="str">
            <v/>
          </cell>
        </row>
        <row r="1589">
          <cell r="AC1589" t="str">
            <v>MeterConfigurationCode_Type</v>
          </cell>
          <cell r="AD1589" t="str">
            <v>xs:string</v>
          </cell>
          <cell r="AL1589" t="str">
            <v>N001</v>
          </cell>
          <cell r="AM1589" t="str">
            <v/>
          </cell>
        </row>
        <row r="1590">
          <cell r="AC1590" t="str">
            <v>MeterConfigurationCode_Type</v>
          </cell>
          <cell r="AD1590" t="str">
            <v>xs:string</v>
          </cell>
          <cell r="AL1590" t="str">
            <v>N002</v>
          </cell>
          <cell r="AM1590" t="str">
            <v/>
          </cell>
        </row>
        <row r="1591">
          <cell r="AC1591" t="str">
            <v>MeterConfigurationCode_Type</v>
          </cell>
          <cell r="AD1591" t="str">
            <v>xs:string</v>
          </cell>
          <cell r="AL1591" t="str">
            <v>N003</v>
          </cell>
          <cell r="AM1591" t="str">
            <v/>
          </cell>
        </row>
        <row r="1592">
          <cell r="AC1592" t="str">
            <v>MeterConfigurationCode_Type</v>
          </cell>
          <cell r="AD1592" t="str">
            <v>xs:string</v>
          </cell>
          <cell r="AL1592" t="str">
            <v>N004</v>
          </cell>
          <cell r="AM1592" t="str">
            <v/>
          </cell>
        </row>
        <row r="1593">
          <cell r="AC1593" t="str">
            <v>MeterConfigurationCode_Type</v>
          </cell>
          <cell r="AD1593" t="str">
            <v>xs:string</v>
          </cell>
          <cell r="AL1593" t="str">
            <v>N005</v>
          </cell>
          <cell r="AM1593" t="str">
            <v/>
          </cell>
        </row>
        <row r="1594">
          <cell r="AC1594" t="str">
            <v>MeterConfigurationCode_Type</v>
          </cell>
          <cell r="AD1594" t="str">
            <v>xs:string</v>
          </cell>
          <cell r="AL1594" t="str">
            <v>N006</v>
          </cell>
          <cell r="AM1594" t="str">
            <v/>
          </cell>
        </row>
        <row r="1595">
          <cell r="AC1595" t="str">
            <v>MeterConfigurationCode_Type</v>
          </cell>
          <cell r="AD1595" t="str">
            <v>xs:string</v>
          </cell>
          <cell r="AL1595" t="str">
            <v>N007</v>
          </cell>
          <cell r="AM1595" t="str">
            <v/>
          </cell>
        </row>
        <row r="1596">
          <cell r="AC1596" t="str">
            <v>MeterConfigurationCode_Type</v>
          </cell>
          <cell r="AD1596" t="str">
            <v>xs:string</v>
          </cell>
          <cell r="AL1596" t="str">
            <v>N008</v>
          </cell>
          <cell r="AM1596" t="str">
            <v/>
          </cell>
        </row>
        <row r="1597">
          <cell r="AC1597" t="str">
            <v>MeterConfigurationCode_Type</v>
          </cell>
          <cell r="AD1597" t="str">
            <v>xs:string</v>
          </cell>
          <cell r="AL1597" t="str">
            <v>N009</v>
          </cell>
          <cell r="AM1597" t="str">
            <v/>
          </cell>
        </row>
        <row r="1598">
          <cell r="AC1598" t="str">
            <v>MeterConfigurationCode_Type</v>
          </cell>
          <cell r="AD1598" t="str">
            <v>xs:string</v>
          </cell>
          <cell r="AL1598" t="str">
            <v>N010</v>
          </cell>
          <cell r="AM1598" t="str">
            <v/>
          </cell>
        </row>
        <row r="1599">
          <cell r="AC1599" t="str">
            <v>MeterConfigurationCode_Type</v>
          </cell>
          <cell r="AD1599" t="str">
            <v>xs:string</v>
          </cell>
          <cell r="AL1599" t="str">
            <v>N011</v>
          </cell>
          <cell r="AM1599" t="str">
            <v/>
          </cell>
        </row>
        <row r="1600">
          <cell r="AC1600" t="str">
            <v>MeterConfigurationCode_Type</v>
          </cell>
          <cell r="AD1600" t="str">
            <v>xs:string</v>
          </cell>
          <cell r="AL1600" t="str">
            <v>N012</v>
          </cell>
          <cell r="AM1600" t="str">
            <v/>
          </cell>
        </row>
        <row r="1601">
          <cell r="AC1601" t="str">
            <v>MeterConfigurationCode_Type</v>
          </cell>
          <cell r="AD1601" t="str">
            <v>xs:string</v>
          </cell>
          <cell r="AL1601" t="str">
            <v>N040</v>
          </cell>
          <cell r="AM1601" t="str">
            <v/>
          </cell>
        </row>
        <row r="1602">
          <cell r="AC1602" t="str">
            <v>MeterConfigurationCode_Type</v>
          </cell>
          <cell r="AD1602" t="str">
            <v>xs:string</v>
          </cell>
          <cell r="AL1602" t="str">
            <v>N041</v>
          </cell>
          <cell r="AM1602" t="str">
            <v/>
          </cell>
        </row>
        <row r="1603">
          <cell r="AC1603" t="str">
            <v>MeterConfigurationCode_Type</v>
          </cell>
          <cell r="AD1603" t="str">
            <v>xs:string</v>
          </cell>
          <cell r="AL1603" t="str">
            <v>N042</v>
          </cell>
          <cell r="AM1603" t="str">
            <v/>
          </cell>
        </row>
        <row r="1604">
          <cell r="AC1604" t="str">
            <v>MeterConfigurationCode_Type</v>
          </cell>
          <cell r="AD1604" t="str">
            <v>xs:string</v>
          </cell>
          <cell r="AL1604" t="str">
            <v>N043</v>
          </cell>
          <cell r="AM1604" t="str">
            <v/>
          </cell>
        </row>
        <row r="1605">
          <cell r="AC1605" t="str">
            <v>MeterConfigurationCode_Type</v>
          </cell>
          <cell r="AD1605" t="str">
            <v>xs:string</v>
          </cell>
          <cell r="AL1605" t="str">
            <v>N044</v>
          </cell>
          <cell r="AM1605" t="str">
            <v/>
          </cell>
        </row>
        <row r="1606">
          <cell r="AC1606" t="str">
            <v>MeterConfigurationCode_Type</v>
          </cell>
          <cell r="AD1606" t="str">
            <v>xs:string</v>
          </cell>
          <cell r="AL1606" t="str">
            <v>N045</v>
          </cell>
          <cell r="AM1606" t="str">
            <v/>
          </cell>
        </row>
        <row r="1607">
          <cell r="AC1607" t="str">
            <v>MeterConfigurationCode_Type</v>
          </cell>
          <cell r="AD1607" t="str">
            <v>xs:string</v>
          </cell>
          <cell r="AL1607" t="str">
            <v>N046</v>
          </cell>
          <cell r="AM1607" t="str">
            <v/>
          </cell>
        </row>
        <row r="1608">
          <cell r="AC1608" t="str">
            <v>MeterConfigurationCode_Type</v>
          </cell>
          <cell r="AD1608" t="str">
            <v>xs:string</v>
          </cell>
          <cell r="AL1608" t="str">
            <v>N047</v>
          </cell>
          <cell r="AM1608" t="str">
            <v/>
          </cell>
        </row>
        <row r="1609">
          <cell r="AC1609" t="str">
            <v>MeterConfigurationCode_Type</v>
          </cell>
          <cell r="AD1609" t="str">
            <v>xs:string</v>
          </cell>
          <cell r="AL1609" t="str">
            <v>N099</v>
          </cell>
          <cell r="AM1609" t="str">
            <v/>
          </cell>
        </row>
        <row r="1610">
          <cell r="AC1610" t="str">
            <v>MPRN_Type</v>
          </cell>
          <cell r="AD1610" t="str">
            <v>xs:string</v>
          </cell>
          <cell r="AE1610">
            <v>11</v>
          </cell>
          <cell r="AM1610" t="str">
            <v/>
          </cell>
        </row>
        <row r="1611">
          <cell r="AC1611" t="str">
            <v>NameType</v>
          </cell>
          <cell r="AD1611" t="str">
            <v>MarketFreeText_Type</v>
          </cell>
          <cell r="AG1611">
            <v>40</v>
          </cell>
          <cell r="AM1611" t="str">
            <v/>
          </cell>
        </row>
        <row r="1612">
          <cell r="AC1612" t="str">
            <v>NameType</v>
          </cell>
          <cell r="AD1612" t="str">
            <v>MarketFreeText_Type</v>
          </cell>
          <cell r="AJ1612" t="str">
            <v>preserve</v>
          </cell>
          <cell r="AM1612" t="str">
            <v/>
          </cell>
        </row>
        <row r="1613">
          <cell r="AC1613" t="str">
            <v>PartyIDType</v>
          </cell>
          <cell r="AM1613" t="str">
            <v>Supplier_Type MarketRole_Type GeneratorID_Type</v>
          </cell>
        </row>
        <row r="1614">
          <cell r="AC1614" t="str">
            <v>PreviousSupplier_Type</v>
          </cell>
          <cell r="AD1614" t="str">
            <v>xs:string</v>
          </cell>
          <cell r="AG1614">
            <v>3</v>
          </cell>
        </row>
        <row r="1615">
          <cell r="AC1615" t="str">
            <v>ReadingType</v>
          </cell>
          <cell r="AD1615" t="str">
            <v>xs:decimal</v>
          </cell>
          <cell r="AH1615">
            <v>15</v>
          </cell>
          <cell r="AI1615">
            <v>3</v>
          </cell>
          <cell r="AM1615" t="str">
            <v/>
          </cell>
        </row>
        <row r="1616">
          <cell r="AC1616" t="str">
            <v>ReadingType</v>
          </cell>
          <cell r="AD1616" t="str">
            <v>xs:decimal</v>
          </cell>
          <cell r="AM1616" t="str">
            <v/>
          </cell>
        </row>
        <row r="1617">
          <cell r="AC1617" t="str">
            <v>ReadingTypeNew</v>
          </cell>
          <cell r="AD1617" t="str">
            <v>xs:decimal</v>
          </cell>
          <cell r="AH1617">
            <v>9</v>
          </cell>
          <cell r="AI1617">
            <v>3</v>
          </cell>
          <cell r="AM1617" t="str">
            <v/>
          </cell>
        </row>
        <row r="1618">
          <cell r="AC1618" t="str">
            <v>ReadingTypeNew</v>
          </cell>
          <cell r="AD1618" t="str">
            <v>xs:decimal</v>
          </cell>
          <cell r="AM1618" t="str">
            <v/>
          </cell>
        </row>
        <row r="1619">
          <cell r="AC1619" t="str">
            <v>SSAC_Type</v>
          </cell>
          <cell r="AD1619" t="str">
            <v>xs:string</v>
          </cell>
          <cell r="AF1619" t="str">
            <v>[A-Z0-9]</v>
          </cell>
          <cell r="AG1619">
            <v>1</v>
          </cell>
          <cell r="AM1619" t="str">
            <v>Enumerated</v>
          </cell>
        </row>
        <row r="1620">
          <cell r="AC1620" t="str">
            <v>SSAC_Type</v>
          </cell>
          <cell r="AD1620" t="str">
            <v>xs:string</v>
          </cell>
          <cell r="AL1620" t="str">
            <v xml:space="preserve"> </v>
          </cell>
          <cell r="AM1620" t="str">
            <v/>
          </cell>
        </row>
        <row r="1621">
          <cell r="AC1621" t="str">
            <v>SSAC_Type</v>
          </cell>
          <cell r="AD1621" t="str">
            <v>xs:string</v>
          </cell>
          <cell r="AL1621" t="str">
            <v>A</v>
          </cell>
          <cell r="AM1621" t="str">
            <v/>
          </cell>
        </row>
        <row r="1622">
          <cell r="AC1622" t="str">
            <v>SSAC_Type</v>
          </cell>
          <cell r="AD1622" t="str">
            <v>xs:string</v>
          </cell>
          <cell r="AL1622" t="str">
            <v>B</v>
          </cell>
          <cell r="AM1622" t="str">
            <v/>
          </cell>
        </row>
        <row r="1623">
          <cell r="AC1623" t="str">
            <v>SSAC_Type</v>
          </cell>
          <cell r="AD1623" t="str">
            <v>xs:string</v>
          </cell>
          <cell r="AL1623" t="str">
            <v>C</v>
          </cell>
          <cell r="AM1623" t="str">
            <v/>
          </cell>
        </row>
        <row r="1624">
          <cell r="AC1624" t="str">
            <v>SSAC_Type</v>
          </cell>
          <cell r="AD1624" t="str">
            <v>xs:string</v>
          </cell>
          <cell r="AL1624" t="str">
            <v>D</v>
          </cell>
          <cell r="AM1624" t="str">
            <v/>
          </cell>
        </row>
        <row r="1625">
          <cell r="AC1625" t="str">
            <v>SSAC_Type</v>
          </cell>
          <cell r="AD1625" t="str">
            <v>xs:string</v>
          </cell>
          <cell r="AL1625" t="str">
            <v>E</v>
          </cell>
          <cell r="AM1625" t="str">
            <v/>
          </cell>
        </row>
        <row r="1626">
          <cell r="AC1626" t="str">
            <v>SSAC_Type</v>
          </cell>
          <cell r="AD1626" t="str">
            <v>xs:string</v>
          </cell>
          <cell r="AL1626" t="str">
            <v>F</v>
          </cell>
          <cell r="AM1626" t="str">
            <v/>
          </cell>
        </row>
        <row r="1627">
          <cell r="AC1627" t="str">
            <v>SSAC_Type</v>
          </cell>
          <cell r="AD1627" t="str">
            <v>xs:string</v>
          </cell>
          <cell r="AL1627" t="str">
            <v>G</v>
          </cell>
          <cell r="AM1627" t="str">
            <v/>
          </cell>
        </row>
        <row r="1628">
          <cell r="AC1628" t="str">
            <v>SSAC_Type</v>
          </cell>
          <cell r="AD1628" t="str">
            <v>xs:string</v>
          </cell>
          <cell r="AL1628" t="str">
            <v>H</v>
          </cell>
          <cell r="AM1628" t="str">
            <v/>
          </cell>
        </row>
        <row r="1629">
          <cell r="AC1629" t="str">
            <v>SSAC_Type</v>
          </cell>
          <cell r="AD1629" t="str">
            <v>xs:string</v>
          </cell>
          <cell r="AL1629" t="str">
            <v>J</v>
          </cell>
          <cell r="AM1629" t="str">
            <v/>
          </cell>
        </row>
        <row r="1630">
          <cell r="AC1630" t="str">
            <v>Supplier_Type</v>
          </cell>
          <cell r="AD1630" t="str">
            <v>xs:string</v>
          </cell>
          <cell r="AE1630">
            <v>3</v>
          </cell>
          <cell r="AM1630" t="str">
            <v/>
          </cell>
        </row>
        <row r="1631">
          <cell r="AC1631" t="str">
            <v>Supplier_Unit_ID_Type</v>
          </cell>
          <cell r="AD1631" t="str">
            <v>xs:string</v>
          </cell>
          <cell r="AE1631">
            <v>9</v>
          </cell>
          <cell r="AF1631" t="str">
            <v>SU_[0-9]{6}</v>
          </cell>
          <cell r="AM1631" t="str">
            <v/>
          </cell>
        </row>
        <row r="1632">
          <cell r="AC1632" t="str">
            <v>Supplier_Unit_ID_Type</v>
          </cell>
          <cell r="AD1632" t="str">
            <v>xs:string</v>
          </cell>
          <cell r="AM1632" t="str">
            <v/>
          </cell>
        </row>
        <row r="1633">
          <cell r="AC1633" t="str">
            <v>TariffConfigurationCodeType</v>
          </cell>
          <cell r="AD1633" t="str">
            <v>xs:string</v>
          </cell>
          <cell r="AE1633">
            <v>2</v>
          </cell>
          <cell r="AF1633" t="str">
            <v>[A-Z0-9]{2}</v>
          </cell>
          <cell r="AM1633" t="str">
            <v/>
          </cell>
        </row>
        <row r="1634">
          <cell r="AC1634" t="str">
            <v>TariffConfigurationCodeType</v>
          </cell>
          <cell r="AD1634" t="str">
            <v>xs:string</v>
          </cell>
          <cell r="AM1634" t="str">
            <v/>
          </cell>
        </row>
        <row r="1635">
          <cell r="AC1635" t="str">
            <v>TransactionReference_Type</v>
          </cell>
          <cell r="AD1635" t="str">
            <v>xs:string</v>
          </cell>
          <cell r="AF1635" t="str">
            <v>[A-Za-z0-9 ,.;:/\[+\-_=\]]{1,}</v>
          </cell>
          <cell r="AG1635">
            <v>35</v>
          </cell>
          <cell r="AM1635" t="str">
            <v/>
          </cell>
        </row>
        <row r="1636">
          <cell r="AC1636" t="str">
            <v>TransactionReference_Type</v>
          </cell>
          <cell r="AD1636" t="str">
            <v>xs:string</v>
          </cell>
          <cell r="AM1636" t="str">
            <v/>
          </cell>
        </row>
        <row r="1637">
          <cell r="AC1637" t="str">
            <v>VersionNumber_Type</v>
          </cell>
          <cell r="AD1637" t="str">
            <v>xs:string</v>
          </cell>
          <cell r="AE1637">
            <v>8</v>
          </cell>
          <cell r="AF1637" t="str">
            <v>([0-9]{2}\.[0-9]{2}\.[0-9]{2})</v>
          </cell>
          <cell r="AM1637" t="str">
            <v/>
          </cell>
        </row>
        <row r="1638">
          <cell r="AC1638" t="str">
            <v>VersionNumber_Type</v>
          </cell>
          <cell r="AD1638" t="str">
            <v>xs:string</v>
          </cell>
          <cell r="AM1638" t="str">
            <v/>
          </cell>
        </row>
        <row r="1639">
          <cell r="AC1639" t="str">
            <v>VersionNumber_Type</v>
          </cell>
          <cell r="AD1639" t="str">
            <v>xs:string</v>
          </cell>
          <cell r="AL1639" t="str">
            <v>10.00.00</v>
          </cell>
          <cell r="AM1639" t="str">
            <v/>
          </cell>
        </row>
        <row r="1640">
          <cell r="AN1640" t="str">
            <v>ChangeOfTenancyHistory</v>
          </cell>
          <cell r="AP1640" t="str">
            <v>Previous supplier and address data provided by the Supplier</v>
          </cell>
          <cell r="AQ1640" t="str">
            <v>PreviousSupplier</v>
          </cell>
          <cell r="AR1640" t="str">
            <v>OK</v>
          </cell>
          <cell r="AS1640" t="str">
            <v>PreviousSupplier_Type</v>
          </cell>
          <cell r="AT1640" t="str">
            <v>required</v>
          </cell>
        </row>
        <row r="1641">
          <cell r="AN1641" t="str">
            <v>ChangeOfTenancyHistory</v>
          </cell>
          <cell r="AP1641" t="str">
            <v>Previous supplier and address data provided by the Supplier</v>
          </cell>
          <cell r="AQ1641" t="str">
            <v>PreviousAccountNumber</v>
          </cell>
          <cell r="AR1641" t="str">
            <v>OK</v>
          </cell>
          <cell r="AT1641" t="str">
            <v>optional</v>
          </cell>
          <cell r="AV1641" t="str">
            <v>xs:string</v>
          </cell>
          <cell r="AW1641">
            <v>20</v>
          </cell>
        </row>
        <row r="1642">
          <cell r="AN1642" t="str">
            <v>ChangeOfTenancyHistory</v>
          </cell>
          <cell r="AP1642" t="str">
            <v>Previous supplier and address data provided by the Supplier</v>
          </cell>
          <cell r="AQ1642" t="str">
            <v>PreviousMPRN</v>
          </cell>
          <cell r="AR1642" t="str">
            <v>OK</v>
          </cell>
          <cell r="AT1642" t="str">
            <v>optional</v>
          </cell>
          <cell r="AV1642" t="str">
            <v>MPRN_Type</v>
          </cell>
        </row>
        <row r="1643">
          <cell r="AN1643" t="str">
            <v>ChangeOfTenancyHistory</v>
          </cell>
          <cell r="AP1643" t="str">
            <v>Previous supplier and address data provided by the Supplier</v>
          </cell>
          <cell r="AQ1643" t="str">
            <v>PreviousAddress</v>
          </cell>
          <cell r="AR1643" t="str">
            <v>OK</v>
          </cell>
          <cell r="AT1643" t="str">
            <v>optional</v>
          </cell>
          <cell r="AV1643" t="str">
            <v>xs:string</v>
          </cell>
          <cell r="AW1643">
            <v>256</v>
          </cell>
        </row>
        <row r="1644">
          <cell r="AN1644" t="str">
            <v>CompletionRequirementsDetails</v>
          </cell>
          <cell r="AR1644" t="e">
            <v>#N/A</v>
          </cell>
          <cell r="AT1644" t="str">
            <v>required</v>
          </cell>
          <cell r="AU1644" t="str">
            <v>ProvAccCompletionRequirementCode</v>
          </cell>
        </row>
        <row r="1645">
          <cell r="AN1645" t="str">
            <v>CustomerContactDetails</v>
          </cell>
          <cell r="AO1645" t="str">
            <v>ContactDetailsType</v>
          </cell>
          <cell r="AP1645" t="str">
            <v>Customer Contact Details provides details such as contact name, department, organisation, telephone, e-mail and/or fax details enabling the customer to be contacted. See also Notification Address</v>
          </cell>
          <cell r="AQ1645" t="str">
            <v xml:space="preserve"> </v>
          </cell>
          <cell r="AR1645" t="e">
            <v>#N/A</v>
          </cell>
        </row>
        <row r="1646">
          <cell r="AN1646" t="str">
            <v>CustomerName</v>
          </cell>
          <cell r="AP1646" t="str">
            <v>Customer Name is the name of the Retail consumer at a meter point connection and may include a personal, department and organisation name</v>
          </cell>
          <cell r="AQ1646" t="str">
            <v xml:space="preserve"> </v>
          </cell>
          <cell r="AR1646" t="e">
            <v>#N/A</v>
          </cell>
          <cell r="AX1646" t="str">
            <v>NameGroup</v>
          </cell>
        </row>
        <row r="1647">
          <cell r="AN1647" t="str">
            <v>CustomerServiceSpecialNeeds</v>
          </cell>
          <cell r="AP1647" t="str">
            <v>This element is defined to be used only for Outbound messages like 101. This element caters to the customer service special needs.</v>
          </cell>
          <cell r="AQ1647" t="str">
            <v xml:space="preserve"> </v>
          </cell>
          <cell r="AR1647" t="e">
            <v>#N/A</v>
          </cell>
          <cell r="AT1647" t="str">
            <v>required</v>
          </cell>
          <cell r="AU1647" t="str">
            <v>CustomerServiceDetailsCode</v>
          </cell>
        </row>
        <row r="1648">
          <cell r="AN1648" t="str">
            <v>DelayDetails</v>
          </cell>
          <cell r="AR1648" t="e">
            <v>#N/A</v>
          </cell>
          <cell r="AT1648" t="str">
            <v>required</v>
          </cell>
          <cell r="AU1648" t="str">
            <v>DelayReasonCode</v>
          </cell>
        </row>
        <row r="1649">
          <cell r="AN1649" t="str">
            <v>MessageHeader</v>
          </cell>
          <cell r="AP1649" t="str">
            <v>Header Information</v>
          </cell>
          <cell r="AR1649" t="e">
            <v>#N/A</v>
          </cell>
          <cell r="AT1649" t="str">
            <v>required</v>
          </cell>
          <cell r="AU1649" t="str">
            <v>MessageTypeCode</v>
          </cell>
        </row>
        <row r="1650">
          <cell r="AN1650" t="str">
            <v>MessageHeader</v>
          </cell>
          <cell r="AP1650" t="str">
            <v>Header Information</v>
          </cell>
          <cell r="AQ1650" t="str">
            <v>VersionNumber</v>
          </cell>
          <cell r="AR1650" t="str">
            <v>OK</v>
          </cell>
          <cell r="AS1650" t="str">
            <v>VersionNumber_Type</v>
          </cell>
          <cell r="AT1650" t="str">
            <v>required</v>
          </cell>
        </row>
        <row r="1651">
          <cell r="AN1651" t="str">
            <v>MessageHeader</v>
          </cell>
          <cell r="AP1651" t="str">
            <v>Header Information</v>
          </cell>
          <cell r="AQ1651" t="str">
            <v>MarketTimestamp</v>
          </cell>
          <cell r="AR1651" t="str">
            <v>OK</v>
          </cell>
          <cell r="AS1651" t="str">
            <v>xs:dateTime</v>
          </cell>
          <cell r="AT1651" t="str">
            <v>required</v>
          </cell>
        </row>
        <row r="1652">
          <cell r="AN1652" t="str">
            <v>MessageHeader</v>
          </cell>
          <cell r="AP1652" t="str">
            <v>Header Information</v>
          </cell>
          <cell r="AQ1652" t="str">
            <v>SenderID</v>
          </cell>
          <cell r="AR1652" t="str">
            <v>OK</v>
          </cell>
          <cell r="AS1652" t="str">
            <v>PartyIDType</v>
          </cell>
          <cell r="AT1652" t="str">
            <v>required</v>
          </cell>
        </row>
        <row r="1653">
          <cell r="AN1653" t="str">
            <v>MessageHeader</v>
          </cell>
          <cell r="AP1653" t="str">
            <v>Header Information</v>
          </cell>
          <cell r="AQ1653" t="str">
            <v>RecipientID</v>
          </cell>
          <cell r="AR1653" t="str">
            <v>OK</v>
          </cell>
          <cell r="AS1653" t="str">
            <v>PartyIDType</v>
          </cell>
          <cell r="AT1653" t="str">
            <v>required</v>
          </cell>
        </row>
        <row r="1654">
          <cell r="AN1654" t="str">
            <v>MessageHeader</v>
          </cell>
          <cell r="AP1654" t="str">
            <v>Header Information</v>
          </cell>
          <cell r="AQ1654" t="str">
            <v>TxRefNbr</v>
          </cell>
          <cell r="AR1654" t="str">
            <v>OK</v>
          </cell>
          <cell r="AS1654" t="str">
            <v>TransactionReference_Type</v>
          </cell>
          <cell r="AT1654" t="str">
            <v>required</v>
          </cell>
        </row>
        <row r="1655">
          <cell r="AN1655" t="str">
            <v>MeterPointAddress</v>
          </cell>
          <cell r="AO1655" t="str">
            <v>AddressType</v>
          </cell>
          <cell r="AR1655" t="e">
            <v>#N/A</v>
          </cell>
        </row>
        <row r="1656">
          <cell r="AN1656" t="str">
            <v>NotificationAddress</v>
          </cell>
          <cell r="AR1656" t="e">
            <v>#N/A</v>
          </cell>
          <cell r="AY1656" t="str">
            <v>Address</v>
          </cell>
          <cell r="AZ1656" t="str">
            <v>StreetAddressType</v>
          </cell>
          <cell r="BA1656">
            <v>0</v>
          </cell>
        </row>
        <row r="1657">
          <cell r="AN1657" t="str">
            <v>NotificationAddress</v>
          </cell>
          <cell r="AR1657" t="e">
            <v>#N/A</v>
          </cell>
          <cell r="BA1657">
            <v>0</v>
          </cell>
          <cell r="BB1657" t="str">
            <v>PostBox</v>
          </cell>
        </row>
        <row r="1658">
          <cell r="AN1658" t="str">
            <v>PartyContactDetails</v>
          </cell>
          <cell r="AO1658" t="str">
            <v>ContactDetailsType</v>
          </cell>
          <cell r="AR1658" t="e">
            <v>#N/A</v>
          </cell>
        </row>
        <row r="1659">
          <cell r="AN1659" t="str">
            <v>PostBox</v>
          </cell>
          <cell r="AR1659" t="e">
            <v>#N/A</v>
          </cell>
          <cell r="AT1659" t="str">
            <v>required</v>
          </cell>
          <cell r="AU1659" t="str">
            <v>POBoxNumber</v>
          </cell>
        </row>
        <row r="1660">
          <cell r="AN1660" t="str">
            <v>PostBox</v>
          </cell>
          <cell r="AR1660" t="e">
            <v>#N/A</v>
          </cell>
          <cell r="AT1660" t="str">
            <v>optional</v>
          </cell>
          <cell r="AU1660" t="str">
            <v>PostCode</v>
          </cell>
        </row>
        <row r="1661">
          <cell r="AN1661" t="str">
            <v>PostBox</v>
          </cell>
          <cell r="AR1661" t="e">
            <v>#N/A</v>
          </cell>
          <cell r="AT1661" t="str">
            <v>optional</v>
          </cell>
          <cell r="AU1661" t="str">
            <v>City</v>
          </cell>
        </row>
        <row r="1662">
          <cell r="AN1662" t="str">
            <v>PostBox</v>
          </cell>
          <cell r="AR1662" t="e">
            <v>#N/A</v>
          </cell>
          <cell r="AT1662" t="str">
            <v>optional</v>
          </cell>
          <cell r="AU1662" t="str">
            <v>Country</v>
          </cell>
        </row>
        <row r="1663">
          <cell r="AN1663" t="str">
            <v>RejectionDetails</v>
          </cell>
          <cell r="AR1663" t="e">
            <v>#N/A</v>
          </cell>
          <cell r="AT1663" t="str">
            <v>required</v>
          </cell>
          <cell r="AU1663" t="str">
            <v>RejectReasonCode</v>
          </cell>
        </row>
        <row r="1664">
          <cell r="AN1664" t="str">
            <v>SpecialNeedsDeleteDetails</v>
          </cell>
          <cell r="AP1664" t="str">
            <v>This element is defined to be used only for Inbound messages like 010, 013, 017 etc.</v>
          </cell>
          <cell r="AR1664" t="e">
            <v>#N/A</v>
          </cell>
          <cell r="AT1664" t="str">
            <v>required</v>
          </cell>
          <cell r="AU1664" t="str">
            <v>CustomerServiceDetailsCode</v>
          </cell>
        </row>
        <row r="1665">
          <cell r="AN1665" t="str">
            <v>SpecialNeedsDeleteDetails</v>
          </cell>
          <cell r="AP1665" t="str">
            <v>This element is defined to be used only for Inbound messages like 010, 013, 017 etc.</v>
          </cell>
          <cell r="AR1665" t="e">
            <v>#N/A</v>
          </cell>
          <cell r="AT1665" t="str">
            <v>required</v>
          </cell>
          <cell r="AU1665" t="str">
            <v>DeleteCustomerServiceDetailsFlag</v>
          </cell>
        </row>
        <row r="1666">
          <cell r="AN1666" t="str">
            <v>TechnicalContactDetails</v>
          </cell>
          <cell r="AO1666" t="str">
            <v>ContactDetailsType</v>
          </cell>
          <cell r="AR1666" t="e">
            <v>#N/A</v>
          </cell>
        </row>
        <row r="1667">
          <cell r="BC1667" t="str">
            <v>CustomerRead_Group</v>
          </cell>
          <cell r="BD1667" t="str">
            <v>SerialNumber</v>
          </cell>
          <cell r="BE1667" t="str">
            <v>optional</v>
          </cell>
        </row>
        <row r="1668">
          <cell r="BC1668" t="str">
            <v>CustomerRead_Group</v>
          </cell>
          <cell r="BD1668" t="str">
            <v>MeterRegisterSequence</v>
          </cell>
          <cell r="BE1668" t="str">
            <v>optional</v>
          </cell>
        </row>
        <row r="1669">
          <cell r="BC1669" t="str">
            <v>CustomerRead_Group</v>
          </cell>
          <cell r="BD1669" t="str">
            <v>TimeslotCode</v>
          </cell>
          <cell r="BE1669" t="str">
            <v>optional</v>
          </cell>
        </row>
        <row r="1670">
          <cell r="BC1670" t="str">
            <v>CustomerRead_Group</v>
          </cell>
          <cell r="BD1670" t="str">
            <v>ReadingValue</v>
          </cell>
          <cell r="BE1670" t="str">
            <v>optional</v>
          </cell>
        </row>
        <row r="1671">
          <cell r="BC1671" t="str">
            <v>GeneralCustomerRead_Group</v>
          </cell>
          <cell r="BD1671" t="str">
            <v>ReadTypeCode</v>
          </cell>
          <cell r="BE1671" t="str">
            <v>required</v>
          </cell>
        </row>
        <row r="1672">
          <cell r="BC1672" t="str">
            <v>GeneralCustomerRead_Group</v>
          </cell>
          <cell r="BF1672" t="str">
            <v>CustomerRead_Group</v>
          </cell>
        </row>
        <row r="1673">
          <cell r="BC1673" t="str">
            <v>MIM306_MPRNLevel_Group</v>
          </cell>
          <cell r="BD1673" t="str">
            <v>MPRN</v>
          </cell>
          <cell r="BE1673" t="str">
            <v>required</v>
          </cell>
        </row>
        <row r="1674">
          <cell r="BC1674" t="str">
            <v>MIM306_MPRNLevel_Group</v>
          </cell>
          <cell r="BD1674" t="str">
            <v>MPBusinessReference</v>
          </cell>
          <cell r="BE1674" t="str">
            <v>optional</v>
          </cell>
        </row>
        <row r="1675">
          <cell r="BC1675" t="str">
            <v>MIM306_MPRNLevel_Group</v>
          </cell>
          <cell r="BD1675" t="str">
            <v>NetworksReferenceNumber</v>
          </cell>
          <cell r="BE1675" t="str">
            <v>required</v>
          </cell>
        </row>
        <row r="1676">
          <cell r="BC1676" t="str">
            <v>MIM306_MPRNLevel_Group</v>
          </cell>
          <cell r="BD1676" t="str">
            <v>MeterPointStatusCode</v>
          </cell>
          <cell r="BE1676" t="str">
            <v>required</v>
          </cell>
        </row>
        <row r="1677">
          <cell r="BC1677" t="str">
            <v>MIM306_MPRNLevel_Group</v>
          </cell>
          <cell r="BD1677" t="str">
            <v>LoadProfileCode</v>
          </cell>
          <cell r="BE1677" t="str">
            <v>required</v>
          </cell>
        </row>
        <row r="1678">
          <cell r="BC1678" t="str">
            <v>MIM306_MPRNLevel_Group</v>
          </cell>
          <cell r="BD1678" t="str">
            <v>DUOS_Group</v>
          </cell>
          <cell r="BE1678" t="str">
            <v>required</v>
          </cell>
        </row>
        <row r="1679">
          <cell r="BC1679" t="str">
            <v>MIM306_MPRNLevel_Group</v>
          </cell>
          <cell r="BD1679" t="str">
            <v>EffectiveFromDate</v>
          </cell>
          <cell r="BE1679" t="str">
            <v>required</v>
          </cell>
        </row>
        <row r="1680">
          <cell r="BC1680" t="str">
            <v>MIM310_MPRNLevel_Group</v>
          </cell>
          <cell r="BD1680" t="str">
            <v>MPRN</v>
          </cell>
          <cell r="BE1680" t="str">
            <v>required</v>
          </cell>
        </row>
        <row r="1681">
          <cell r="BC1681" t="str">
            <v>MIM310_MPRNLevel_Group</v>
          </cell>
          <cell r="BD1681" t="str">
            <v>NetworksReferenceNumber</v>
          </cell>
          <cell r="BE1681" t="str">
            <v>required</v>
          </cell>
        </row>
        <row r="1682">
          <cell r="BC1682" t="str">
            <v>MIM310_MPRNLevel_Group</v>
          </cell>
          <cell r="BD1682" t="str">
            <v>MeterPointStatusCode</v>
          </cell>
          <cell r="BE1682" t="str">
            <v>required</v>
          </cell>
        </row>
        <row r="1683">
          <cell r="BC1683" t="str">
            <v>MIM310_MPRNLevel_Group</v>
          </cell>
          <cell r="BD1683" t="str">
            <v>LoadProfileCode</v>
          </cell>
          <cell r="BE1683" t="str">
            <v>required</v>
          </cell>
        </row>
        <row r="1684">
          <cell r="BC1684" t="str">
            <v>MIM310_MPRNLevel_Group</v>
          </cell>
          <cell r="BD1684" t="str">
            <v>DUOS_Group</v>
          </cell>
          <cell r="BE1684" t="str">
            <v>required</v>
          </cell>
        </row>
        <row r="1685">
          <cell r="BC1685" t="str">
            <v>MIM310_MPRNLevel_Group</v>
          </cell>
          <cell r="BD1685" t="str">
            <v>ReadDate</v>
          </cell>
          <cell r="BE1685" t="str">
            <v>required</v>
          </cell>
        </row>
        <row r="1686">
          <cell r="BC1686" t="str">
            <v>MIM700_BaseAttributes</v>
          </cell>
          <cell r="BD1686" t="str">
            <v>MPRN</v>
          </cell>
          <cell r="BE1686" t="str">
            <v>required</v>
          </cell>
        </row>
        <row r="1687">
          <cell r="BC1687" t="str">
            <v>MIM700_BaseAttributes</v>
          </cell>
          <cell r="BD1687" t="str">
            <v>GroupedMPRN</v>
          </cell>
          <cell r="BE1687" t="str">
            <v>optional</v>
          </cell>
        </row>
        <row r="1688">
          <cell r="BC1688" t="str">
            <v>MIM700_BaseAttributes</v>
          </cell>
          <cell r="BD1688" t="str">
            <v>LoadProfileCode</v>
          </cell>
          <cell r="BE1688" t="str">
            <v>required</v>
          </cell>
        </row>
        <row r="1689">
          <cell r="BC1689" t="str">
            <v>MIM700_BaseAttributes</v>
          </cell>
          <cell r="BD1689" t="str">
            <v>DUOS_Group</v>
          </cell>
          <cell r="BE1689" t="str">
            <v>required</v>
          </cell>
        </row>
        <row r="1690">
          <cell r="BC1690" t="str">
            <v>MIM700_BaseAttributes</v>
          </cell>
          <cell r="BD1690" t="str">
            <v>MeterPointStatusCode</v>
          </cell>
          <cell r="BE1690" t="str">
            <v>required</v>
          </cell>
        </row>
        <row r="1691">
          <cell r="BC1691" t="str">
            <v>MIM700_BaseAttributes</v>
          </cell>
          <cell r="BD1691" t="str">
            <v>MeterConfigurationCode</v>
          </cell>
          <cell r="BE1691" t="str">
            <v>required</v>
          </cell>
        </row>
        <row r="1692">
          <cell r="BC1692" t="str">
            <v>MIM700_BaseAttributes</v>
          </cell>
          <cell r="BD1692" t="str">
            <v>NetworksReferenceNumber</v>
          </cell>
          <cell r="BE1692" t="str">
            <v>required</v>
          </cell>
        </row>
        <row r="1693">
          <cell r="BC1693" t="str">
            <v>MIM700_BaseAttributes</v>
          </cell>
          <cell r="BD1693" t="str">
            <v>TransactionReasonCode</v>
          </cell>
          <cell r="BE1693" t="str">
            <v>required</v>
          </cell>
        </row>
        <row r="1694">
          <cell r="BC1694" t="str">
            <v>MIM700_ConsumptionDetailAttributes</v>
          </cell>
          <cell r="BD1694" t="str">
            <v>ConsecutiveNumber</v>
          </cell>
          <cell r="BE1694" t="str">
            <v>required</v>
          </cell>
        </row>
        <row r="1695">
          <cell r="BC1695" t="str">
            <v>MIM700_ConsumptionDetailAttributes</v>
          </cell>
          <cell r="BD1695" t="str">
            <v>UnmeteredTypeCode</v>
          </cell>
          <cell r="BE1695" t="str">
            <v>required</v>
          </cell>
        </row>
        <row r="1696">
          <cell r="BC1696" t="str">
            <v>MIM700_ConsumptionDetailAttributes</v>
          </cell>
          <cell r="BD1696" t="str">
            <v>InstalledValue</v>
          </cell>
          <cell r="BE1696" t="str">
            <v>required</v>
          </cell>
        </row>
        <row r="1697">
          <cell r="BC1697" t="str">
            <v>MIM700_ConsumptionDetailAttributes</v>
          </cell>
          <cell r="BD1697" t="str">
            <v>BillingValue</v>
          </cell>
          <cell r="BE1697" t="str">
            <v>required</v>
          </cell>
        </row>
        <row r="1698">
          <cell r="BC1698" t="str">
            <v>MIM700_ConsumptionDetailAttributes</v>
          </cell>
          <cell r="BD1698" t="str">
            <v>UOM_Code</v>
          </cell>
          <cell r="BE1698" t="str">
            <v>required</v>
          </cell>
        </row>
        <row r="1699">
          <cell r="BC1699" t="str">
            <v>MIM700_ConsumptionDetailAttributes</v>
          </cell>
          <cell r="BD1699" t="str">
            <v>RepetitionFactor</v>
          </cell>
          <cell r="BE1699" t="str">
            <v>required</v>
          </cell>
        </row>
        <row r="1700">
          <cell r="BC1700" t="str">
            <v>MIM701_ConsumptionDetailAttributes</v>
          </cell>
          <cell r="BD1700" t="str">
            <v>BillingStartDate</v>
          </cell>
          <cell r="BE1700" t="str">
            <v>required</v>
          </cell>
        </row>
        <row r="1701">
          <cell r="BC1701" t="str">
            <v>MIM701_ConsumptionDetailAttributes</v>
          </cell>
          <cell r="BD1701" t="str">
            <v>BillingEndDate</v>
          </cell>
          <cell r="BE1701" t="str">
            <v>required</v>
          </cell>
        </row>
        <row r="1702">
          <cell r="BC1702" t="str">
            <v>MIM701_ConsumptionDetailAttributes</v>
          </cell>
          <cell r="BD1702" t="str">
            <v>Consumption</v>
          </cell>
          <cell r="BE1702" t="str">
            <v>required</v>
          </cell>
        </row>
        <row r="1703">
          <cell r="BC1703" t="str">
            <v>MIM701_ConsumptionDetailAttributes</v>
          </cell>
          <cell r="BF1703" t="str">
            <v>MIM700_ConsumptionDetailAttributes</v>
          </cell>
        </row>
        <row r="1704">
          <cell r="BC1704" t="str">
            <v>MIM700_RootAttributes</v>
          </cell>
          <cell r="BD1704" t="str">
            <v>ActualUsageFactor</v>
          </cell>
          <cell r="BE1704" t="str">
            <v>required</v>
          </cell>
        </row>
        <row r="1705">
          <cell r="BC1705" t="str">
            <v>MIM700_RootAttributes</v>
          </cell>
          <cell r="BD1705" t="str">
            <v>MaximumImportCapacity</v>
          </cell>
          <cell r="BE1705" t="str">
            <v>required</v>
          </cell>
        </row>
        <row r="1706">
          <cell r="BC1706" t="str">
            <v>MIM700_RootAttributes</v>
          </cell>
          <cell r="BD1706" t="str">
            <v>PSOExemptionFlag</v>
          </cell>
          <cell r="BE1706" t="str">
            <v>required</v>
          </cell>
        </row>
        <row r="1707">
          <cell r="BC1707" t="str">
            <v>MIM700_RootAttributes</v>
          </cell>
          <cell r="BD1707" t="str">
            <v>EffectiveFromDate</v>
          </cell>
          <cell r="BE1707" t="str">
            <v>required</v>
          </cell>
        </row>
        <row r="1708">
          <cell r="BC1708" t="str">
            <v>MIM700_RootAttributes</v>
          </cell>
          <cell r="BF1708" t="str">
            <v>MIM700_BaseAttributes</v>
          </cell>
        </row>
        <row r="1709">
          <cell r="BC1709" t="str">
            <v>MIM701_RootAttributes</v>
          </cell>
          <cell r="BD1709" t="str">
            <v>CalculationDate</v>
          </cell>
          <cell r="BE1709" t="str">
            <v>required</v>
          </cell>
        </row>
        <row r="1710">
          <cell r="BC1710" t="str">
            <v>MIM701_RootAttributes</v>
          </cell>
          <cell r="BD1710" t="str">
            <v>BillingStartDate</v>
          </cell>
          <cell r="BE1710" t="str">
            <v>required</v>
          </cell>
        </row>
        <row r="1711">
          <cell r="BC1711" t="str">
            <v>MIM701_RootAttributes</v>
          </cell>
          <cell r="BD1711" t="str">
            <v>BillingEndDate</v>
          </cell>
          <cell r="BE1711" t="str">
            <v>required</v>
          </cell>
        </row>
        <row r="1712">
          <cell r="BC1712" t="str">
            <v>MIM701_RootAttributes</v>
          </cell>
          <cell r="BD1712" t="str">
            <v>Consumption</v>
          </cell>
          <cell r="BE1712" t="str">
            <v>required</v>
          </cell>
        </row>
        <row r="1713">
          <cell r="BC1713" t="str">
            <v>MIM701_RootAttributes</v>
          </cell>
          <cell r="BF1713" t="str">
            <v>MIM700_BaseAttributes</v>
          </cell>
        </row>
        <row r="1714">
          <cell r="BC1714" t="str">
            <v>NameGroup</v>
          </cell>
          <cell r="BD1714" t="str">
            <v>Title</v>
          </cell>
          <cell r="BE1714" t="str">
            <v>optional</v>
          </cell>
        </row>
        <row r="1715">
          <cell r="BC1715" t="str">
            <v>NameGroup</v>
          </cell>
          <cell r="BD1715" t="str">
            <v>LastName</v>
          </cell>
          <cell r="BE1715" t="str">
            <v>optional</v>
          </cell>
        </row>
        <row r="1716">
          <cell r="BC1716" t="str">
            <v>NameGroup</v>
          </cell>
          <cell r="BD1716" t="str">
            <v>FirstName</v>
          </cell>
          <cell r="BE1716" t="str">
            <v>optional</v>
          </cell>
        </row>
        <row r="1717">
          <cell r="BC1717" t="str">
            <v>NameGroup</v>
          </cell>
          <cell r="BD1717" t="str">
            <v>OrganisationOne</v>
          </cell>
          <cell r="BE1717" t="str">
            <v>optional</v>
          </cell>
        </row>
        <row r="1718">
          <cell r="BC1718" t="str">
            <v>NameGroup</v>
          </cell>
          <cell r="BD1718" t="str">
            <v>OrganisationTwo</v>
          </cell>
          <cell r="BE1718" t="str">
            <v>optional</v>
          </cell>
        </row>
        <row r="1719">
          <cell r="BC1719" t="str">
            <v>NameGroup</v>
          </cell>
          <cell r="BD1719" t="str">
            <v>RegisteredCompanyNumber</v>
          </cell>
          <cell r="BE1719" t="str">
            <v>optional</v>
          </cell>
        </row>
        <row r="1720">
          <cell r="BC1720" t="str">
            <v>NameGroup</v>
          </cell>
          <cell r="BD1720" t="str">
            <v>TradingAs</v>
          </cell>
          <cell r="BE1720" t="str">
            <v>optional</v>
          </cell>
        </row>
        <row r="1721">
          <cell r="BC1721" t="str">
            <v>ObservationsDetails</v>
          </cell>
          <cell r="BD1721" t="str">
            <v>ObservationCode</v>
          </cell>
          <cell r="BE1721" t="str">
            <v>required</v>
          </cell>
        </row>
        <row r="1722">
          <cell r="BC1722" t="str">
            <v>ObservationsDetails</v>
          </cell>
          <cell r="BD1722" t="str">
            <v>ObservationDate</v>
          </cell>
          <cell r="BE1722" t="str">
            <v>required</v>
          </cell>
        </row>
        <row r="1723">
          <cell r="BC1723" t="str">
            <v>ObservationsDetails</v>
          </cell>
          <cell r="BD1723" t="str">
            <v>ObservationText</v>
          </cell>
          <cell r="BE1723" t="str">
            <v>optional</v>
          </cell>
        </row>
        <row r="1724">
          <cell r="BC1724" t="str">
            <v>ReadScheduleDetails</v>
          </cell>
          <cell r="BD1724" t="str">
            <v>ReadFrequencyCode</v>
          </cell>
          <cell r="BE1724" t="str">
            <v>optional</v>
          </cell>
        </row>
        <row r="1725">
          <cell r="BC1725" t="str">
            <v>ReadScheduleDetails</v>
          </cell>
          <cell r="BD1725" t="str">
            <v>ReadCycle</v>
          </cell>
          <cell r="BE1725" t="str">
            <v>optional</v>
          </cell>
        </row>
      </sheetData>
      <sheetData sheetId="6"/>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44A9402-3309-416C-A3E7-E48344862F94}">
    <nsvFilter filterId="{00000000-0009-0000-0000-000002000000}" ref="A10:IS3102" tableId="0">
      <columnFilter colId="1">
        <filter colId="1">
          <x:filters>
            <x:filter val="140"/>
          </x:filters>
        </filter>
      </columnFilter>
    </nsvFilter>
  </namedSheetView>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Cabena " refreshedDate="40868.440067708332" createdVersion="1" refreshedVersion="2" recordCount="2371" upgradeOnRefresh="1" xr:uid="{00000000-000A-0000-FFFF-FFFF00000000}">
  <cacheSource type="worksheet">
    <worksheetSource name="impact"/>
  </cacheSource>
  <cacheFields count="16">
    <cacheField name="Market Message" numFmtId="0">
      <sharedItems containsBlank="1" count="96">
        <s v="MessageHeader"/>
        <s v="010"/>
        <s v="011"/>
        <s v="011A"/>
        <s v="012"/>
        <s v="012W"/>
        <s v="013"/>
        <s v="014R"/>
        <s v="015"/>
        <s v="016"/>
        <s v="017"/>
        <m/>
        <s v="021"/>
        <s v="030"/>
        <s v="101"/>
        <s v="101P"/>
        <s v="101R"/>
        <s v="102"/>
        <s v="102P"/>
        <s v="102R"/>
        <s v="105"/>
        <s v="105L"/>
        <s v="106D"/>
        <s v="106E"/>
        <s v="110"/>
        <s v="111"/>
        <s v="111A"/>
        <s v="111L"/>
        <s v="111R"/>
        <s v="112"/>
        <s v="112R"/>
        <s v="112W"/>
        <s v="114"/>
        <s v="115"/>
        <s v="115R"/>
        <s v="116"/>
        <s v="116A"/>
        <s v="116N"/>
        <s v="116R"/>
        <s v="117D"/>
        <s v="117R"/>
        <s v="122"/>
        <s v="122R"/>
        <s v="130D"/>
        <s v="130R"/>
        <s v="131"/>
        <s v="137R"/>
        <s v="140"/>
        <s v="208"/>
        <s v="210"/>
        <s v="252"/>
        <s v="260"/>
        <s v="261"/>
        <s v="300"/>
        <s v="300S"/>
        <s v="300W"/>
        <s v="301"/>
        <s v="301N"/>
        <s v="303R"/>
        <s v="305"/>
        <s v="306"/>
        <s v="306W"/>
        <s v="307"/>
        <s v="307W"/>
        <s v="308"/>
        <s v="310"/>
        <s v="310W"/>
        <s v="311"/>
        <s v="320"/>
        <s v="320W"/>
        <s v="321"/>
        <s v="330"/>
        <s v="331"/>
        <s v="332"/>
        <s v="332W"/>
        <s v="341"/>
        <s v="342"/>
        <s v="352R"/>
        <s v="501"/>
        <s v="504"/>
        <s v="505"/>
        <s v="507"/>
        <s v="507C"/>
        <s v="591"/>
        <s v="594"/>
        <s v="595"/>
        <s v="596"/>
        <s v="597"/>
        <s v="598"/>
        <s v="601"/>
        <s v="602"/>
        <s v="700"/>
        <s v="700W"/>
        <s v="701"/>
        <s v="701W"/>
        <s v="999"/>
      </sharedItems>
    </cacheField>
    <cacheField name="Segment" numFmtId="0">
      <sharedItems containsString="0"/>
    </cacheField>
    <cacheField name="Seg Use" numFmtId="0">
      <sharedItems containsBlank="1" count="6">
        <m/>
        <s v="optM"/>
        <s v="req"/>
        <s v="opt"/>
        <s v="reqM"/>
        <s v="optM "/>
      </sharedItems>
    </cacheField>
    <cacheField name="Data Item " numFmtId="0">
      <sharedItems containsBlank="1" count="203">
        <s v="MessageTypeCode"/>
        <s v="VersionNumber"/>
        <s v="MarketTimestamp"/>
        <s v="TxRefNbr"/>
        <s v="SenderID"/>
        <s v="RecipientID"/>
        <m/>
        <s v="MPRN"/>
        <s v="MPBusinessReference"/>
        <s v="SupplierMPID"/>
        <s v="SupplierUnitID"/>
        <s v="SSAC"/>
        <s v="SupplyAgreementFlag"/>
        <s v="COT_LE_Flag"/>
        <s v="COS_ReadArrangementCode"/>
        <s v="COS_EstimateAcceptableFlag"/>
        <s v="MeterConfigurationCode"/>
        <s v="TariffConfigurationCode"/>
        <s v="RequiredDate"/>
        <s v="EAI_Code"/>
        <s v="SecurityQuestion"/>
        <s v="SecurityAnswer"/>
        <s v="MeterReaderPassword"/>
        <s v="DebtTransferFlag"/>
        <s v="MedicalEquipmentDetailsCode"/>
        <s v="DisplayOnExtranet"/>
        <s v="CustomerServiceDetailsCode"/>
        <s v="AppointmentID"/>
        <s v="PrepaymentType"/>
        <s v="MeterWorksTypeCode"/>
        <s v="AccessArrangements"/>
        <s v="UnitNo"/>
        <s v="AddrLine1"/>
        <s v="AddrLine2"/>
        <s v="HouseNo"/>
        <s v="Street"/>
        <s v="AddrLine4"/>
        <s v="AddrLine5"/>
        <s v="PostCode"/>
        <s v="City"/>
        <s v="CountyIreland"/>
        <s v="Country"/>
        <s v="Title"/>
        <s v="LastName"/>
        <s v="FirstName"/>
        <s v="OrganisationOne"/>
        <s v="OrganisationTwo"/>
        <s v="RegisteredCompanyNumber"/>
        <s v="TradingAs"/>
        <s v="PreviousSupplier"/>
        <s v="PreviousAccountNumber"/>
        <s v="PreviousMPRN"/>
        <s v="PreviousAddress"/>
        <s v="Email"/>
        <s v="Number"/>
        <s v="Extn"/>
        <s v="COName"/>
        <s v="CountyState"/>
        <s v="POBoxNumber"/>
        <s v="ContactName"/>
        <s v="MeterCategoryCode"/>
        <s v="SerialNumber"/>
        <s v="MeterRegisterSequence"/>
        <s v="TimeslotCode"/>
        <s v="ReadingValue"/>
        <s v="RegisterTypeCode"/>
        <s v="CancellationReasonCode"/>
        <s v="CancellationAgreementFlag"/>
        <s v="RequestStatusCode"/>
        <s v="ObjectionReasonCode"/>
        <s v="ChangeMeterAddressFlag"/>
        <s v="DeletePOBoxAddressFlag"/>
        <s v="AccessInstructionsText"/>
        <s v="DeleteAccessInstructionsFlag"/>
        <s v="ChangeOfUsageCode"/>
        <s v="DeleteMedicalEquipmentNeedsFlag"/>
        <s v="DeleteMeterReaderPassword"/>
        <s v="LongTermVacantIndicatorFlag"/>
        <s v="DeleteCustomerServiceDetailsFlag"/>
        <s v="RejectReasonCode"/>
        <s v="ReadReasonCode"/>
        <s v="ReadTypeCode"/>
        <s v="MeterPointStatusCode"/>
        <s v="MeterPointStatusReasonCode"/>
        <s v="AppointmentDate"/>
        <s v="AppointmentTimeSlot"/>
        <s v="CompanyAuthorisedOfficer"/>
        <s v="DeRegistrationReasonCode"/>
        <s v="TokenMeterDetails"/>
        <s v="SettlementClassCode"/>
        <s v="ConnectionSystemCode"/>
        <s v="DUOS_Group"/>
        <s v="MaximumImportCapacity"/>
        <s v="LoadFactorCode"/>
        <s v="DLF_Code"/>
        <s v="TransformerLossFactor"/>
        <s v="MaximumExportCapacity"/>
        <s v="RegistrationReceiptDate"/>
        <s v="LoadProfileCode"/>
        <s v="EffectiveFromDate"/>
        <s v="KeypadPremisesNumber"/>
        <s v="ReadFrequencyCode"/>
        <s v="ReadCycle"/>
        <s v="ProvAccCompletionRequirementCode"/>
        <s v="RegistrationMeterConfigurationCode"/>
        <s v="LastActualReadDate"/>
        <s v="VCAttributeDeleted"/>
        <s v="MICStartDate"/>
        <s v="CurrentChargeableServiceCapacity"/>
        <s v="SupplierMPIDOld"/>
        <s v="Comments"/>
        <s v="IssueDate"/>
        <s v="ObjectionDate"/>
        <s v="ChangeOfUsageFlag"/>
        <s v="MeterPointAddressChangedFlag"/>
        <s v="CustomerDetailsChangedFlag"/>
        <s v="MessageStatusCode"/>
        <s v="DelayReasonCode"/>
        <s v="WorkTypeCode"/>
        <s v="RequestStatusCode131"/>
        <s v="DateOfVisit"/>
        <s v="OutcomeReasonCode"/>
        <s v="OrderStatusCode"/>
        <s v="ObservationText"/>
        <s v="AppointmentRejectionReason"/>
        <s v="ReadDate"/>
        <s v="ObservationCode"/>
        <s v="ObservationDate"/>
        <s v="NetworksReferenceNumber"/>
        <s v="ActualUsageFactor"/>
        <s v="EstimatedUsageFactor"/>
        <s v="UOM_Code"/>
        <s v="MeterMultiplier"/>
        <s v="PreviousReadDate"/>
        <s v="Consumption"/>
        <s v="ReadStatusCode"/>
        <s v="MeterReaderRemarkCode"/>
        <s v="MeterReaderRemarks"/>
        <s v="WithdrawalReasonCode"/>
        <s v="CSCStartDate"/>
        <s v="CSC5YrEndDate"/>
        <s v="NoReadCode"/>
        <s v="DebitReEst"/>
        <s v="LoadFactorNewCode"/>
        <s v="MeterLocationCode"/>
        <s v="PostDecimalDetails"/>
        <s v="PreDecimalDetails"/>
        <s v="EstimatedConsumption"/>
        <s v="ExchangedMeterReference"/>
        <s v="MeteringInterval"/>
        <s v="AlertFlag"/>
        <s v="ReadingReplacementVersionNumber"/>
        <s v="IntervalValue"/>
        <s v="IntervalPeriodTimestamp"/>
        <s v="IntervalStatusCode"/>
        <s v="NetActiveDemandValue"/>
        <s v="MPRNCount"/>
        <s v="ChannelCount"/>
        <s v="GeneratorMPID"/>
        <s v="GenerationUnitID"/>
        <s v="SettlementDate"/>
        <s v="SettlementInterval"/>
        <s v="AggregatedConsumption"/>
        <s v="LossAdjustedAggregatedConsumption"/>
        <s v="MPRNTally"/>
        <s v="TimeOfUse"/>
        <s v="TotalUsageFactor"/>
        <s v="GenerationUnitMeteredGeneration"/>
        <s v="LossAdjustedGenerationUnitMeteredGeneration"/>
        <s v="DUOS_InvoiceNumber"/>
        <s v="DUOS_InvoiceItemNumber"/>
        <s v="DisputeReasonCode"/>
        <s v="AmountDisputedTotal"/>
        <s v="DisputeRecordCount"/>
        <s v="SettlementRunIndicator"/>
        <s v="PercntMPRNEst"/>
        <s v="PercntConsAct"/>
        <s v="StartPeriodTime"/>
        <s v="EndPeriodTime"/>
        <s v="TimeCreated"/>
        <s v="ReadingNumber"/>
        <s v="StartTime"/>
        <s v="EndTime"/>
        <s v="MeasuredQuantity"/>
        <s v="QueryFlag"/>
        <s v="ReadingDataStatus"/>
        <s v="NIEP"/>
        <s v="OriginalTxRefNbr"/>
        <s v="OriginalMessage"/>
        <s v="ErrorCategoryCode"/>
        <s v="ErrorDescription"/>
        <s v="RecordCount"/>
        <s v="GroupedMPRN"/>
        <s v="TransactionReasonCode"/>
        <s v="PSOExemptionFlag"/>
        <s v="ConsecutiveNumber"/>
        <s v="UnmeteredTypeCode"/>
        <s v="InstalledValue"/>
        <s v="BillingValue"/>
        <s v="RepetitionFactor"/>
        <s v="CalculationDate"/>
        <s v="BillingStartDate"/>
        <s v="BillingEndDate"/>
      </sharedItems>
    </cacheField>
    <cacheField name="Use" numFmtId="0">
      <sharedItems containsBlank="1" count="8">
        <s v="req"/>
        <m/>
        <s v="opt"/>
        <s v="req                                        "/>
        <s v="req   "/>
        <s v="req  "/>
        <s v="req       "/>
        <s v="req                   "/>
      </sharedItems>
    </cacheField>
    <cacheField name="Type" numFmtId="0">
      <sharedItems containsBlank="1" count="8">
        <s v="string"/>
        <s v="dateTime"/>
        <m/>
        <s v="boolean"/>
        <s v="date"/>
        <s v="decimal"/>
        <s v="int"/>
        <s v="base64Binary"/>
      </sharedItems>
    </cacheField>
    <cacheField name="Length (Fixed) " numFmtId="0">
      <sharedItems containsBlank="1" containsMixedTypes="1" containsNumber="1" containsInteger="1" minValue="1" maxValue="19" count="11">
        <s v=""/>
        <n v="8"/>
        <n v="3"/>
        <m/>
        <n v="11"/>
        <n v="9"/>
        <n v="2"/>
        <n v="4"/>
        <n v="10"/>
        <n v="19"/>
        <n v="1"/>
      </sharedItems>
    </cacheField>
    <cacheField name="Max Length (Variable) " numFmtId="0">
      <sharedItems containsBlank="1" containsMixedTypes="1" containsNumber="1" containsInteger="1" minValue="1" maxValue="1000" count="25">
        <n v="4"/>
        <s v=""/>
        <n v="35"/>
        <m/>
        <n v="1"/>
        <n v="3"/>
        <n v="10"/>
        <n v="5"/>
        <n v="2"/>
        <n v="100"/>
        <n v="8"/>
        <n v="40"/>
        <n v="60"/>
        <n v="30"/>
        <n v="20"/>
        <n v="256"/>
        <n v="70"/>
        <n v="15"/>
        <n v="9"/>
        <n v="254"/>
        <n v="512"/>
        <n v="150"/>
        <n v="18"/>
        <n v="16"/>
        <n v="1000"/>
      </sharedItems>
    </cacheField>
    <cacheField name="Min Length ( Variable) " numFmtId="0">
      <sharedItems containsBlank="1" containsMixedTypes="1" containsNumber="1" containsInteger="1" minValue="2" maxValue="3" count="4">
        <n v="3"/>
        <s v=""/>
        <m/>
        <n v="2"/>
      </sharedItems>
    </cacheField>
    <cacheField name="Digits (Total)" numFmtId="0">
      <sharedItems containsBlank="1" containsMixedTypes="1" containsNumber="1" containsInteger="1" minValue="1" maxValue="31" count="15">
        <s v=""/>
        <m/>
        <n v="15"/>
        <n v="9"/>
        <n v="6"/>
        <n v="12"/>
        <n v="4"/>
        <n v="2"/>
        <n v="8"/>
        <n v="31"/>
        <n v="13"/>
        <n v="3"/>
        <n v="1"/>
        <n v="10"/>
        <n v="16"/>
      </sharedItems>
    </cacheField>
    <cacheField name="Digits (Post-Decimal)" numFmtId="0">
      <sharedItems containsBlank="1" containsMixedTypes="1" containsNumber="1" containsInteger="1" minValue="2" maxValue="14" count="9">
        <s v=""/>
        <m/>
        <n v="3"/>
        <n v="4"/>
        <n v="8"/>
        <n v="5"/>
        <n v="2"/>
        <n v="14"/>
        <n v="7"/>
      </sharedItems>
    </cacheField>
    <cacheField name="Pattern" numFmtId="0">
      <sharedItems containsBlank="1" count="3">
        <s v="Yes"/>
        <s v=""/>
        <m/>
      </sharedItems>
    </cacheField>
    <cacheField name="Used in ROI?" numFmtId="0">
      <sharedItems containsBlank="1" count="3">
        <m/>
        <s v="Yes"/>
        <s v="No"/>
      </sharedItems>
    </cacheField>
    <cacheField name="Used in NI?" numFmtId="0">
      <sharedItems containsBlank="1" count="3">
        <m/>
        <s v="Yes"/>
        <s v="No"/>
      </sharedItems>
    </cacheField>
    <cacheField name="Action" numFmtId="0">
      <sharedItems containsBlank="1" count="5">
        <m/>
        <s v="NFA"/>
        <s v="Update"/>
        <s v="Update "/>
        <s v="NFA "/>
      </sharedItems>
    </cacheField>
    <cacheField name="Comment from Schema / HBL alignment Workshop (6/7 Sep) " numFmtId="0">
      <sharedItems containsBlank="1" count="38">
        <m/>
        <s v="Complete - Update"/>
        <s v="Value = Yes. Update D&amp;C (DONE)"/>
        <s v="Make New Seg called CustomerServiceSpecialNeeds, Opt, M; Field = Req, not M (DONE) "/>
        <s v="Pattern = Yes. Update D&amp;C (DONE)"/>
        <s v="Field = Number (DONE) "/>
        <s v="Field = Extn (DONE) "/>
        <s v="Seg = M (DONE) "/>
        <s v="New seg called SpecialNeedsDeleteDetails, opt, M (DONE) "/>
        <s v="Seg Use = Opt (DONE) "/>
        <s v="Value = Yes. Update D&amp;C (DONE) "/>
        <s v="New Seg called CustomerServiceSpecialNeeds, opt, m ; Field is req (DONE) "/>
        <s v="Make Seg called CustomerServiceSpecialNeeds, Opt, M; Field = Req (DONE) "/>
        <s v="Schema Change - field added (DONE) "/>
        <s v="Pattern = yes (DONE) "/>
        <s v="Value = Yes (DONE) "/>
        <s v="Make new Seg called CustomerServicesSpecialNeeds, Opt, M; field is Req and not M (DONE) "/>
        <s v="Make new Seg called CustomerServiceSpecialNeeds, Opt, M; field is Req and Not M (DONE) "/>
        <s v="Complete"/>
        <s v="Complete "/>
        <s v="Copy in MP Address (DONE) "/>
        <s v="Use = req (DONE) "/>
        <s v="Seq Use = M (DONE) "/>
        <s v="Field added to schema.  Not in ROI Guide (Cust and Data agg). Update Guide. (DONE)  "/>
        <s v=" "/>
        <s v="Complete - Update "/>
        <s v="Chars = 3 (DONE)"/>
        <s v="Chars = 150 (DONE) "/>
        <s v="Chars=3 (DONE) "/>
        <s v="Chars=150 (DONE) "/>
        <s v="Schema Change - 6 fields added (DONE) "/>
        <s v="Udpate ROI Guide (Meter Registration)to correct spelling of Premises (DONE) "/>
        <s v="Add new field. (DONE) "/>
        <s v="Add new field. (DONE) Update ROI Guide (Meter Works) with new field (DONE) "/>
        <s v="Type=datetime (DONE) "/>
        <s v="Type = datetime (DONE) "/>
        <s v="Use = Req.  Update ROI Guide (Data Agg) to Req. (DONE) "/>
        <s v="Schema Change - removed group as this was dup of segment def.   (DONE) "/>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rcoran. Emer (ESB Networks)" refreshedDate="43683.369065393519" createdVersion="1" refreshedVersion="4" recordCount="0" upgradeOnRefresh="1" xr:uid="{00000000-000A-0000-FFFF-FFFF01000000}">
  <cacheSource type="worksheet">
    <worksheetSource name="=mmitems"/>
  </cacheSource>
  <cacheFields count="4">
    <cacheField name="Market Message" numFmtId="0">
      <sharedItems containsBlank="1" count="97">
        <s v="MessageHeader"/>
        <s v="010"/>
        <s v="011"/>
        <s v="012"/>
        <s v="013"/>
        <s v="015"/>
        <s v="016"/>
        <s v="017"/>
        <m/>
        <s v="021"/>
        <s v="030"/>
        <s v="101"/>
        <s v="102"/>
        <s v="105"/>
        <s v="110"/>
        <s v="111"/>
        <s v="112"/>
        <s v="114"/>
        <s v="115"/>
        <s v="116"/>
        <s v="122"/>
        <s v="131"/>
        <s v="140"/>
        <s v="208"/>
        <s v="210"/>
        <s v="252"/>
        <s v="260"/>
        <s v="261"/>
        <s v="300"/>
        <s v="301"/>
        <s v="305"/>
        <s v="306"/>
        <s v="307"/>
        <s v="308"/>
        <s v="310"/>
        <s v="311"/>
        <s v="320"/>
        <s v="321"/>
        <s v="322"/>
        <s v="330"/>
        <s v="331"/>
        <s v="332"/>
        <s v="341"/>
        <s v="342"/>
        <s v="343"/>
        <s v="345"/>
        <s v="507"/>
        <s v="591"/>
        <s v="592"/>
        <s v="594"/>
        <s v="595"/>
        <s v="596"/>
        <s v="597"/>
        <s v="598"/>
        <s v="601"/>
        <s v="602"/>
        <s v="700"/>
        <s v="701"/>
        <s v="999"/>
        <s v="011A"/>
        <s v="012W"/>
        <s v="014R"/>
        <s v="101P"/>
        <s v="101R"/>
        <s v="102P"/>
        <s v="102R"/>
        <s v="105L"/>
        <s v="106D"/>
        <s v="106E"/>
        <s v="111A"/>
        <s v="111L"/>
        <s v="111R"/>
        <s v="112R"/>
        <s v="112W"/>
        <s v="115R"/>
        <s v="116A"/>
        <s v="116N"/>
        <s v="116R"/>
        <s v="117D"/>
        <s v="117R"/>
        <s v="122R"/>
        <s v="130D"/>
        <s v="130R"/>
        <s v="137R"/>
        <s v="300S"/>
        <s v="300W"/>
        <s v="301N"/>
        <s v="303R"/>
        <s v="306W"/>
        <s v="307W"/>
        <s v="310W"/>
        <s v="320W"/>
        <s v="332W"/>
        <s v="352R"/>
        <s v="507C"/>
        <s v="700W"/>
        <s v="701W"/>
      </sharedItems>
    </cacheField>
    <cacheField name="Segment" numFmtId="0">
      <sharedItems containsString="0"/>
    </cacheField>
    <cacheField name="Seg Use" numFmtId="0">
      <sharedItems containsString="0"/>
    </cacheField>
    <cacheField name="Data Item " numFmtId="0">
      <sharedItems containsBlank="1" count="212">
        <s v="MessageTypeCode"/>
        <s v="VersionNumber"/>
        <s v="MarketTimestamp"/>
        <s v="TxRefNbr"/>
        <s v="SenderID"/>
        <s v="RecipientID"/>
        <m/>
        <s v="MPRN"/>
        <s v="MPBusinessReference"/>
        <s v="SupplierMPID"/>
        <s v="SupplierUnitID"/>
        <s v="SSAC"/>
        <s v="SupplyAgreementFlag"/>
        <s v="COT_LE_Flag"/>
        <s v="COS_ReadArrangementCode"/>
        <s v="COS_EstimateAcceptableFlag"/>
        <s v="MeterConfigurationCode"/>
        <s v="TariffConfigurationCode"/>
        <s v="RequiredDate"/>
        <s v="EAI_Code"/>
        <s v="SecurityQuestion"/>
        <s v="SecurityAnswer"/>
        <s v="MeterReaderPassword"/>
        <s v="DebtTransferFlag"/>
        <s v="MedicalEquipmentDetailsCode"/>
        <s v="DisplayOnExtranet"/>
        <s v="AppointmentID"/>
        <s v="PrepaymentType"/>
        <s v="MeterWorksTypeCode"/>
        <s v="AccessArrangements"/>
        <s v="SmartNonParticipationCode"/>
        <s v="UnitNo"/>
        <s v="AddrLine1"/>
        <s v="AddrLine2"/>
        <s v="HouseNo"/>
        <s v="Street"/>
        <s v="AddrLine4"/>
        <s v="AddrLine5"/>
        <s v="PostCode"/>
        <s v="City"/>
        <s v="CountyIreland"/>
        <s v="Country"/>
        <s v="Title"/>
        <s v="LastName"/>
        <s v="FirstName"/>
        <s v="OrganisationOne"/>
        <s v="OrganisationTwo"/>
        <s v="RegisteredCompanyNumber"/>
        <s v="TradingAs"/>
        <s v="PreviousSupplier"/>
        <s v="PreviousAccountNumber"/>
        <s v="PreviousMPRN"/>
        <s v="PreviousAddress"/>
        <s v="Email"/>
        <s v="Number"/>
        <s v="Extn"/>
        <s v="COName"/>
        <s v="CountyState"/>
        <s v="POBoxNumber"/>
        <s v="ContactName"/>
        <s v="MeterCategoryCode"/>
        <s v="SerialNumber"/>
        <s v="MeterRegisterSequence"/>
        <s v="TimeslotCode"/>
        <s v="ReadingValue"/>
        <s v="RegisterTypeCode"/>
        <s v="CustomerServiceDetailsCode"/>
        <s v="SmartDataServicesCode"/>
        <s v="RegistrationMeterConfigurationCode"/>
        <s v="CancellationReasonCode"/>
        <s v="RequestStatusCode"/>
        <s v="ObjectionReasonCode"/>
        <s v="ChangeMeterAddressFlag"/>
        <s v="DeletePOBoxAddressFlag"/>
        <s v="AccessInstructionsText"/>
        <s v="DeleteAccessInstructionsFlag"/>
        <s v="ChangeOfUsageCode"/>
        <s v="DeleteMedicalEquipmentNeedsFlag"/>
        <s v="DeleteMeterReaderPassword"/>
        <s v="LongTermVacantIndicatorFlag"/>
        <s v="DeleteCustomerServiceDetailsFlag"/>
        <s v="ReadReasonCode"/>
        <s v="CompanyAuthorisedOfficer"/>
        <s v="ReadTypeCode"/>
        <s v="MeterPointStatusCode"/>
        <s v="MeterPointStatusReasonCode"/>
        <s v="AppointmentDate"/>
        <s v="AppointmentTimeSlot"/>
        <s v="DeRegistrationReasonCode"/>
        <s v="TokenMeterDetails"/>
        <s v="SettlementClassCode"/>
        <s v="ConnectionSystemCode"/>
        <s v="DUOS_Group"/>
        <s v="MaximumImportCapacity"/>
        <s v="LoadFactorCode"/>
        <s v="DLF_Code"/>
        <s v="TransformerLossFactor"/>
        <s v="MaximumExportCapacity"/>
        <s v="RegistrationReceiptDate"/>
        <s v="LoadProfileCode"/>
        <s v="EffectiveFromDate"/>
        <s v="KeypadPremisesNumber"/>
        <s v="ReadFrequencyCode"/>
        <s v="ReadCycle"/>
        <s v="EssentialPlantFlag"/>
        <s v="DUoSBillingFrequencyCode"/>
        <s v="DUOSBillingCycle"/>
        <s v="CommsTechnicallyFeasible"/>
        <s v="LastActualReadDate"/>
        <s v="VCAttributeDeleted"/>
        <s v="MICStartDate"/>
        <s v="CurrentChargeableServiceCapacity"/>
        <s v="SupplierMPIDOld"/>
        <s v="IssueDate"/>
        <s v="ObjectionDate"/>
        <s v="ChangeOfUsageFlag"/>
        <s v="MeterPointAddressChangedFlag"/>
        <s v="CustomerDetailsChangedFlag"/>
        <s v="MessageStatusCode"/>
        <s v="DeleteSmartNonParticipationFlag"/>
        <s v="WorkTypeCode"/>
        <s v="RequestStatusCode131"/>
        <s v="DateOfVisit"/>
        <s v="OutcomeReasonCode"/>
        <s v="OrderStatusCode"/>
        <s v="ObservationText"/>
        <s v="ReadDate"/>
        <s v="ObservationCode"/>
        <s v="ObservationDate"/>
        <s v="NetworksReferenceNumber"/>
        <s v="ActualUsageFactor"/>
        <s v="EstimatedUsageFactor"/>
        <s v="UOM_Code"/>
        <s v="MeterMultiplier"/>
        <s v="PreviousReadDate"/>
        <s v="Consumption"/>
        <s v="ReadStatusCode"/>
        <s v="MeterReaderRemarkCode"/>
        <s v="MeterReaderRemarks"/>
        <s v="CSCStartDate"/>
        <s v="CSC5YrEndDate"/>
        <s v="NoReadCode"/>
        <s v="DebitReEst"/>
        <s v="LoadFactorNewCode"/>
        <s v="MeterLocationCode"/>
        <s v="PostDecimalDetails"/>
        <s v="PreDecimalDetails"/>
        <s v="EstimatedConsumption"/>
        <s v="ExchangedMeterReference"/>
        <s v="MeteringInterval"/>
        <s v="AlertFlag"/>
        <s v="ReadingReplacementVersionNumber"/>
        <s v="IntervalValue"/>
        <s v="IntervalPeriodTimestamp"/>
        <s v="IntervalStatusCode"/>
        <s v="NetActiveDemandValue"/>
        <s v="MPRNCount"/>
        <s v="ChannelCount"/>
        <s v="GenerationUnitID"/>
        <s v="GeneratorMPID"/>
        <s v="DUOS_InvoiceNumber"/>
        <s v="DUOS_InvoiceItemNumber"/>
        <s v="DisputeReasonCode"/>
        <s v="SettlementDate"/>
        <s v="SettlementRunIndicator"/>
        <s v="SettlementInterval"/>
        <s v="AggregatedConsumption"/>
        <s v="LossAdjustedAggregatedConsumption"/>
        <s v="MPRNTally"/>
        <s v="TimeOfUse"/>
        <s v="TotalUsageFactor"/>
        <s v="PercntMPRNEst"/>
        <s v="PercntConsAct"/>
        <s v="GenerationUnitMeteredGeneration"/>
        <s v="LossAdjustedGenerationUnitMeteredGeneration"/>
        <s v="StartPeriodTime"/>
        <s v="EndPeriodTime"/>
        <s v="TimeCreated"/>
        <s v="ReadingNumber"/>
        <s v="StartTime"/>
        <s v="EndTime"/>
        <s v="MeasuredQuantity"/>
        <s v="QueryFlag"/>
        <s v="ReadingDataStatus"/>
        <s v="NIEP"/>
        <s v="OriginalTxRefNbr"/>
        <s v="OriginalMessage"/>
        <s v="ErrorCategoryCode"/>
        <s v="ErrorDescription"/>
        <s v="RecordCount"/>
        <s v="GroupedMPRN"/>
        <s v="TransactionReasonCode"/>
        <s v="PSOExemptionFlag"/>
        <s v="ConsecutiveNumber"/>
        <s v="UnmeteredTypeCode"/>
        <s v="InstalledValue"/>
        <s v="BillingValue"/>
        <s v="RepetitionFactor"/>
        <s v="CalculationDate"/>
        <s v="BillingStartDate"/>
        <s v="BillingEndDate"/>
        <s v="CancellationAgreementFlag"/>
        <s v="RejectReasonCode"/>
        <s v="ProvAccCompletionRequirementCode"/>
        <s v="Comments"/>
        <s v="DelayReasonCode"/>
        <s v="AppointmentRejectionReason"/>
        <s v="WithdrawalReasonCode"/>
        <s v="AmountDisputedTotal"/>
        <s v="DisputeRecordCount"/>
        <s v="GenerationUnitTD" u="1"/>
        <s v="Meter Configuration Code (Required)"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rcoran. Emer (ESB Networks)" refreshedDate="43683.36914224537" createdVersion="1" refreshedVersion="4" recordCount="220" upgradeOnRefresh="1" xr:uid="{00000000-000A-0000-FFFF-FFFF02000000}">
  <cacheSource type="worksheet">
    <worksheetSource name="busschnames"/>
  </cacheSource>
  <cacheFields count="3">
    <cacheField name="Business Name (220)" numFmtId="0">
      <sharedItems count="220">
        <s v="131 Request Status"/>
        <s v="Access Arrangements"/>
        <s v="Access Instructions"/>
        <s v="Actual Usage Factor"/>
        <s v="Addr Line 1"/>
        <s v="Addr Line 2"/>
        <s v="Addr Line 4"/>
        <s v="Addr Line 5"/>
        <s v="Aggregated Consumption"/>
        <s v="Alert Flag"/>
        <s v="Amount Disputed Total"/>
        <s v="Appointment Date"/>
        <s v="Appointment ID"/>
        <s v="Appointment Rejection Reason"/>
        <s v="Appointment Time Slot"/>
        <s v="Billing End Date "/>
        <s v="Billing Start Date "/>
        <s v="Billing Value"/>
        <s v="C/O Name"/>
        <s v="Calculation date"/>
        <s v="Cancellation Agreement"/>
        <s v="Cancellation Reason"/>
        <s v="Change Meter Point Address"/>
        <s v="Change of Tenant Legal Entity"/>
        <s v="Change of Usage"/>
        <s v="Change of Usage Flag"/>
        <s v="Channel Count"/>
        <s v="Chargeable Service Capacity 5 Year Agreement End Date "/>
        <s v="City"/>
        <s v="Comments "/>
        <s v="Company Authorised Officer"/>
        <s v="Connection System"/>
        <s v="Consecutive Number"/>
        <s v="Consumption"/>
        <s v="Contact Name"/>
        <s v="CoS Estimate Acceptable"/>
        <s v="CoS Read Arrangement"/>
        <s v="Count of MPRN"/>
        <s v="Country"/>
        <s v="County Ireland"/>
        <s v="County/State"/>
        <s v="CSC Start Date"/>
        <s v="Current Chargeable Service Capacity"/>
        <s v="Customer Details Changed"/>
        <s v="Customer Service Special Needs Details"/>
        <s v="Date of Issue"/>
        <s v="Date of Visit"/>
        <s v="Debt Transfer Flag"/>
        <s v="Delay Reason"/>
        <s v="Delete Access Instructions"/>
        <s v="Delete Customer Service Special needs Details"/>
        <s v="Delete Medical Equipment Special needs"/>
        <s v="Delete Meter Reader Password"/>
        <s v="Delete PO Box Address"/>
        <s v="De-Registration Reason"/>
        <s v="Display on Extranet"/>
        <s v="Dispute Reason"/>
        <s v="DLF (Distribution Loss Factor) Code"/>
        <s v="DUoS Group"/>
        <s v="Economic Activity Indicator"/>
        <s v="Effective Date of Last CoS"/>
        <s v="Effective From Date"/>
        <s v="E-mail"/>
        <s v="End Period Time"/>
        <s v="End Time"/>
        <s v="Error Category Code"/>
        <s v="Error Description"/>
        <s v="Essential Plant Flag"/>
        <s v="Estimate of Consumption"/>
        <s v="Estimated Usage Factor"/>
        <s v="Exchanged Meter Reference"/>
        <s v="Fax"/>
        <s v="Fax Ext"/>
        <s v="First Name"/>
        <s v="Generation Unit ID"/>
        <s v="Generation Unit Metered Generation"/>
        <s v="Generator MPID"/>
        <s v="Grouped MPRN"/>
        <s v="House No."/>
        <s v="Installed Value"/>
        <s v="Interval End Time"/>
        <s v="Interval Period Timestamp"/>
        <s v="Interval Start Time"/>
        <s v="Interval Status"/>
        <s v="Invoice Item Number"/>
        <s v="Invoice Number"/>
        <s v="Keypad Premises Number"/>
        <s v="Last Actual Read Date"/>
        <s v="Last Name"/>
        <s v="Load Factor"/>
        <s v="Load Factor New"/>
        <s v="Load Profile"/>
        <s v="Long Term Vacant Indicator"/>
        <s v="Loss Adjusted Aggregated Consumption"/>
        <s v="Loss Adjusted Generation Unit Metered Generation"/>
        <s v="Market Participant Business Reference"/>
        <s v="Maximum Export Capacity"/>
        <s v="Maximum Import Capacity"/>
        <s v="Measured Quantity"/>
        <s v="Medical Equipment Special Needs details"/>
        <s v="Message Status"/>
        <s v="Message Type"/>
        <s v="Meter Category"/>
        <s v="Meter Configuration Code"/>
        <s v="Meter Configuration Code (Required)"/>
        <s v="Meter Location"/>
        <s v="Meter Multiplier"/>
        <s v="Meter Point Address Changed"/>
        <s v="Meter Point Status"/>
        <s v="Meter Point Status Reason"/>
        <s v="Meter Reader Password"/>
        <s v="Meter Reader Remark Code"/>
        <s v="Meter Reader Remarks"/>
        <s v="Meter Register Sequence"/>
        <s v="Meter Works Type"/>
        <s v="Metering Interval"/>
        <s v="MIC Start Date"/>
        <s v="MPRN"/>
        <s v="MPRN Count"/>
        <s v="Name Org1"/>
        <s v="Name Org2"/>
        <s v="Networks Reference Number"/>
        <s v="No Read Code"/>
        <s v="Non-Interval Energy Proportion "/>
        <s v="Number of Dispute Records"/>
        <s v="Objection Date"/>
        <s v="Objection Reason"/>
        <s v="Observation Code"/>
        <s v="Observation Date"/>
        <s v="Observation Text"/>
        <s v="Order Status"/>
        <s v="Original Message"/>
        <s v="Original Transaction Reference Number"/>
        <s v="Outcome Reason"/>
        <s v="P.O.Box Number"/>
        <s v="Percentage of Consumption Actual"/>
        <s v="Percentage of MPRNs Estimated"/>
        <s v="Phone Ext 1"/>
        <s v="Phone Ext 2"/>
        <s v="Phone Number 1"/>
        <s v="Phone Number 2"/>
        <s v="Post Decimal Digits"/>
        <s v="Postal Code"/>
        <s v="Pre Decimal Digits"/>
        <s v="Prepayment Type"/>
        <s v="Previous Account Number"/>
        <s v="Previous Address"/>
        <s v="Previous MPRN"/>
        <s v="Previous Read Date"/>
        <s v="Previous Supplier"/>
        <s v="Provisional Acceptance Completion Requirement Code"/>
        <s v="PSO Exemption Flag"/>
        <s v="Query Flag"/>
        <s v="Read Cycle Day"/>
        <s v="Read Date"/>
        <s v="Read Frequency"/>
        <s v="Read Reason"/>
        <s v="Read Status"/>
        <s v="Read Type"/>
        <s v="Reading"/>
        <s v="Reading Data Status"/>
        <s v="Reading Number"/>
        <s v="Reading Replacement Version Number"/>
        <s v="Recipient ID"/>
        <s v="Re-estimation Flag"/>
        <s v="Register Type"/>
        <s v="Registered Company Number"/>
        <s v="Registration Receipt Date"/>
        <s v="Reject Reason"/>
        <s v="Repetition Factor"/>
        <s v="Replacement Reading"/>
        <s v="Request Status"/>
        <s v="Required Date"/>
        <s v="Security Answer"/>
        <s v="Security Question"/>
        <s v="Senders ID"/>
        <s v="Serial Number"/>
        <s v="Settlement Class"/>
        <s v="Settlement Date"/>
        <s v="Settlement Interval"/>
        <s v="Settlement Run Indicator"/>
        <s v="SSAC"/>
        <s v="Start Period Time"/>
        <s v="Start Time"/>
        <s v="Street"/>
        <s v="Supplier ID"/>
        <s v="Supplier MPID Old"/>
        <s v="Supplier Unit ID"/>
        <s v="Supply Agreement Flag"/>
        <s v="Tariff Configuration Code"/>
        <s v="Technical MPRN"/>
        <s v="Time Created"/>
        <s v="Time of Use"/>
        <s v="Timeslot"/>
        <s v="Timestamp"/>
        <s v="Title"/>
        <s v="Token Meter Details"/>
        <s v="Total Consumption"/>
        <s v="Total Records"/>
        <s v="Total Usage Factor"/>
        <s v="Trading As Name"/>
        <s v="Transaction Reason Code"/>
        <s v="Transaction Reference Number"/>
        <s v="Transformer Loss Factor"/>
        <s v="Transformer Loss Factor (Applied)"/>
        <s v="Unit No. "/>
        <s v="Unit of Measurement"/>
        <s v="Unmetered Type"/>
        <s v="Value (Interval Demand)"/>
        <s v="Value (Net Active Demand)"/>
        <s v="VC Attribute Deleted"/>
        <s v="Version Number"/>
        <s v="Withdrawal Reason"/>
        <s v="Work Type"/>
        <s v="DUoS Billing Frequency "/>
        <s v="Duos Billing Cycle"/>
        <s v="Smart Non Participation Code"/>
        <s v="Comms Technically Feasible"/>
        <s v="Smart Data Services Code"/>
        <s v="Delete Smart Non Participation Flag"/>
      </sharedItems>
    </cacheField>
    <cacheField name="Business Data Definition (original approved HBL) " numFmtId="0">
      <sharedItems containsString="0"/>
    </cacheField>
    <cacheField name="Schema Name" numFmtId="0">
      <sharedItems count="211">
        <s v="RequestStatusCode131"/>
        <s v="AccessArrangements"/>
        <s v="AccessInstructionsText"/>
        <s v="ActualUsageFactor"/>
        <s v="AddrLine1"/>
        <s v="AddrLine2"/>
        <s v="AddrLine4"/>
        <s v="AddrLine5"/>
        <s v="AggregatedConsumption"/>
        <s v="AlertFlag"/>
        <s v="AmountDisputedTotal"/>
        <s v="AppointmentDate"/>
        <s v="AppointmentID"/>
        <s v="AppointmentRejectionReason"/>
        <s v="AppointmentTimeSlot"/>
        <s v="BillingEndDate"/>
        <s v="BillingStartDate"/>
        <s v="BillingValue"/>
        <s v="COName"/>
        <s v="CalculationDate"/>
        <s v="CancellationAgreementFlag"/>
        <s v="CancellationReasonCode"/>
        <s v="ChangeMeterAddressFlag"/>
        <s v="COT_LE_Flag"/>
        <s v="ChangeOfUsageCode"/>
        <s v="ChangeOfUsageFlag"/>
        <s v="ChannelCount"/>
        <s v="CSC5YrEndDate"/>
        <s v="City"/>
        <s v="Comments"/>
        <s v="CompanyAuthorisedOfficer"/>
        <s v="ConnectionSystemCode"/>
        <s v="ConsecutiveNumber"/>
        <s v="Consumption"/>
        <s v="ContactName"/>
        <s v="COS_EstimateAcceptableFlag"/>
        <s v="COS_ReadArrangementCode"/>
        <s v="MPRNTally"/>
        <s v="Country"/>
        <s v="CountyIreland"/>
        <s v="CountyState"/>
        <s v="CSCStartDate"/>
        <s v="CurrentChargeableServiceCapacity"/>
        <s v="CustomerDetailsChangedFlag"/>
        <s v="CustomerServiceDetailsCode"/>
        <s v="IssueDate"/>
        <s v="DateOfVisit"/>
        <s v="DebtTransferFlag"/>
        <s v="DelayReasonCode"/>
        <s v="DeleteAccessInstructionsFlag"/>
        <s v="DeleteCustomerServiceDetailsFlag"/>
        <s v="DeleteMedicalEquipmentNeedsFlag"/>
        <s v="DeleteMeterReaderPassword"/>
        <s v="DeletePOBoxAddressFlag"/>
        <s v="DeRegistrationReasonCode"/>
        <s v="DisplayOnExtranet"/>
        <s v="DisputeReasonCode"/>
        <s v="DLF_Code"/>
        <s v="DUOS_Group"/>
        <s v="EAI_Code"/>
        <s v="EffectiveFromDate"/>
        <s v="Email"/>
        <s v="EndPeriodTime"/>
        <s v="EndTime"/>
        <s v="ErrorCategoryCode"/>
        <s v="ErrorDescription"/>
        <s v="EssentialPlantFlag"/>
        <s v="EstimatedConsumption"/>
        <s v="EstimatedUsageFactor"/>
        <s v="ExchangedMeterReference"/>
        <s v="Number"/>
        <s v="Extn"/>
        <s v="FirstName"/>
        <s v="GenerationUnitID"/>
        <s v="GenerationUnitMeteredGeneration"/>
        <s v="GeneratorMPID"/>
        <s v="GroupedMPRN"/>
        <s v="HouseNo"/>
        <s v="InstalledValue"/>
        <s v="IntervalPeriodTimestamp"/>
        <s v="StartTime"/>
        <s v="IntervalStatusCode"/>
        <s v="DUOS_InvoiceItemNumber"/>
        <s v="DUOS_InvoiceNumber"/>
        <s v="KeypadPremisesNumber"/>
        <s v="LastActualReadDate"/>
        <s v="LastName"/>
        <s v="LoadFactorCode"/>
        <s v="LoadFactorNewCode"/>
        <s v="LoadProfileCode"/>
        <s v="LongTermVacantIndicatorFlag"/>
        <s v="LossAdjustedAggregatedConsumption"/>
        <s v="LossAdjustedGenerationUnitMeteredGeneration"/>
        <s v="MPBusinessReference"/>
        <s v="MaximumExportCapacity"/>
        <s v="MaximumImportCapacity"/>
        <s v="MeasuredQuantity"/>
        <s v="MedicalEquipmentDetailsCode"/>
        <s v="MessageStatusCode"/>
        <s v="MessageTypeCode"/>
        <s v="MeterCategoryCode"/>
        <s v="MeterConfigurationCode"/>
        <s v="RegistrationMeterConfigurationCode"/>
        <s v="MeterLocationCode"/>
        <s v="MeterMultiplier"/>
        <s v="MeterPointAddressChangedFlag"/>
        <s v="MeterPointStatusCode"/>
        <s v="MeterPointStatusReasonCode"/>
        <s v="MeterReaderPassword"/>
        <s v="MeterReaderRemarkCode"/>
        <s v="MeterReaderRemarks"/>
        <s v="MeterRegisterSequence"/>
        <s v="MeterWorksTypeCode"/>
        <s v="MeteringInterval"/>
        <s v="MICStartDate"/>
        <s v="MPRN"/>
        <s v="MPRNCount"/>
        <s v="OrganisationOne"/>
        <s v="OrganisationTwo"/>
        <s v="NetworksReferenceNumber"/>
        <s v="NoReadCode"/>
        <s v="NIEP"/>
        <s v="DisputeRecordCount"/>
        <s v="ObjectionDate"/>
        <s v="ObjectionReasonCode"/>
        <s v="ObservationCode"/>
        <s v="ObservationDate"/>
        <s v="ObservationText"/>
        <s v="OrderStatusCode"/>
        <s v="OriginalMessage"/>
        <s v="OriginalTxRefNbr"/>
        <s v="OutcomeReasonCode"/>
        <s v="POBoxNumber"/>
        <s v="PercntConsAct"/>
        <s v="PercntMPRNEst"/>
        <s v="PostDecimalDetails"/>
        <s v="PostCode"/>
        <s v="PreDecimalDetails"/>
        <s v="PrePaymentType"/>
        <s v="PreviousAccountNumber"/>
        <s v="PreviousAddress"/>
        <s v="PreviousMPRN"/>
        <s v="PreviousReadDate"/>
        <s v="PreviousSupplier"/>
        <s v="ProvAccCompletionRequirementCode"/>
        <s v="PSOExemptionFlag"/>
        <s v="QueryFlag"/>
        <s v="ReadCycle"/>
        <s v="ReadDate"/>
        <s v="ReadFrequencyCode"/>
        <s v="ReadReasonCode"/>
        <s v="ReadStatusCode"/>
        <s v="ReadTypeCode"/>
        <s v="ReadingValue"/>
        <s v="ReadingDataStatus"/>
        <s v="ReadingNumber"/>
        <s v="ReadingReplacementVersionNumber"/>
        <s v="RecipientID"/>
        <s v="DebitReEst"/>
        <s v="RegisterTypeCode"/>
        <s v="RegisteredCompanyNumber"/>
        <s v="RegistrationReceiptDate"/>
        <s v="RejectReasonCode"/>
        <s v="RepetitionFactor"/>
        <s v="RequestStatusCode"/>
        <s v="RequiredDate"/>
        <s v="SecurityAnswer"/>
        <s v="SecurityQuestion"/>
        <s v="SenderID"/>
        <s v="SerialNumber"/>
        <s v="SettlementClassCode"/>
        <s v="SettlementDate"/>
        <s v="SettlementInterval"/>
        <s v="SettlementRunIndicator"/>
        <s v="SSAC"/>
        <s v="StartPeriodTime"/>
        <s v="Street"/>
        <s v="SupplierMPID"/>
        <s v="SupplierMPIDOld"/>
        <s v="SupplierUnitID"/>
        <s v="SupplyAgreementFlag"/>
        <s v="TariffConfigurationCode"/>
        <s v="TimeCreated"/>
        <s v="TimeOfUse"/>
        <s v="TimeslotCode"/>
        <s v="MarketTimestamp"/>
        <s v="Title"/>
        <s v="TokenMeterDetails"/>
        <s v="RecordCount"/>
        <s v="TotalUsageFactor"/>
        <s v="TradingAs"/>
        <s v="TransactionReasonCode"/>
        <s v="TxRefNbr"/>
        <s v="TransformerLossFactor"/>
        <s v="UnitNo"/>
        <s v="UOM_Code"/>
        <s v="UnmeteredTypeCode"/>
        <s v="IntervalValue"/>
        <s v="NetActiveDemandValue"/>
        <s v="VCAttributeDeleted"/>
        <s v="VersionNumber"/>
        <s v="WithdrawalReasonCode"/>
        <s v="WorkTypeCode"/>
        <s v="DUoSBillingFrequencyCode"/>
        <s v="DuosBillingCycle"/>
        <s v="SmartNonParticipationCode"/>
        <s v="CommsTechnicallyFeasible"/>
        <s v="SmartDataServicesCode"/>
        <s v="DeleteSmartNonParticipationFlag"/>
        <s v="MarketRoleID" u="1"/>
        <s v="GeneratorMPID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71"/>
</file>

<file path=xl/pivotCache/pivotCacheRecords2.xml><?xml version="1.0" encoding="utf-8"?>
<pivotCacheRecords xmlns="http://schemas.openxmlformats.org/spreadsheetml/2006/main" xmlns:r="http://schemas.openxmlformats.org/officeDocument/2006/relationships" count="2444"/>
</file>

<file path=xl/pivotCache/pivotCacheRecords3.xml><?xml version="1.0" encoding="utf-8"?>
<pivotCacheRecords xmlns="http://schemas.openxmlformats.org/spreadsheetml/2006/main" xmlns:r="http://schemas.openxmlformats.org/officeDocument/2006/relationships" count="220"/>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dataOnRows="1" applyNumberFormats="0" applyBorderFormats="0" applyFontFormats="0" applyPatternFormats="0" applyAlignmentFormats="0" applyWidthHeightFormats="1" dataCaption="Data" updatedVersion="2" showMemberPropertyTips="0" useAutoFormatting="1" itemPrintTitles="1" createdVersion="1" indent="0" compact="0" compactData="0" gridDropZones="1">
  <location ref="A1:D155" firstHeaderRow="2" firstDataRow="2" firstDataCol="3"/>
  <pivotFields count="16">
    <pivotField axis="axisRow" dataField="1" compact="0" outline="0" subtotalTop="0" showAll="0" includeNewItemsInFilter="1" defaultSubtotal="0">
      <items count="96">
        <item x="1"/>
        <item x="2"/>
        <item x="3"/>
        <item x="4"/>
        <item x="5"/>
        <item x="6"/>
        <item x="7"/>
        <item x="8"/>
        <item x="9"/>
        <item x="1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0"/>
        <item x="11"/>
      </items>
    </pivotField>
    <pivotField compact="0" outline="0" subtotalTop="0" showAll="0" includeNewItemsInFilter="1"/>
    <pivotField compact="0" outline="0" subtotalTop="0" showAll="0" includeNewItemsInFilter="1"/>
    <pivotField axis="axisRow" compact="0" outline="0" subtotalTop="0" showAll="0" includeNewItemsInFilter="1">
      <items count="204">
        <item x="30"/>
        <item x="72"/>
        <item x="129"/>
        <item x="32"/>
        <item x="33"/>
        <item x="36"/>
        <item x="37"/>
        <item x="162"/>
        <item x="150"/>
        <item x="172"/>
        <item x="84"/>
        <item x="27"/>
        <item x="124"/>
        <item x="85"/>
        <item x="202"/>
        <item x="201"/>
        <item x="198"/>
        <item x="200"/>
        <item x="67"/>
        <item x="66"/>
        <item x="70"/>
        <item x="74"/>
        <item x="113"/>
        <item x="157"/>
        <item x="39"/>
        <item x="110"/>
        <item x="86"/>
        <item x="56"/>
        <item x="90"/>
        <item x="195"/>
        <item x="134"/>
        <item x="59"/>
        <item x="15"/>
        <item x="14"/>
        <item x="13"/>
        <item x="41"/>
        <item x="40"/>
        <item x="57"/>
        <item x="140"/>
        <item x="139"/>
        <item x="108"/>
        <item x="115"/>
        <item x="26"/>
        <item x="120"/>
        <item x="142"/>
        <item x="23"/>
        <item x="117"/>
        <item x="73"/>
        <item x="78"/>
        <item x="75"/>
        <item x="76"/>
        <item x="71"/>
        <item x="87"/>
        <item x="25"/>
        <item x="171"/>
        <item x="173"/>
        <item x="94"/>
        <item x="91"/>
        <item x="170"/>
        <item x="169"/>
        <item x="19"/>
        <item x="99"/>
        <item x="53"/>
        <item x="178"/>
        <item x="182"/>
        <item x="189"/>
        <item x="190"/>
        <item x="147"/>
        <item x="130"/>
        <item x="148"/>
        <item x="55"/>
        <item x="44"/>
        <item x="159"/>
        <item x="167"/>
        <item x="158"/>
        <item x="192"/>
        <item x="34"/>
        <item x="197"/>
        <item x="153"/>
        <item x="154"/>
        <item x="152"/>
        <item x="111"/>
        <item x="100"/>
        <item x="105"/>
        <item x="43"/>
        <item x="93"/>
        <item x="143"/>
        <item x="98"/>
        <item x="77"/>
        <item x="163"/>
        <item x="168"/>
        <item x="2"/>
        <item x="96"/>
        <item x="92"/>
        <item x="183"/>
        <item x="24"/>
        <item x="116"/>
        <item x="0"/>
        <item x="60"/>
        <item x="16"/>
        <item x="149"/>
        <item x="144"/>
        <item x="132"/>
        <item x="114"/>
        <item x="82"/>
        <item x="83"/>
        <item x="22"/>
        <item x="136"/>
        <item x="137"/>
        <item x="62"/>
        <item x="29"/>
        <item x="107"/>
        <item x="8"/>
        <item x="7"/>
        <item x="156"/>
        <item x="164"/>
        <item x="155"/>
        <item x="128"/>
        <item x="186"/>
        <item x="141"/>
        <item x="54"/>
        <item x="112"/>
        <item x="69"/>
        <item x="126"/>
        <item x="127"/>
        <item x="123"/>
        <item x="122"/>
        <item x="45"/>
        <item x="46"/>
        <item x="188"/>
        <item x="187"/>
        <item x="121"/>
        <item x="176"/>
        <item x="175"/>
        <item x="58"/>
        <item x="38"/>
        <item x="145"/>
        <item x="146"/>
        <item x="28"/>
        <item x="50"/>
        <item x="52"/>
        <item x="51"/>
        <item x="133"/>
        <item x="49"/>
        <item x="103"/>
        <item x="194"/>
        <item x="184"/>
        <item x="102"/>
        <item x="125"/>
        <item x="101"/>
        <item x="185"/>
        <item x="180"/>
        <item x="151"/>
        <item x="64"/>
        <item x="80"/>
        <item x="135"/>
        <item x="81"/>
        <item x="5"/>
        <item x="191"/>
        <item x="47"/>
        <item x="65"/>
        <item x="104"/>
        <item x="97"/>
        <item x="79"/>
        <item x="199"/>
        <item x="68"/>
        <item x="119"/>
        <item x="18"/>
        <item x="21"/>
        <item x="20"/>
        <item x="4"/>
        <item x="61"/>
        <item x="89"/>
        <item x="160"/>
        <item x="161"/>
        <item x="174"/>
        <item x="11"/>
        <item x="177"/>
        <item x="181"/>
        <item x="35"/>
        <item x="9"/>
        <item x="109"/>
        <item x="10"/>
        <item x="12"/>
        <item x="17"/>
        <item x="179"/>
        <item x="165"/>
        <item x="63"/>
        <item x="42"/>
        <item x="88"/>
        <item x="166"/>
        <item x="48"/>
        <item x="193"/>
        <item x="95"/>
        <item x="3"/>
        <item x="31"/>
        <item x="196"/>
        <item x="131"/>
        <item x="106"/>
        <item x="1"/>
        <item x="138"/>
        <item x="118"/>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9">
        <item h="1" x="24"/>
        <item x="32"/>
        <item x="33"/>
        <item x="27"/>
        <item x="26"/>
        <item x="29"/>
        <item x="28"/>
        <item h="1" x="18"/>
        <item h="1" x="19"/>
        <item h="1" x="1"/>
        <item h="1" x="25"/>
        <item x="20"/>
        <item x="6"/>
        <item x="5"/>
        <item x="23"/>
        <item x="3"/>
        <item x="17"/>
        <item x="16"/>
        <item x="12"/>
        <item x="11"/>
        <item x="8"/>
        <item x="14"/>
        <item x="4"/>
        <item x="30"/>
        <item x="13"/>
        <item x="37"/>
        <item x="7"/>
        <item x="9"/>
        <item x="22"/>
        <item x="35"/>
        <item x="34"/>
        <item x="31"/>
        <item x="21"/>
        <item x="36"/>
        <item x="15"/>
        <item x="2"/>
        <item x="10"/>
        <item h="1" x="0"/>
        <item t="default"/>
      </items>
    </pivotField>
  </pivotFields>
  <rowFields count="3">
    <field x="15"/>
    <field x="0"/>
    <field x="3"/>
  </rowFields>
  <rowItems count="153">
    <i>
      <x v="1"/>
      <x v="71"/>
      <x v="184"/>
    </i>
    <i t="default">
      <x v="1"/>
    </i>
    <i>
      <x v="2"/>
      <x v="72"/>
      <x v="184"/>
    </i>
    <i t="default">
      <x v="2"/>
    </i>
    <i>
      <x v="3"/>
      <x v="51"/>
      <x v="108"/>
    </i>
    <i t="default">
      <x v="3"/>
    </i>
    <i>
      <x v="4"/>
      <x v="51"/>
      <x v="107"/>
    </i>
    <i t="default">
      <x v="4"/>
    </i>
    <i>
      <x v="5"/>
      <x v="57"/>
      <x v="108"/>
    </i>
    <i t="default">
      <x v="5"/>
    </i>
    <i>
      <x v="6"/>
      <x v="57"/>
      <x v="107"/>
    </i>
    <i t="default">
      <x v="6"/>
    </i>
    <i>
      <x v="11"/>
      <x v="22"/>
      <x v="195"/>
    </i>
    <i t="default">
      <x v="11"/>
    </i>
    <i>
      <x v="12"/>
      <x/>
      <x v="70"/>
    </i>
    <i r="1">
      <x v="1"/>
      <x v="70"/>
    </i>
    <i r="1">
      <x v="2"/>
      <x v="70"/>
    </i>
    <i r="1">
      <x v="3"/>
      <x v="70"/>
    </i>
    <i r="1">
      <x v="4"/>
      <x v="70"/>
    </i>
    <i r="1">
      <x v="5"/>
      <x v="70"/>
    </i>
    <i r="1">
      <x v="7"/>
      <x v="70"/>
    </i>
    <i r="1">
      <x v="8"/>
      <x v="70"/>
    </i>
    <i r="1">
      <x v="9"/>
      <x v="70"/>
    </i>
    <i r="1">
      <x v="10"/>
      <x v="70"/>
    </i>
    <i r="1">
      <x v="11"/>
      <x v="70"/>
    </i>
    <i r="1">
      <x v="12"/>
      <x v="70"/>
    </i>
    <i r="1">
      <x v="13"/>
      <x v="70"/>
    </i>
    <i r="1">
      <x v="15"/>
      <x v="70"/>
    </i>
    <i r="1">
      <x v="16"/>
      <x v="70"/>
    </i>
    <i r="1">
      <x v="18"/>
      <x v="70"/>
    </i>
    <i r="1">
      <x v="27"/>
      <x v="70"/>
    </i>
    <i r="1">
      <x v="29"/>
      <x v="70"/>
    </i>
    <i r="1">
      <x v="33"/>
      <x v="70"/>
    </i>
    <i r="1">
      <x v="34"/>
      <x v="70"/>
    </i>
    <i r="1">
      <x v="35"/>
      <x v="70"/>
    </i>
    <i r="1">
      <x v="45"/>
      <x v="70"/>
    </i>
    <i r="1">
      <x v="46"/>
      <x v="70"/>
    </i>
    <i r="1">
      <x v="47"/>
      <x v="70"/>
    </i>
    <i r="1">
      <x v="48"/>
      <x v="70"/>
    </i>
    <i r="1">
      <x v="49"/>
      <x v="70"/>
    </i>
    <i r="1">
      <x v="50"/>
      <x v="70"/>
    </i>
    <i r="1">
      <x v="56"/>
      <x v="70"/>
    </i>
    <i r="1">
      <x v="65"/>
      <x v="70"/>
    </i>
    <i r="1">
      <x v="95"/>
      <x v="70"/>
    </i>
    <i t="default">
      <x v="12"/>
    </i>
    <i>
      <x v="13"/>
      <x/>
      <x v="120"/>
    </i>
    <i r="1">
      <x v="1"/>
      <x v="120"/>
    </i>
    <i r="1">
      <x v="2"/>
      <x v="120"/>
    </i>
    <i r="1">
      <x v="3"/>
      <x v="120"/>
    </i>
    <i r="1">
      <x v="4"/>
      <x v="120"/>
    </i>
    <i r="1">
      <x v="5"/>
      <x v="120"/>
    </i>
    <i r="1">
      <x v="7"/>
      <x v="120"/>
    </i>
    <i r="1">
      <x v="8"/>
      <x v="120"/>
    </i>
    <i r="1">
      <x v="9"/>
      <x v="120"/>
    </i>
    <i r="1">
      <x v="10"/>
      <x v="120"/>
    </i>
    <i r="1">
      <x v="11"/>
      <x v="120"/>
    </i>
    <i r="1">
      <x v="12"/>
      <x v="120"/>
    </i>
    <i r="1">
      <x v="13"/>
      <x v="120"/>
    </i>
    <i r="1">
      <x v="15"/>
      <x v="120"/>
    </i>
    <i r="1">
      <x v="16"/>
      <x v="120"/>
    </i>
    <i r="1">
      <x v="18"/>
      <x v="120"/>
    </i>
    <i r="1">
      <x v="27"/>
      <x v="120"/>
    </i>
    <i r="1">
      <x v="29"/>
      <x v="120"/>
    </i>
    <i r="1">
      <x v="33"/>
      <x v="120"/>
    </i>
    <i r="1">
      <x v="34"/>
      <x v="120"/>
    </i>
    <i r="1">
      <x v="35"/>
      <x v="120"/>
    </i>
    <i r="1">
      <x v="45"/>
      <x v="120"/>
    </i>
    <i r="1">
      <x v="46"/>
      <x v="120"/>
    </i>
    <i r="1">
      <x v="47"/>
      <x v="120"/>
    </i>
    <i r="1">
      <x v="48"/>
      <x v="120"/>
    </i>
    <i r="1">
      <x v="49"/>
      <x v="120"/>
    </i>
    <i r="1">
      <x v="50"/>
      <x v="120"/>
    </i>
    <i r="1">
      <x v="56"/>
      <x v="120"/>
    </i>
    <i r="1">
      <x v="65"/>
      <x v="120"/>
    </i>
    <i t="default">
      <x v="13"/>
    </i>
    <i>
      <x v="14"/>
      <x v="34"/>
      <x v="26"/>
    </i>
    <i t="default">
      <x v="14"/>
    </i>
    <i>
      <x v="15"/>
      <x/>
      <x v="42"/>
    </i>
    <i t="default">
      <x v="15"/>
    </i>
    <i>
      <x v="16"/>
      <x v="18"/>
      <x v="42"/>
    </i>
    <i t="default">
      <x v="16"/>
    </i>
    <i>
      <x v="17"/>
      <x v="12"/>
      <x v="42"/>
    </i>
    <i t="default">
      <x v="17"/>
    </i>
    <i>
      <x v="18"/>
      <x v="9"/>
      <x v="42"/>
    </i>
    <i t="default">
      <x v="18"/>
    </i>
    <i>
      <x v="19"/>
      <x v="8"/>
      <x v="42"/>
    </i>
    <i t="default">
      <x v="19"/>
    </i>
    <i>
      <x v="20"/>
      <x v="5"/>
      <x v="48"/>
    </i>
    <i t="default">
      <x v="20"/>
    </i>
    <i>
      <x v="21"/>
      <x v="11"/>
      <x v="138"/>
    </i>
    <i t="default">
      <x v="21"/>
    </i>
    <i>
      <x v="22"/>
      <x/>
      <x v="138"/>
    </i>
    <i t="default">
      <x v="22"/>
    </i>
    <i>
      <x v="23"/>
      <x v="66"/>
      <x v="113"/>
    </i>
    <i t="default">
      <x v="23"/>
    </i>
    <i>
      <x v="24"/>
      <x v="9"/>
      <x v="26"/>
    </i>
    <i t="default">
      <x v="24"/>
    </i>
    <i>
      <x v="25"/>
      <x v="89"/>
      <x v="29"/>
    </i>
    <i t="default">
      <x v="25"/>
    </i>
    <i>
      <x v="26"/>
      <x/>
      <x v="109"/>
    </i>
    <i t="default">
      <x v="26"/>
    </i>
    <i>
      <x v="27"/>
      <x v="6"/>
      <x v="188"/>
    </i>
    <i r="2">
      <x v="195"/>
    </i>
    <i t="default">
      <x v="27"/>
    </i>
    <i>
      <x v="28"/>
      <x v="32"/>
      <x v="163"/>
    </i>
    <i t="default">
      <x v="28"/>
    </i>
    <i>
      <x v="29"/>
      <x v="76"/>
      <x v="78"/>
    </i>
    <i r="1">
      <x v="77"/>
      <x v="78"/>
    </i>
    <i r="1">
      <x v="78"/>
      <x v="78"/>
    </i>
    <i r="1">
      <x v="88"/>
      <x v="64"/>
    </i>
    <i r="2">
      <x v="178"/>
    </i>
    <i t="default">
      <x v="29"/>
    </i>
    <i>
      <x v="30"/>
      <x v="73"/>
      <x v="78"/>
    </i>
    <i r="1">
      <x v="74"/>
      <x v="78"/>
    </i>
    <i t="default">
      <x v="30"/>
    </i>
    <i>
      <x v="31"/>
      <x v="66"/>
      <x v="82"/>
    </i>
    <i t="default">
      <x v="31"/>
    </i>
    <i>
      <x v="32"/>
      <x v="32"/>
      <x v="112"/>
    </i>
    <i t="default">
      <x v="32"/>
    </i>
    <i>
      <x v="33"/>
      <x v="83"/>
      <x v="115"/>
    </i>
    <i t="default">
      <x v="33"/>
    </i>
    <i>
      <x v="34"/>
      <x v="12"/>
      <x v="56"/>
    </i>
    <i r="1">
      <x v="13"/>
      <x v="56"/>
    </i>
    <i r="1">
      <x v="15"/>
      <x v="56"/>
    </i>
    <i r="1">
      <x v="16"/>
      <x v="56"/>
    </i>
    <i r="1">
      <x v="18"/>
      <x v="56"/>
    </i>
    <i r="1">
      <x v="54"/>
      <x v="56"/>
    </i>
    <i r="1">
      <x v="55"/>
      <x v="56"/>
    </i>
    <i r="1">
      <x v="69"/>
      <x v="56"/>
    </i>
    <i r="1">
      <x v="76"/>
      <x v="56"/>
    </i>
    <i r="1">
      <x v="78"/>
      <x v="56"/>
    </i>
    <i r="1">
      <x v="81"/>
      <x v="56"/>
    </i>
    <i r="1">
      <x v="83"/>
      <x v="56"/>
    </i>
    <i t="default">
      <x v="34"/>
    </i>
    <i>
      <x v="35"/>
      <x/>
      <x v="176"/>
    </i>
    <i t="default">
      <x v="35"/>
    </i>
    <i>
      <x v="36"/>
      <x v="7"/>
      <x v="176"/>
    </i>
    <i r="1">
      <x v="12"/>
      <x v="176"/>
    </i>
    <i r="1">
      <x v="13"/>
      <x v="176"/>
    </i>
    <i r="1">
      <x v="14"/>
      <x v="176"/>
    </i>
    <i r="1">
      <x v="15"/>
      <x v="176"/>
    </i>
    <i r="1">
      <x v="16"/>
      <x v="176"/>
    </i>
    <i r="1">
      <x v="17"/>
      <x v="176"/>
    </i>
    <i r="1">
      <x v="18"/>
      <x v="176"/>
    </i>
    <i r="1">
      <x v="31"/>
      <x v="176"/>
    </i>
    <i r="1">
      <x v="32"/>
      <x v="176"/>
    </i>
    <i r="1">
      <x v="69"/>
      <x v="176"/>
    </i>
    <i r="1">
      <x v="76"/>
      <x v="176"/>
    </i>
    <i r="1">
      <x v="78"/>
      <x v="176"/>
    </i>
    <i r="1">
      <x v="81"/>
      <x v="176"/>
    </i>
    <i r="1">
      <x v="83"/>
      <x v="176"/>
    </i>
    <i t="default">
      <x v="36"/>
    </i>
    <i t="grand">
      <x/>
    </i>
  </rowItems>
  <colItems count="1">
    <i/>
  </colItems>
  <dataFields count="1">
    <dataField name="Count of Market Message" fld="0" subtotal="count" baseField="0" baseItem="0"/>
  </dataFields>
  <formats count="3">
    <format dxfId="29">
      <pivotArea type="origin" dataOnly="0" labelOnly="1" outline="0" fieldPosition="0"/>
    </format>
    <format dxfId="28">
      <pivotArea field="15" type="button" dataOnly="0" labelOnly="1" outline="0" axis="axisRow" fieldPosition="0"/>
    </format>
    <format dxfId="27">
      <pivotArea dataOnly="0" labelOnly="1" outline="0" fieldPosition="0">
        <references count="1">
          <reference field="15"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2000000}" name="PivotTable6" cacheId="2"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location ref="J3:L225" firstHeaderRow="2" firstDataRow="2" firstDataCol="2"/>
  <pivotFields count="3">
    <pivotField axis="axisRow" dataField="1" compact="0" outline="0" subtotalTop="0" showAll="0" includeNewItemsInFilter="1" defaultSubtotal="0">
      <items count="220">
        <item x="0"/>
        <item x="1"/>
        <item x="2"/>
        <item x="3"/>
        <item x="4"/>
        <item x="5"/>
        <item x="6"/>
        <item x="7"/>
        <item x="8"/>
        <item x="9"/>
        <item x="10"/>
        <item x="11"/>
        <item x="12"/>
        <item x="13"/>
        <item x="14"/>
        <item x="15"/>
        <item x="16"/>
        <item x="17"/>
        <item x="18"/>
        <item x="19"/>
        <item x="20"/>
        <item x="21"/>
        <item x="22"/>
        <item x="23"/>
        <item x="24"/>
        <item x="25"/>
        <item x="26"/>
        <item x="27"/>
        <item x="28"/>
        <item x="29"/>
        <item x="217"/>
        <item x="30"/>
        <item x="31"/>
        <item x="32"/>
        <item x="33"/>
        <item x="34"/>
        <item x="35"/>
        <item x="36"/>
        <item x="37"/>
        <item x="38"/>
        <item x="39"/>
        <item x="40"/>
        <item x="41"/>
        <item x="42"/>
        <item x="43"/>
        <item x="44"/>
        <item x="45"/>
        <item x="46"/>
        <item x="47"/>
        <item x="48"/>
        <item x="49"/>
        <item x="50"/>
        <item x="51"/>
        <item x="52"/>
        <item x="53"/>
        <item x="219"/>
        <item x="54"/>
        <item x="55"/>
        <item x="56"/>
        <item x="57"/>
        <item x="215"/>
        <item x="214"/>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218"/>
        <item x="216"/>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s>
    </pivotField>
    <pivotField compact="0" outline="0" subtotalTop="0" showAll="0" includeNewItemsInFilter="1"/>
    <pivotField axis="axisRow" compact="0" outline="0" subtotalTop="0" showAll="0" includeNewItemsInFilter="1">
      <items count="212">
        <item x="1"/>
        <item x="2"/>
        <item x="3"/>
        <item x="4"/>
        <item x="5"/>
        <item x="6"/>
        <item x="7"/>
        <item x="8"/>
        <item x="9"/>
        <item x="10"/>
        <item x="11"/>
        <item x="12"/>
        <item x="13"/>
        <item x="14"/>
        <item x="15"/>
        <item x="16"/>
        <item x="17"/>
        <item x="19"/>
        <item x="20"/>
        <item x="21"/>
        <item x="22"/>
        <item x="24"/>
        <item x="25"/>
        <item x="26"/>
        <item x="28"/>
        <item x="29"/>
        <item x="30"/>
        <item x="18"/>
        <item x="31"/>
        <item x="32"/>
        <item x="33"/>
        <item x="34"/>
        <item x="35"/>
        <item x="36"/>
        <item x="23"/>
        <item x="38"/>
        <item x="39"/>
        <item x="40"/>
        <item x="27"/>
        <item x="41"/>
        <item x="42"/>
        <item x="43"/>
        <item x="44"/>
        <item x="46"/>
        <item x="158"/>
        <item x="47"/>
        <item x="48"/>
        <item x="49"/>
        <item x="50"/>
        <item x="51"/>
        <item x="52"/>
        <item x="53"/>
        <item x="54"/>
        <item x="55"/>
        <item x="56"/>
        <item x="122"/>
        <item x="57"/>
        <item x="58"/>
        <item x="82"/>
        <item x="83"/>
        <item x="59"/>
        <item x="60"/>
        <item x="61"/>
        <item x="62"/>
        <item x="63"/>
        <item x="64"/>
        <item x="65"/>
        <item x="67"/>
        <item x="68"/>
        <item x="69"/>
        <item x="71"/>
        <item x="72"/>
        <item x="73"/>
        <item x="74"/>
        <item x="75"/>
        <item m="1" x="210"/>
        <item x="76"/>
        <item x="77"/>
        <item x="78"/>
        <item x="79"/>
        <item x="81"/>
        <item x="197"/>
        <item x="45"/>
        <item x="84"/>
        <item x="85"/>
        <item x="86"/>
        <item x="87"/>
        <item x="88"/>
        <item x="89"/>
        <item x="90"/>
        <item x="91"/>
        <item x="92"/>
        <item m="1" x="209"/>
        <item x="185"/>
        <item x="94"/>
        <item x="95"/>
        <item x="96"/>
        <item x="97"/>
        <item x="98"/>
        <item x="99"/>
        <item x="100"/>
        <item x="101"/>
        <item x="113"/>
        <item x="103"/>
        <item x="104"/>
        <item x="105"/>
        <item x="106"/>
        <item x="107"/>
        <item x="108"/>
        <item x="109"/>
        <item x="110"/>
        <item x="111"/>
        <item x="112"/>
        <item x="114"/>
        <item x="93"/>
        <item x="115"/>
        <item x="116"/>
        <item x="37"/>
        <item x="198"/>
        <item x="119"/>
        <item x="121"/>
        <item x="120"/>
        <item x="70"/>
        <item x="123"/>
        <item x="124"/>
        <item x="125"/>
        <item x="126"/>
        <item x="127"/>
        <item x="128"/>
        <item x="117"/>
        <item x="118"/>
        <item x="129"/>
        <item x="130"/>
        <item x="131"/>
        <item x="133"/>
        <item x="134"/>
        <item x="132"/>
        <item x="136"/>
        <item x="135"/>
        <item x="137"/>
        <item x="138"/>
        <item x="139"/>
        <item x="140"/>
        <item x="141"/>
        <item x="142"/>
        <item x="143"/>
        <item x="144"/>
        <item x="145"/>
        <item x="146"/>
        <item x="147"/>
        <item x="148"/>
        <item x="149"/>
        <item x="154"/>
        <item x="155"/>
        <item x="156"/>
        <item x="153"/>
        <item x="150"/>
        <item x="151"/>
        <item x="152"/>
        <item x="157"/>
        <item x="188"/>
        <item x="160"/>
        <item x="159"/>
        <item x="102"/>
        <item x="161"/>
        <item x="162"/>
        <item x="163"/>
        <item x="164"/>
        <item x="0"/>
        <item x="165"/>
        <item x="166"/>
        <item x="167"/>
        <item x="168"/>
        <item x="169"/>
        <item x="170"/>
        <item x="171"/>
        <item x="172"/>
        <item x="173"/>
        <item x="174"/>
        <item x="175"/>
        <item x="80"/>
        <item x="176"/>
        <item x="177"/>
        <item x="178"/>
        <item x="179"/>
        <item x="180"/>
        <item x="181"/>
        <item x="182"/>
        <item x="183"/>
        <item x="184"/>
        <item x="186"/>
        <item x="187"/>
        <item x="189"/>
        <item x="190"/>
        <item x="191"/>
        <item x="193"/>
        <item x="192"/>
        <item x="194"/>
        <item x="196"/>
        <item x="195"/>
        <item x="199"/>
        <item x="200"/>
        <item x="201"/>
        <item x="202"/>
        <item x="66"/>
        <item x="203"/>
        <item x="204"/>
        <item x="205"/>
        <item x="206"/>
        <item x="207"/>
        <item x="208"/>
        <item t="default"/>
      </items>
    </pivotField>
  </pivotFields>
  <rowFields count="2">
    <field x="0"/>
    <field x="2"/>
  </rowFields>
  <rowItems count="221">
    <i>
      <x/>
      <x v="168"/>
    </i>
    <i>
      <x v="1"/>
      <x/>
    </i>
    <i>
      <x v="2"/>
      <x v="1"/>
    </i>
    <i>
      <x v="3"/>
      <x v="2"/>
    </i>
    <i>
      <x v="4"/>
      <x v="3"/>
    </i>
    <i>
      <x v="5"/>
      <x v="4"/>
    </i>
    <i>
      <x v="6"/>
      <x v="5"/>
    </i>
    <i>
      <x v="7"/>
      <x v="6"/>
    </i>
    <i>
      <x v="8"/>
      <x v="7"/>
    </i>
    <i>
      <x v="9"/>
      <x v="8"/>
    </i>
    <i>
      <x v="10"/>
      <x v="9"/>
    </i>
    <i>
      <x v="11"/>
      <x v="10"/>
    </i>
    <i>
      <x v="12"/>
      <x v="11"/>
    </i>
    <i>
      <x v="13"/>
      <x v="12"/>
    </i>
    <i>
      <x v="14"/>
      <x v="13"/>
    </i>
    <i>
      <x v="15"/>
      <x v="14"/>
    </i>
    <i>
      <x v="16"/>
      <x v="15"/>
    </i>
    <i>
      <x v="17"/>
      <x v="16"/>
    </i>
    <i>
      <x v="18"/>
      <x v="27"/>
    </i>
    <i>
      <x v="19"/>
      <x v="17"/>
    </i>
    <i>
      <x v="20"/>
      <x v="18"/>
    </i>
    <i>
      <x v="21"/>
      <x v="19"/>
    </i>
    <i>
      <x v="22"/>
      <x v="20"/>
    </i>
    <i>
      <x v="23"/>
      <x v="34"/>
    </i>
    <i>
      <x v="24"/>
      <x v="21"/>
    </i>
    <i>
      <x v="25"/>
      <x v="22"/>
    </i>
    <i>
      <x v="26"/>
      <x v="23"/>
    </i>
    <i>
      <x v="27"/>
      <x v="38"/>
    </i>
    <i>
      <x v="28"/>
      <x v="24"/>
    </i>
    <i>
      <x v="29"/>
      <x v="25"/>
    </i>
    <i>
      <x v="30"/>
      <x v="208"/>
    </i>
    <i>
      <x v="31"/>
      <x v="26"/>
    </i>
    <i>
      <x v="32"/>
      <x v="28"/>
    </i>
    <i>
      <x v="33"/>
      <x v="29"/>
    </i>
    <i>
      <x v="34"/>
      <x v="30"/>
    </i>
    <i>
      <x v="35"/>
      <x v="31"/>
    </i>
    <i>
      <x v="36"/>
      <x v="32"/>
    </i>
    <i>
      <x v="37"/>
      <x v="33"/>
    </i>
    <i>
      <x v="38"/>
      <x v="117"/>
    </i>
    <i>
      <x v="39"/>
      <x v="35"/>
    </i>
    <i>
      <x v="40"/>
      <x v="36"/>
    </i>
    <i>
      <x v="41"/>
      <x v="37"/>
    </i>
    <i>
      <x v="42"/>
      <x v="39"/>
    </i>
    <i>
      <x v="43"/>
      <x v="40"/>
    </i>
    <i>
      <x v="44"/>
      <x v="41"/>
    </i>
    <i>
      <x v="45"/>
      <x v="42"/>
    </i>
    <i>
      <x v="46"/>
      <x v="82"/>
    </i>
    <i>
      <x v="47"/>
      <x v="43"/>
    </i>
    <i>
      <x v="48"/>
      <x v="45"/>
    </i>
    <i>
      <x v="49"/>
      <x v="46"/>
    </i>
    <i>
      <x v="50"/>
      <x v="47"/>
    </i>
    <i>
      <x v="51"/>
      <x v="48"/>
    </i>
    <i>
      <x v="52"/>
      <x v="49"/>
    </i>
    <i>
      <x v="53"/>
      <x v="50"/>
    </i>
    <i>
      <x v="54"/>
      <x v="51"/>
    </i>
    <i>
      <x v="55"/>
      <x v="210"/>
    </i>
    <i>
      <x v="56"/>
      <x v="52"/>
    </i>
    <i>
      <x v="57"/>
      <x v="53"/>
    </i>
    <i>
      <x v="58"/>
      <x v="54"/>
    </i>
    <i>
      <x v="59"/>
      <x v="56"/>
    </i>
    <i>
      <x v="60"/>
      <x v="206"/>
    </i>
    <i>
      <x v="61"/>
      <x v="205"/>
    </i>
    <i>
      <x v="62"/>
      <x v="57"/>
    </i>
    <i>
      <x v="63"/>
      <x v="60"/>
    </i>
    <i>
      <x v="64"/>
      <x v="61"/>
    </i>
    <i>
      <x v="65"/>
      <x v="61"/>
    </i>
    <i>
      <x v="66"/>
      <x v="62"/>
    </i>
    <i>
      <x v="67"/>
      <x v="63"/>
    </i>
    <i>
      <x v="68"/>
      <x v="64"/>
    </i>
    <i>
      <x v="69"/>
      <x v="65"/>
    </i>
    <i>
      <x v="70"/>
      <x v="66"/>
    </i>
    <i>
      <x v="71"/>
      <x v="204"/>
    </i>
    <i>
      <x v="72"/>
      <x v="67"/>
    </i>
    <i>
      <x v="73"/>
      <x v="68"/>
    </i>
    <i>
      <x v="74"/>
      <x v="69"/>
    </i>
    <i>
      <x v="75"/>
      <x v="122"/>
    </i>
    <i>
      <x v="76"/>
      <x v="70"/>
    </i>
    <i>
      <x v="77"/>
      <x v="71"/>
    </i>
    <i>
      <x v="78"/>
      <x v="72"/>
    </i>
    <i>
      <x v="79"/>
      <x v="73"/>
    </i>
    <i>
      <x v="80"/>
      <x v="74"/>
    </i>
    <i>
      <x v="81"/>
      <x v="76"/>
    </i>
    <i>
      <x v="82"/>
      <x v="77"/>
    </i>
    <i>
      <x v="83"/>
      <x v="78"/>
    </i>
    <i>
      <x v="84"/>
      <x v="64"/>
    </i>
    <i>
      <x v="85"/>
      <x v="79"/>
    </i>
    <i>
      <x v="86"/>
      <x v="180"/>
    </i>
    <i>
      <x v="87"/>
      <x v="80"/>
    </i>
    <i>
      <x v="88"/>
      <x v="58"/>
    </i>
    <i>
      <x v="89"/>
      <x v="59"/>
    </i>
    <i>
      <x v="90"/>
      <x v="83"/>
    </i>
    <i>
      <x v="91"/>
      <x v="84"/>
    </i>
    <i>
      <x v="92"/>
      <x v="85"/>
    </i>
    <i>
      <x v="93"/>
      <x v="86"/>
    </i>
    <i>
      <x v="94"/>
      <x v="87"/>
    </i>
    <i>
      <x v="95"/>
      <x v="88"/>
    </i>
    <i>
      <x v="96"/>
      <x v="89"/>
    </i>
    <i>
      <x v="97"/>
      <x v="90"/>
    </i>
    <i>
      <x v="98"/>
      <x v="91"/>
    </i>
    <i>
      <x v="99"/>
      <x v="114"/>
    </i>
    <i>
      <x v="100"/>
      <x v="94"/>
    </i>
    <i>
      <x v="101"/>
      <x v="95"/>
    </i>
    <i>
      <x v="102"/>
      <x v="96"/>
    </i>
    <i>
      <x v="103"/>
      <x v="97"/>
    </i>
    <i>
      <x v="104"/>
      <x v="98"/>
    </i>
    <i>
      <x v="105"/>
      <x v="99"/>
    </i>
    <i>
      <x v="106"/>
      <x v="100"/>
    </i>
    <i>
      <x v="107"/>
      <x v="101"/>
    </i>
    <i>
      <x v="108"/>
      <x v="163"/>
    </i>
    <i>
      <x v="109"/>
      <x v="103"/>
    </i>
    <i>
      <x v="110"/>
      <x v="104"/>
    </i>
    <i>
      <x v="111"/>
      <x v="105"/>
    </i>
    <i>
      <x v="112"/>
      <x v="106"/>
    </i>
    <i>
      <x v="113"/>
      <x v="107"/>
    </i>
    <i>
      <x v="114"/>
      <x v="108"/>
    </i>
    <i>
      <x v="115"/>
      <x v="109"/>
    </i>
    <i>
      <x v="116"/>
      <x v="110"/>
    </i>
    <i>
      <x v="117"/>
      <x v="111"/>
    </i>
    <i>
      <x v="118"/>
      <x v="112"/>
    </i>
    <i>
      <x v="119"/>
      <x v="102"/>
    </i>
    <i>
      <x v="120"/>
      <x v="113"/>
    </i>
    <i>
      <x v="121"/>
      <x v="115"/>
    </i>
    <i>
      <x v="122"/>
      <x v="116"/>
    </i>
    <i>
      <x v="123"/>
      <x v="129"/>
    </i>
    <i>
      <x v="124"/>
      <x v="130"/>
    </i>
    <i>
      <x v="125"/>
      <x v="119"/>
    </i>
    <i>
      <x v="126"/>
      <x v="121"/>
    </i>
    <i>
      <x v="127"/>
      <x v="120"/>
    </i>
    <i>
      <x v="128"/>
      <x v="55"/>
    </i>
    <i>
      <x v="129"/>
      <x v="123"/>
    </i>
    <i>
      <x v="130"/>
      <x v="124"/>
    </i>
    <i>
      <x v="131"/>
      <x v="125"/>
    </i>
    <i>
      <x v="132"/>
      <x v="126"/>
    </i>
    <i>
      <x v="133"/>
      <x v="127"/>
    </i>
    <i>
      <x v="134"/>
      <x v="128"/>
    </i>
    <i>
      <x v="135"/>
      <x v="131"/>
    </i>
    <i>
      <x v="136"/>
      <x v="132"/>
    </i>
    <i>
      <x v="137"/>
      <x v="133"/>
    </i>
    <i>
      <x v="138"/>
      <x v="136"/>
    </i>
    <i>
      <x v="139"/>
      <x v="134"/>
    </i>
    <i>
      <x v="140"/>
      <x v="135"/>
    </i>
    <i>
      <x v="141"/>
      <x v="70"/>
    </i>
    <i>
      <x v="142"/>
      <x v="70"/>
    </i>
    <i>
      <x v="143"/>
      <x v="122"/>
    </i>
    <i>
      <x v="144"/>
      <x v="122"/>
    </i>
    <i>
      <x v="145"/>
      <x v="138"/>
    </i>
    <i>
      <x v="146"/>
      <x v="137"/>
    </i>
    <i>
      <x v="147"/>
      <x v="139"/>
    </i>
    <i>
      <x v="148"/>
      <x v="140"/>
    </i>
    <i>
      <x v="149"/>
      <x v="141"/>
    </i>
    <i>
      <x v="150"/>
      <x v="142"/>
    </i>
    <i>
      <x v="151"/>
      <x v="143"/>
    </i>
    <i>
      <x v="152"/>
      <x v="144"/>
    </i>
    <i>
      <x v="153"/>
      <x v="145"/>
    </i>
    <i>
      <x v="154"/>
      <x v="146"/>
    </i>
    <i>
      <x v="155"/>
      <x v="147"/>
    </i>
    <i>
      <x v="156"/>
      <x v="148"/>
    </i>
    <i>
      <x v="157"/>
      <x v="149"/>
    </i>
    <i>
      <x v="158"/>
      <x v="150"/>
    </i>
    <i>
      <x v="159"/>
      <x v="151"/>
    </i>
    <i>
      <x v="160"/>
      <x v="156"/>
    </i>
    <i>
      <x v="161"/>
      <x v="157"/>
    </i>
    <i>
      <x v="162"/>
      <x v="158"/>
    </i>
    <i>
      <x v="163"/>
      <x v="155"/>
    </i>
    <i>
      <x v="164"/>
      <x v="152"/>
    </i>
    <i>
      <x v="165"/>
      <x v="153"/>
    </i>
    <i>
      <x v="166"/>
      <x v="154"/>
    </i>
    <i>
      <x v="167"/>
      <x v="159"/>
    </i>
    <i>
      <x v="168"/>
      <x v="44"/>
    </i>
    <i>
      <x v="169"/>
      <x v="162"/>
    </i>
    <i>
      <x v="170"/>
      <x v="161"/>
    </i>
    <i>
      <x v="171"/>
      <x v="164"/>
    </i>
    <i>
      <x v="172"/>
      <x v="165"/>
    </i>
    <i>
      <x v="173"/>
      <x v="166"/>
    </i>
    <i>
      <x v="174"/>
      <x v="155"/>
    </i>
    <i>
      <x v="175"/>
      <x v="167"/>
    </i>
    <i>
      <x v="176"/>
      <x v="169"/>
    </i>
    <i>
      <x v="177"/>
      <x v="170"/>
    </i>
    <i>
      <x v="178"/>
      <x v="171"/>
    </i>
    <i>
      <x v="179"/>
      <x v="172"/>
    </i>
    <i>
      <x v="180"/>
      <x v="173"/>
    </i>
    <i>
      <x v="181"/>
      <x v="174"/>
    </i>
    <i>
      <x v="182"/>
      <x v="175"/>
    </i>
    <i>
      <x v="183"/>
      <x v="176"/>
    </i>
    <i>
      <x v="184"/>
      <x v="177"/>
    </i>
    <i>
      <x v="185"/>
      <x v="209"/>
    </i>
    <i>
      <x v="186"/>
      <x v="207"/>
    </i>
    <i>
      <x v="187"/>
      <x v="178"/>
    </i>
    <i>
      <x v="188"/>
      <x v="179"/>
    </i>
    <i>
      <x v="189"/>
      <x v="180"/>
    </i>
    <i>
      <x v="190"/>
      <x v="181"/>
    </i>
    <i>
      <x v="191"/>
      <x v="182"/>
    </i>
    <i>
      <x v="192"/>
      <x v="183"/>
    </i>
    <i>
      <x v="193"/>
      <x v="184"/>
    </i>
    <i>
      <x v="194"/>
      <x v="185"/>
    </i>
    <i>
      <x v="195"/>
      <x v="186"/>
    </i>
    <i>
      <x v="196"/>
      <x v="115"/>
    </i>
    <i>
      <x v="197"/>
      <x v="187"/>
    </i>
    <i>
      <x v="198"/>
      <x v="188"/>
    </i>
    <i>
      <x v="199"/>
      <x v="189"/>
    </i>
    <i>
      <x v="200"/>
      <x v="93"/>
    </i>
    <i>
      <x v="201"/>
      <x v="190"/>
    </i>
    <i>
      <x v="202"/>
      <x v="191"/>
    </i>
    <i>
      <x v="203"/>
      <x v="30"/>
    </i>
    <i>
      <x v="204"/>
      <x v="160"/>
    </i>
    <i>
      <x v="205"/>
      <x v="192"/>
    </i>
    <i>
      <x v="206"/>
      <x v="193"/>
    </i>
    <i>
      <x v="207"/>
      <x v="194"/>
    </i>
    <i>
      <x v="208"/>
      <x v="196"/>
    </i>
    <i>
      <x v="209"/>
      <x v="195"/>
    </i>
    <i>
      <x v="210"/>
      <x v="195"/>
    </i>
    <i>
      <x v="211"/>
      <x v="197"/>
    </i>
    <i>
      <x v="212"/>
      <x v="199"/>
    </i>
    <i>
      <x v="213"/>
      <x v="198"/>
    </i>
    <i>
      <x v="214"/>
      <x v="81"/>
    </i>
    <i>
      <x v="215"/>
      <x v="118"/>
    </i>
    <i>
      <x v="216"/>
      <x v="200"/>
    </i>
    <i>
      <x v="217"/>
      <x v="201"/>
    </i>
    <i>
      <x v="218"/>
      <x v="202"/>
    </i>
    <i>
      <x v="219"/>
      <x v="203"/>
    </i>
    <i t="grand">
      <x/>
    </i>
  </rowItems>
  <colItems count="1">
    <i/>
  </colItems>
  <dataFields count="1">
    <dataField name="Count of Business Name (220)" fld="0"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4" cacheId="2"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location ref="E3:G225" firstHeaderRow="2" firstDataRow="2" firstDataCol="2"/>
  <pivotFields count="3">
    <pivotField axis="axisRow" compact="0" outline="0" subtotalTop="0" showAll="0" includeNewItemsInFilter="1" defaultSubtotal="0">
      <items count="220">
        <item x="0"/>
        <item x="1"/>
        <item x="2"/>
        <item x="3"/>
        <item x="4"/>
        <item x="5"/>
        <item x="6"/>
        <item x="7"/>
        <item x="8"/>
        <item x="9"/>
        <item x="10"/>
        <item x="11"/>
        <item x="12"/>
        <item x="13"/>
        <item x="14"/>
        <item x="15"/>
        <item x="16"/>
        <item x="17"/>
        <item x="18"/>
        <item x="19"/>
        <item x="20"/>
        <item x="21"/>
        <item x="22"/>
        <item x="23"/>
        <item x="24"/>
        <item x="25"/>
        <item x="26"/>
        <item x="27"/>
        <item x="28"/>
        <item x="29"/>
        <item x="217"/>
        <item x="30"/>
        <item x="31"/>
        <item x="32"/>
        <item x="33"/>
        <item x="34"/>
        <item x="35"/>
        <item x="36"/>
        <item x="37"/>
        <item x="38"/>
        <item x="39"/>
        <item x="40"/>
        <item x="41"/>
        <item x="42"/>
        <item x="43"/>
        <item x="44"/>
        <item x="45"/>
        <item x="46"/>
        <item x="47"/>
        <item x="48"/>
        <item x="49"/>
        <item x="50"/>
        <item x="51"/>
        <item x="52"/>
        <item x="53"/>
        <item x="219"/>
        <item x="54"/>
        <item x="55"/>
        <item x="56"/>
        <item x="57"/>
        <item x="215"/>
        <item x="214"/>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218"/>
        <item x="216"/>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s>
    </pivotField>
    <pivotField compact="0" outline="0" subtotalTop="0" showAll="0" includeNewItemsInFilter="1"/>
    <pivotField axis="axisRow" dataField="1" compact="0" outline="0" subtotalTop="0" showAll="0" includeNewItemsInFilter="1" sortType="ascending" defaultSubtotal="0">
      <items count="211">
        <item x="1"/>
        <item x="2"/>
        <item x="3"/>
        <item x="4"/>
        <item x="5"/>
        <item x="6"/>
        <item x="7"/>
        <item x="8"/>
        <item x="9"/>
        <item x="10"/>
        <item x="11"/>
        <item x="12"/>
        <item x="13"/>
        <item x="14"/>
        <item x="15"/>
        <item x="16"/>
        <item x="17"/>
        <item x="19"/>
        <item x="20"/>
        <item x="21"/>
        <item x="22"/>
        <item x="24"/>
        <item x="25"/>
        <item x="26"/>
        <item x="28"/>
        <item x="29"/>
        <item x="206"/>
        <item x="30"/>
        <item x="18"/>
        <item x="31"/>
        <item x="32"/>
        <item x="33"/>
        <item x="34"/>
        <item x="35"/>
        <item x="36"/>
        <item x="23"/>
        <item x="38"/>
        <item x="39"/>
        <item x="40"/>
        <item x="27"/>
        <item x="41"/>
        <item x="42"/>
        <item x="43"/>
        <item x="44"/>
        <item x="46"/>
        <item x="158"/>
        <item x="47"/>
        <item x="48"/>
        <item x="49"/>
        <item x="50"/>
        <item x="51"/>
        <item x="52"/>
        <item x="53"/>
        <item x="208"/>
        <item x="54"/>
        <item x="55"/>
        <item x="56"/>
        <item x="122"/>
        <item x="57"/>
        <item x="58"/>
        <item x="82"/>
        <item x="83"/>
        <item x="204"/>
        <item x="203"/>
        <item x="59"/>
        <item x="60"/>
        <item x="61"/>
        <item x="62"/>
        <item x="63"/>
        <item x="64"/>
        <item x="65"/>
        <item x="66"/>
        <item x="67"/>
        <item x="68"/>
        <item x="69"/>
        <item x="71"/>
        <item x="72"/>
        <item x="73"/>
        <item x="74"/>
        <item x="75"/>
        <item m="1" x="210"/>
        <item x="76"/>
        <item x="77"/>
        <item x="78"/>
        <item x="79"/>
        <item x="81"/>
        <item x="197"/>
        <item x="45"/>
        <item x="84"/>
        <item x="85"/>
        <item x="86"/>
        <item x="87"/>
        <item x="88"/>
        <item x="89"/>
        <item x="90"/>
        <item x="91"/>
        <item x="92"/>
        <item m="1" x="209"/>
        <item x="185"/>
        <item x="94"/>
        <item x="95"/>
        <item x="96"/>
        <item x="97"/>
        <item x="98"/>
        <item x="99"/>
        <item x="100"/>
        <item x="101"/>
        <item x="113"/>
        <item x="103"/>
        <item x="104"/>
        <item x="105"/>
        <item x="106"/>
        <item x="107"/>
        <item x="108"/>
        <item x="109"/>
        <item x="110"/>
        <item x="111"/>
        <item x="112"/>
        <item x="114"/>
        <item x="93"/>
        <item x="115"/>
        <item x="116"/>
        <item x="37"/>
        <item x="198"/>
        <item x="119"/>
        <item x="121"/>
        <item x="120"/>
        <item x="70"/>
        <item x="123"/>
        <item x="124"/>
        <item x="125"/>
        <item x="126"/>
        <item x="127"/>
        <item x="128"/>
        <item x="117"/>
        <item x="118"/>
        <item x="129"/>
        <item x="130"/>
        <item x="131"/>
        <item x="133"/>
        <item x="134"/>
        <item x="132"/>
        <item x="136"/>
        <item x="135"/>
        <item x="137"/>
        <item x="138"/>
        <item x="139"/>
        <item x="140"/>
        <item x="141"/>
        <item x="142"/>
        <item x="143"/>
        <item x="144"/>
        <item x="145"/>
        <item x="146"/>
        <item x="147"/>
        <item x="148"/>
        <item x="149"/>
        <item x="154"/>
        <item x="155"/>
        <item x="156"/>
        <item x="153"/>
        <item x="150"/>
        <item x="151"/>
        <item x="152"/>
        <item x="157"/>
        <item x="188"/>
        <item x="160"/>
        <item x="159"/>
        <item x="102"/>
        <item x="161"/>
        <item x="162"/>
        <item x="163"/>
        <item x="164"/>
        <item x="0"/>
        <item x="165"/>
        <item x="166"/>
        <item x="167"/>
        <item x="168"/>
        <item x="169"/>
        <item x="170"/>
        <item x="171"/>
        <item x="172"/>
        <item x="173"/>
        <item x="207"/>
        <item x="205"/>
        <item x="174"/>
        <item x="175"/>
        <item x="80"/>
        <item x="176"/>
        <item x="177"/>
        <item x="178"/>
        <item x="179"/>
        <item x="180"/>
        <item x="181"/>
        <item x="182"/>
        <item x="183"/>
        <item x="184"/>
        <item x="186"/>
        <item x="187"/>
        <item x="189"/>
        <item x="190"/>
        <item x="191"/>
        <item x="193"/>
        <item x="192"/>
        <item x="194"/>
        <item x="196"/>
        <item x="195"/>
        <item x="199"/>
        <item x="200"/>
        <item x="201"/>
        <item x="202"/>
      </items>
    </pivotField>
  </pivotFields>
  <rowFields count="2">
    <field x="2"/>
    <field x="0"/>
  </rowFields>
  <rowItems count="221">
    <i>
      <x/>
      <x v="1"/>
    </i>
    <i>
      <x v="1"/>
      <x v="2"/>
    </i>
    <i>
      <x v="2"/>
      <x v="3"/>
    </i>
    <i>
      <x v="3"/>
      <x v="4"/>
    </i>
    <i>
      <x v="4"/>
      <x v="5"/>
    </i>
    <i>
      <x v="5"/>
      <x v="6"/>
    </i>
    <i>
      <x v="6"/>
      <x v="7"/>
    </i>
    <i>
      <x v="7"/>
      <x v="8"/>
    </i>
    <i>
      <x v="8"/>
      <x v="9"/>
    </i>
    <i>
      <x v="9"/>
      <x v="10"/>
    </i>
    <i>
      <x v="10"/>
      <x v="11"/>
    </i>
    <i>
      <x v="11"/>
      <x v="12"/>
    </i>
    <i>
      <x v="12"/>
      <x v="13"/>
    </i>
    <i>
      <x v="13"/>
      <x v="14"/>
    </i>
    <i>
      <x v="14"/>
      <x v="15"/>
    </i>
    <i>
      <x v="15"/>
      <x v="16"/>
    </i>
    <i>
      <x v="16"/>
      <x v="17"/>
    </i>
    <i>
      <x v="17"/>
      <x v="19"/>
    </i>
    <i>
      <x v="18"/>
      <x v="20"/>
    </i>
    <i>
      <x v="19"/>
      <x v="21"/>
    </i>
    <i>
      <x v="20"/>
      <x v="22"/>
    </i>
    <i>
      <x v="21"/>
      <x v="24"/>
    </i>
    <i>
      <x v="22"/>
      <x v="25"/>
    </i>
    <i>
      <x v="23"/>
      <x v="26"/>
    </i>
    <i>
      <x v="24"/>
      <x v="28"/>
    </i>
    <i>
      <x v="25"/>
      <x v="29"/>
    </i>
    <i>
      <x v="26"/>
      <x v="30"/>
    </i>
    <i>
      <x v="27"/>
      <x v="31"/>
    </i>
    <i>
      <x v="28"/>
      <x v="18"/>
    </i>
    <i>
      <x v="29"/>
      <x v="32"/>
    </i>
    <i>
      <x v="30"/>
      <x v="33"/>
    </i>
    <i>
      <x v="31"/>
      <x v="34"/>
    </i>
    <i r="1">
      <x v="203"/>
    </i>
    <i>
      <x v="32"/>
      <x v="35"/>
    </i>
    <i>
      <x v="33"/>
      <x v="36"/>
    </i>
    <i>
      <x v="34"/>
      <x v="37"/>
    </i>
    <i>
      <x v="35"/>
      <x v="23"/>
    </i>
    <i>
      <x v="36"/>
      <x v="39"/>
    </i>
    <i>
      <x v="37"/>
      <x v="40"/>
    </i>
    <i>
      <x v="38"/>
      <x v="41"/>
    </i>
    <i>
      <x v="39"/>
      <x v="27"/>
    </i>
    <i>
      <x v="40"/>
      <x v="42"/>
    </i>
    <i>
      <x v="41"/>
      <x v="43"/>
    </i>
    <i>
      <x v="42"/>
      <x v="44"/>
    </i>
    <i>
      <x v="43"/>
      <x v="45"/>
    </i>
    <i>
      <x v="44"/>
      <x v="47"/>
    </i>
    <i>
      <x v="45"/>
      <x v="168"/>
    </i>
    <i>
      <x v="46"/>
      <x v="48"/>
    </i>
    <i>
      <x v="47"/>
      <x v="49"/>
    </i>
    <i>
      <x v="48"/>
      <x v="50"/>
    </i>
    <i>
      <x v="49"/>
      <x v="51"/>
    </i>
    <i>
      <x v="50"/>
      <x v="52"/>
    </i>
    <i>
      <x v="51"/>
      <x v="53"/>
    </i>
    <i>
      <x v="52"/>
      <x v="54"/>
    </i>
    <i>
      <x v="53"/>
      <x v="55"/>
    </i>
    <i>
      <x v="54"/>
      <x v="56"/>
    </i>
    <i>
      <x v="55"/>
      <x v="57"/>
    </i>
    <i>
      <x v="56"/>
      <x v="58"/>
    </i>
    <i>
      <x v="57"/>
      <x v="128"/>
    </i>
    <i>
      <x v="58"/>
      <x v="59"/>
    </i>
    <i>
      <x v="59"/>
      <x v="62"/>
    </i>
    <i>
      <x v="60"/>
      <x v="88"/>
    </i>
    <i>
      <x v="61"/>
      <x v="89"/>
    </i>
    <i>
      <x v="62"/>
      <x v="60"/>
    </i>
    <i>
      <x v="63"/>
      <x v="61"/>
    </i>
    <i>
      <x v="64"/>
      <x v="63"/>
    </i>
    <i>
      <x v="65"/>
      <x v="64"/>
    </i>
    <i r="1">
      <x v="65"/>
    </i>
    <i>
      <x v="66"/>
      <x v="66"/>
    </i>
    <i>
      <x v="67"/>
      <x v="67"/>
    </i>
    <i>
      <x v="68"/>
      <x v="68"/>
    </i>
    <i r="1">
      <x v="84"/>
    </i>
    <i>
      <x v="69"/>
      <x v="69"/>
    </i>
    <i>
      <x v="70"/>
      <x v="70"/>
    </i>
    <i>
      <x v="71"/>
      <x v="71"/>
    </i>
    <i>
      <x v="72"/>
      <x v="72"/>
    </i>
    <i>
      <x v="73"/>
      <x v="73"/>
    </i>
    <i>
      <x v="74"/>
      <x v="74"/>
    </i>
    <i>
      <x v="75"/>
      <x v="76"/>
    </i>
    <i r="1">
      <x v="141"/>
    </i>
    <i r="1">
      <x v="142"/>
    </i>
    <i>
      <x v="76"/>
      <x v="77"/>
    </i>
    <i>
      <x v="77"/>
      <x v="78"/>
    </i>
    <i>
      <x v="78"/>
      <x v="79"/>
    </i>
    <i>
      <x v="79"/>
      <x v="80"/>
    </i>
    <i>
      <x v="81"/>
      <x v="81"/>
    </i>
    <i>
      <x v="82"/>
      <x v="82"/>
    </i>
    <i>
      <x v="83"/>
      <x v="83"/>
    </i>
    <i>
      <x v="84"/>
      <x v="85"/>
    </i>
    <i>
      <x v="85"/>
      <x v="87"/>
    </i>
    <i>
      <x v="86"/>
      <x v="214"/>
    </i>
    <i>
      <x v="87"/>
      <x v="46"/>
    </i>
    <i>
      <x v="88"/>
      <x v="90"/>
    </i>
    <i>
      <x v="89"/>
      <x v="91"/>
    </i>
    <i>
      <x v="90"/>
      <x v="92"/>
    </i>
    <i>
      <x v="91"/>
      <x v="93"/>
    </i>
    <i>
      <x v="92"/>
      <x v="94"/>
    </i>
    <i>
      <x v="93"/>
      <x v="95"/>
    </i>
    <i>
      <x v="94"/>
      <x v="96"/>
    </i>
    <i>
      <x v="95"/>
      <x v="97"/>
    </i>
    <i>
      <x v="96"/>
      <x v="98"/>
    </i>
    <i>
      <x v="98"/>
      <x v="200"/>
    </i>
    <i>
      <x v="99"/>
      <x v="100"/>
    </i>
    <i>
      <x v="100"/>
      <x v="101"/>
    </i>
    <i>
      <x v="101"/>
      <x v="102"/>
    </i>
    <i>
      <x v="102"/>
      <x v="103"/>
    </i>
    <i>
      <x v="103"/>
      <x v="104"/>
    </i>
    <i>
      <x v="104"/>
      <x v="105"/>
    </i>
    <i>
      <x v="105"/>
      <x v="106"/>
    </i>
    <i>
      <x v="106"/>
      <x v="107"/>
    </i>
    <i>
      <x v="107"/>
      <x v="119"/>
    </i>
    <i>
      <x v="108"/>
      <x v="109"/>
    </i>
    <i>
      <x v="109"/>
      <x v="110"/>
    </i>
    <i>
      <x v="110"/>
      <x v="111"/>
    </i>
    <i>
      <x v="111"/>
      <x v="112"/>
    </i>
    <i>
      <x v="112"/>
      <x v="113"/>
    </i>
    <i>
      <x v="113"/>
      <x v="114"/>
    </i>
    <i>
      <x v="114"/>
      <x v="115"/>
    </i>
    <i>
      <x v="115"/>
      <x v="116"/>
    </i>
    <i>
      <x v="116"/>
      <x v="117"/>
    </i>
    <i>
      <x v="117"/>
      <x v="118"/>
    </i>
    <i>
      <x v="118"/>
      <x v="120"/>
    </i>
    <i>
      <x v="119"/>
      <x v="99"/>
    </i>
    <i>
      <x v="120"/>
      <x v="121"/>
    </i>
    <i r="1">
      <x v="196"/>
    </i>
    <i>
      <x v="121"/>
      <x v="122"/>
    </i>
    <i>
      <x v="122"/>
      <x v="38"/>
    </i>
    <i>
      <x v="123"/>
      <x v="215"/>
    </i>
    <i>
      <x v="124"/>
      <x v="125"/>
    </i>
    <i>
      <x v="125"/>
      <x v="127"/>
    </i>
    <i>
      <x v="126"/>
      <x v="126"/>
    </i>
    <i>
      <x v="127"/>
      <x v="75"/>
    </i>
    <i r="1">
      <x v="143"/>
    </i>
    <i r="1">
      <x v="144"/>
    </i>
    <i>
      <x v="128"/>
      <x v="129"/>
    </i>
    <i>
      <x v="129"/>
      <x v="130"/>
    </i>
    <i>
      <x v="130"/>
      <x v="131"/>
    </i>
    <i>
      <x v="131"/>
      <x v="132"/>
    </i>
    <i>
      <x v="132"/>
      <x v="133"/>
    </i>
    <i>
      <x v="133"/>
      <x v="134"/>
    </i>
    <i>
      <x v="134"/>
      <x v="123"/>
    </i>
    <i>
      <x v="135"/>
      <x v="124"/>
    </i>
    <i>
      <x v="136"/>
      <x v="135"/>
    </i>
    <i>
      <x v="137"/>
      <x v="136"/>
    </i>
    <i>
      <x v="138"/>
      <x v="137"/>
    </i>
    <i>
      <x v="139"/>
      <x v="139"/>
    </i>
    <i>
      <x v="140"/>
      <x v="140"/>
    </i>
    <i>
      <x v="141"/>
      <x v="138"/>
    </i>
    <i>
      <x v="142"/>
      <x v="146"/>
    </i>
    <i>
      <x v="143"/>
      <x v="145"/>
    </i>
    <i>
      <x v="144"/>
      <x v="147"/>
    </i>
    <i>
      <x v="145"/>
      <x v="148"/>
    </i>
    <i>
      <x v="146"/>
      <x v="149"/>
    </i>
    <i>
      <x v="147"/>
      <x v="150"/>
    </i>
    <i>
      <x v="148"/>
      <x v="151"/>
    </i>
    <i>
      <x v="149"/>
      <x v="152"/>
    </i>
    <i>
      <x v="150"/>
      <x v="153"/>
    </i>
    <i>
      <x v="151"/>
      <x v="154"/>
    </i>
    <i>
      <x v="152"/>
      <x v="155"/>
    </i>
    <i>
      <x v="153"/>
      <x v="156"/>
    </i>
    <i>
      <x v="154"/>
      <x v="157"/>
    </i>
    <i>
      <x v="155"/>
      <x v="158"/>
    </i>
    <i>
      <x v="156"/>
      <x v="159"/>
    </i>
    <i>
      <x v="157"/>
      <x v="164"/>
    </i>
    <i>
      <x v="158"/>
      <x v="165"/>
    </i>
    <i>
      <x v="159"/>
      <x v="166"/>
    </i>
    <i>
      <x v="160"/>
      <x v="163"/>
    </i>
    <i r="1">
      <x v="174"/>
    </i>
    <i>
      <x v="161"/>
      <x v="160"/>
    </i>
    <i>
      <x v="162"/>
      <x v="161"/>
    </i>
    <i>
      <x v="163"/>
      <x v="162"/>
    </i>
    <i>
      <x v="164"/>
      <x v="167"/>
    </i>
    <i>
      <x v="165"/>
      <x v="204"/>
    </i>
    <i>
      <x v="166"/>
      <x v="170"/>
    </i>
    <i>
      <x v="167"/>
      <x v="169"/>
    </i>
    <i>
      <x v="168"/>
      <x v="108"/>
    </i>
    <i>
      <x v="169"/>
      <x v="171"/>
    </i>
    <i>
      <x v="170"/>
      <x v="172"/>
    </i>
    <i>
      <x v="171"/>
      <x v="173"/>
    </i>
    <i>
      <x v="172"/>
      <x v="175"/>
    </i>
    <i>
      <x v="173"/>
      <x/>
    </i>
    <i>
      <x v="174"/>
      <x v="176"/>
    </i>
    <i>
      <x v="175"/>
      <x v="177"/>
    </i>
    <i>
      <x v="176"/>
      <x v="178"/>
    </i>
    <i>
      <x v="177"/>
      <x v="179"/>
    </i>
    <i>
      <x v="178"/>
      <x v="180"/>
    </i>
    <i>
      <x v="179"/>
      <x v="181"/>
    </i>
    <i>
      <x v="180"/>
      <x v="182"/>
    </i>
    <i>
      <x v="181"/>
      <x v="183"/>
    </i>
    <i>
      <x v="182"/>
      <x v="184"/>
    </i>
    <i>
      <x v="183"/>
      <x v="185"/>
    </i>
    <i>
      <x v="184"/>
      <x v="186"/>
    </i>
    <i>
      <x v="185"/>
      <x v="187"/>
    </i>
    <i>
      <x v="186"/>
      <x v="188"/>
    </i>
    <i>
      <x v="187"/>
      <x v="86"/>
    </i>
    <i r="1">
      <x v="189"/>
    </i>
    <i>
      <x v="188"/>
      <x v="190"/>
    </i>
    <i>
      <x v="189"/>
      <x v="191"/>
    </i>
    <i>
      <x v="190"/>
      <x v="192"/>
    </i>
    <i>
      <x v="191"/>
      <x v="193"/>
    </i>
    <i>
      <x v="192"/>
      <x v="194"/>
    </i>
    <i>
      <x v="193"/>
      <x v="195"/>
    </i>
    <i>
      <x v="194"/>
      <x v="197"/>
    </i>
    <i>
      <x v="195"/>
      <x v="198"/>
    </i>
    <i>
      <x v="196"/>
      <x v="199"/>
    </i>
    <i>
      <x v="197"/>
      <x v="201"/>
    </i>
    <i>
      <x v="198"/>
      <x v="202"/>
    </i>
    <i>
      <x v="199"/>
      <x v="205"/>
    </i>
    <i>
      <x v="200"/>
      <x v="206"/>
    </i>
    <i>
      <x v="201"/>
      <x v="207"/>
    </i>
    <i>
      <x v="202"/>
      <x v="209"/>
    </i>
    <i r="1">
      <x v="210"/>
    </i>
    <i>
      <x v="203"/>
      <x v="208"/>
    </i>
    <i>
      <x v="204"/>
      <x v="211"/>
    </i>
    <i>
      <x v="205"/>
      <x v="213"/>
    </i>
    <i>
      <x v="206"/>
      <x v="212"/>
    </i>
    <i>
      <x v="207"/>
      <x v="216"/>
    </i>
    <i>
      <x v="208"/>
      <x v="217"/>
    </i>
    <i>
      <x v="209"/>
      <x v="218"/>
    </i>
    <i>
      <x v="210"/>
      <x v="219"/>
    </i>
    <i t="grand">
      <x/>
    </i>
  </rowItems>
  <colItems count="1">
    <i/>
  </colItems>
  <dataFields count="1">
    <dataField name="Count of Schema Name" fld="2"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1"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location ref="A3:C5" firstHeaderRow="2" firstDataRow="2" firstDataCol="2"/>
  <pivotFields count="4">
    <pivotField axis="axisRow" compact="0" outline="0" subtotalTop="0" showAll="0" includeNewItemsInFilter="1">
      <items count="98">
        <item x="1"/>
        <item x="2"/>
        <item x="59"/>
        <item x="3"/>
        <item x="60"/>
        <item x="4"/>
        <item x="61"/>
        <item x="5"/>
        <item x="6"/>
        <item x="7"/>
        <item x="9"/>
        <item x="10"/>
        <item x="11"/>
        <item x="62"/>
        <item x="63"/>
        <item x="12"/>
        <item x="64"/>
        <item x="65"/>
        <item x="13"/>
        <item x="66"/>
        <item x="67"/>
        <item x="68"/>
        <item x="14"/>
        <item x="15"/>
        <item x="69"/>
        <item x="70"/>
        <item x="71"/>
        <item x="16"/>
        <item x="72"/>
        <item x="73"/>
        <item x="17"/>
        <item x="18"/>
        <item x="74"/>
        <item x="19"/>
        <item x="75"/>
        <item x="76"/>
        <item x="77"/>
        <item x="78"/>
        <item x="79"/>
        <item x="20"/>
        <item x="80"/>
        <item x="81"/>
        <item x="82"/>
        <item x="21"/>
        <item x="83"/>
        <item x="22"/>
        <item x="23"/>
        <item x="24"/>
        <item x="25"/>
        <item x="26"/>
        <item x="27"/>
        <item x="28"/>
        <item x="84"/>
        <item x="85"/>
        <item x="29"/>
        <item x="86"/>
        <item x="87"/>
        <item x="30"/>
        <item x="31"/>
        <item x="88"/>
        <item x="32"/>
        <item x="89"/>
        <item x="33"/>
        <item x="34"/>
        <item x="90"/>
        <item x="35"/>
        <item x="36"/>
        <item x="91"/>
        <item x="37"/>
        <item x="39"/>
        <item x="40"/>
        <item x="41"/>
        <item x="92"/>
        <item x="42"/>
        <item x="43"/>
        <item x="93"/>
        <item x="46"/>
        <item x="94"/>
        <item x="47"/>
        <item x="49"/>
        <item x="50"/>
        <item x="51"/>
        <item x="52"/>
        <item x="53"/>
        <item x="54"/>
        <item x="55"/>
        <item x="56"/>
        <item x="95"/>
        <item x="57"/>
        <item x="96"/>
        <item x="58"/>
        <item x="0"/>
        <item x="8"/>
        <item x="38"/>
        <item x="44"/>
        <item x="45"/>
        <item x="48"/>
        <item t="default"/>
      </items>
    </pivotField>
    <pivotField compact="0" outline="0" subtotalTop="0" showAll="0" includeNewItemsInFilter="1"/>
    <pivotField compact="0" outline="0" subtotalTop="0" showAll="0" includeNewItemsInFilter="1"/>
    <pivotField axis="axisRow" dataField="1" compact="0" outline="0" subtotalTop="0" showAll="0" includeNewItemsInFilter="1" sortType="ascending" rankBy="0" defaultSubtotal="0">
      <items count="212">
        <item x="29"/>
        <item x="74"/>
        <item x="130"/>
        <item x="32"/>
        <item x="33"/>
        <item x="36"/>
        <item x="37"/>
        <item x="166"/>
        <item x="150"/>
        <item x="208"/>
        <item x="86"/>
        <item x="26"/>
        <item x="206"/>
        <item x="87"/>
        <item x="200"/>
        <item x="199"/>
        <item x="196"/>
        <item x="198"/>
        <item x="201"/>
        <item x="69"/>
        <item x="72"/>
        <item x="76"/>
        <item x="115"/>
        <item x="157"/>
        <item x="39"/>
        <item x="204"/>
        <item x="107"/>
        <item x="82"/>
        <item x="56"/>
        <item x="91"/>
        <item x="193"/>
        <item x="135"/>
        <item x="59"/>
        <item x="15"/>
        <item x="14"/>
        <item x="13"/>
        <item x="41"/>
        <item x="40"/>
        <item x="57"/>
        <item x="140"/>
        <item x="139"/>
        <item x="111"/>
        <item x="117"/>
        <item x="66"/>
        <item x="122"/>
        <item x="142"/>
        <item x="23"/>
        <item x="205"/>
        <item x="75"/>
        <item x="80"/>
        <item x="77"/>
        <item x="78"/>
        <item x="73"/>
        <item x="119"/>
        <item x="88"/>
        <item x="25"/>
        <item x="162"/>
        <item x="209"/>
        <item x="95"/>
        <item x="92"/>
        <item x="161"/>
        <item x="160"/>
        <item x="106"/>
        <item x="105"/>
        <item x="19"/>
        <item x="100"/>
        <item x="53"/>
        <item x="176"/>
        <item x="180"/>
        <item x="187"/>
        <item x="188"/>
        <item x="104"/>
        <item x="147"/>
        <item x="131"/>
        <item x="148"/>
        <item x="55"/>
        <item x="44"/>
        <item x="158"/>
        <item x="173"/>
        <item m="1" x="210"/>
        <item x="159"/>
        <item x="190"/>
        <item x="34"/>
        <item x="195"/>
        <item x="153"/>
        <item x="154"/>
        <item x="152"/>
        <item x="113"/>
        <item x="101"/>
        <item x="108"/>
        <item x="43"/>
        <item x="94"/>
        <item x="143"/>
        <item x="99"/>
        <item x="79"/>
        <item x="167"/>
        <item x="174"/>
        <item x="2"/>
        <item x="97"/>
        <item x="93"/>
        <item x="181"/>
        <item x="24"/>
        <item x="118"/>
        <item x="0"/>
        <item m="1" x="211"/>
        <item x="60"/>
        <item x="16"/>
        <item x="149"/>
        <item x="144"/>
        <item x="133"/>
        <item x="116"/>
        <item x="84"/>
        <item x="85"/>
        <item x="22"/>
        <item x="137"/>
        <item x="138"/>
        <item x="62"/>
        <item x="28"/>
        <item x="110"/>
        <item x="8"/>
        <item x="7"/>
        <item x="156"/>
        <item x="168"/>
        <item x="155"/>
        <item x="129"/>
        <item x="184"/>
        <item x="141"/>
        <item x="54"/>
        <item x="114"/>
        <item x="71"/>
        <item x="127"/>
        <item x="128"/>
        <item x="125"/>
        <item x="124"/>
        <item x="45"/>
        <item x="46"/>
        <item x="186"/>
        <item x="185"/>
        <item x="123"/>
        <item x="172"/>
        <item x="171"/>
        <item x="58"/>
        <item x="38"/>
        <item x="145"/>
        <item x="146"/>
        <item x="27"/>
        <item x="50"/>
        <item x="52"/>
        <item x="51"/>
        <item x="134"/>
        <item x="49"/>
        <item x="203"/>
        <item x="192"/>
        <item x="182"/>
        <item x="103"/>
        <item x="126"/>
        <item x="102"/>
        <item x="183"/>
        <item x="178"/>
        <item x="151"/>
        <item x="64"/>
        <item x="81"/>
        <item x="136"/>
        <item x="83"/>
        <item x="5"/>
        <item x="189"/>
        <item x="47"/>
        <item x="65"/>
        <item x="68"/>
        <item x="98"/>
        <item x="202"/>
        <item x="197"/>
        <item x="70"/>
        <item x="121"/>
        <item x="18"/>
        <item x="21"/>
        <item x="20"/>
        <item x="4"/>
        <item x="61"/>
        <item x="90"/>
        <item x="163"/>
        <item x="165"/>
        <item x="164"/>
        <item x="67"/>
        <item x="30"/>
        <item x="11"/>
        <item x="175"/>
        <item x="179"/>
        <item x="35"/>
        <item x="9"/>
        <item x="112"/>
        <item x="10"/>
        <item x="12"/>
        <item x="17"/>
        <item x="177"/>
        <item x="169"/>
        <item x="63"/>
        <item x="42"/>
        <item x="89"/>
        <item x="170"/>
        <item x="48"/>
        <item x="191"/>
        <item x="96"/>
        <item x="3"/>
        <item x="31"/>
        <item x="194"/>
        <item x="132"/>
        <item x="109"/>
        <item x="1"/>
        <item x="207"/>
        <item x="120"/>
        <item x="6"/>
      </items>
    </pivotField>
  </pivotFields>
  <rowFields count="2">
    <field x="3"/>
    <field x="0"/>
  </rowFields>
  <dataFields count="1">
    <dataField name="Count of Data Item " fld="3"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mailto:RMDS@esb.ie" TargetMode="External"/><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hyperlink" Target="https://cdn.rmdservice.com/media/docs/default-source/change-control/change-history--sitefinity/market-schema-guides/market-schema-guide-change-history-v5.2-1-(1).xlsx?sfvrsn=d369234_1"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11.bin"/><Relationship Id="rId7"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2.xml"/><Relationship Id="rId11" Type="http://schemas.microsoft.com/office/2019/04/relationships/namedSheetView" Target="../namedSheetViews/namedSheetView1.xml"/><Relationship Id="rId5" Type="http://schemas.openxmlformats.org/officeDocument/2006/relationships/printerSettings" Target="../printerSettings/printerSettings13.bin"/><Relationship Id="rId10" Type="http://schemas.openxmlformats.org/officeDocument/2006/relationships/comments" Target="../comments2.xml"/><Relationship Id="rId4" Type="http://schemas.openxmlformats.org/officeDocument/2006/relationships/printerSettings" Target="../printerSettings/printerSettings12.bin"/><Relationship Id="rId9"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ivotTable" Target="../pivotTables/pivotTable1.xml"/><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ivotTable" Target="../pivotTables/pivotTable4.xml"/><Relationship Id="rId7" Type="http://schemas.openxmlformats.org/officeDocument/2006/relationships/printerSettings" Target="../printerSettings/printerSettings26.bin"/><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sheetPr>
  <dimension ref="A1:M115"/>
  <sheetViews>
    <sheetView topLeftCell="A16" zoomScaleNormal="100" workbookViewId="0">
      <selection activeCell="B6" sqref="B6:L6"/>
    </sheetView>
  </sheetViews>
  <sheetFormatPr defaultRowHeight="12.5" x14ac:dyDescent="0.25"/>
  <cols>
    <col min="1" max="1" width="17.26953125" customWidth="1"/>
    <col min="2" max="2" width="15.81640625" customWidth="1"/>
    <col min="12" max="12" width="12.81640625" customWidth="1"/>
  </cols>
  <sheetData>
    <row r="1" spans="1:12" ht="25.5" customHeight="1" x14ac:dyDescent="0.25">
      <c r="A1" s="311" t="s">
        <v>4222</v>
      </c>
      <c r="B1" s="312"/>
      <c r="C1" s="312"/>
      <c r="D1" s="312"/>
      <c r="E1" s="312"/>
      <c r="F1" s="312"/>
      <c r="G1" s="312"/>
      <c r="H1" s="312"/>
      <c r="I1" s="312"/>
      <c r="J1" s="312"/>
      <c r="K1" s="312"/>
      <c r="L1" s="313"/>
    </row>
    <row r="2" spans="1:12" x14ac:dyDescent="0.25">
      <c r="A2" s="71"/>
      <c r="B2" s="71"/>
      <c r="C2" s="71"/>
      <c r="D2" s="71"/>
      <c r="E2" s="71"/>
      <c r="F2" s="71"/>
      <c r="G2" s="71"/>
      <c r="H2" s="71"/>
      <c r="I2" s="71"/>
      <c r="J2" s="71"/>
      <c r="K2" s="71"/>
      <c r="L2" s="72"/>
    </row>
    <row r="3" spans="1:12" ht="20.25" customHeight="1" thickBot="1" x14ac:dyDescent="0.55000000000000004">
      <c r="A3" s="73" t="s">
        <v>3397</v>
      </c>
      <c r="B3" s="156" t="s">
        <v>4223</v>
      </c>
      <c r="C3" s="75"/>
      <c r="D3" s="74"/>
      <c r="E3" s="75"/>
      <c r="F3" s="75"/>
      <c r="G3" s="75"/>
      <c r="H3" s="75"/>
      <c r="I3" s="75"/>
      <c r="J3" s="75"/>
      <c r="K3" s="75"/>
      <c r="L3" s="76"/>
    </row>
    <row r="4" spans="1:12" ht="21" customHeight="1" thickBot="1" x14ac:dyDescent="0.55000000000000004">
      <c r="A4" s="73" t="s">
        <v>3398</v>
      </c>
      <c r="B4" s="156" t="s">
        <v>4236</v>
      </c>
      <c r="C4" s="75"/>
      <c r="D4" s="75"/>
      <c r="E4" s="75"/>
      <c r="F4" s="75"/>
      <c r="G4" s="75"/>
      <c r="H4" s="75"/>
      <c r="I4" s="75"/>
      <c r="J4" s="75"/>
      <c r="K4" s="75"/>
      <c r="L4" s="76"/>
    </row>
    <row r="5" spans="1:12" ht="21" customHeight="1" thickBot="1" x14ac:dyDescent="0.55000000000000004">
      <c r="A5" s="73" t="s">
        <v>614</v>
      </c>
      <c r="B5" s="100">
        <v>45016</v>
      </c>
      <c r="C5" s="75"/>
      <c r="D5" s="75"/>
      <c r="E5" s="75"/>
      <c r="F5" s="75"/>
      <c r="G5" s="75"/>
      <c r="H5" s="75"/>
      <c r="I5" s="75"/>
      <c r="J5" s="75"/>
      <c r="K5" s="75"/>
      <c r="L5" s="76"/>
    </row>
    <row r="6" spans="1:12" ht="82.5" customHeight="1" thickBot="1" x14ac:dyDescent="0.3">
      <c r="A6" s="77" t="s">
        <v>3399</v>
      </c>
      <c r="B6" s="314" t="s">
        <v>4237</v>
      </c>
      <c r="C6" s="315"/>
      <c r="D6" s="315"/>
      <c r="E6" s="315"/>
      <c r="F6" s="315"/>
      <c r="G6" s="315"/>
      <c r="H6" s="315"/>
      <c r="I6" s="315"/>
      <c r="J6" s="315"/>
      <c r="K6" s="315"/>
      <c r="L6" s="316"/>
    </row>
    <row r="7" spans="1:12" x14ac:dyDescent="0.25">
      <c r="A7" s="71"/>
      <c r="B7" s="71"/>
      <c r="C7" s="71"/>
      <c r="D7" s="71"/>
      <c r="E7" s="71"/>
      <c r="F7" s="71"/>
      <c r="G7" s="71"/>
      <c r="H7" s="71"/>
      <c r="I7" s="71"/>
      <c r="J7" s="71"/>
      <c r="K7" s="71"/>
      <c r="L7" s="72"/>
    </row>
    <row r="8" spans="1:12" ht="84.5" thickBot="1" x14ac:dyDescent="0.3">
      <c r="A8" s="77" t="s">
        <v>3220</v>
      </c>
      <c r="B8" s="87" t="s">
        <v>3221</v>
      </c>
      <c r="C8" s="71"/>
      <c r="D8" s="71"/>
      <c r="E8" s="71"/>
      <c r="F8" s="71"/>
      <c r="G8" s="71"/>
      <c r="H8" s="71"/>
      <c r="I8" s="71"/>
      <c r="J8" s="71"/>
      <c r="K8" s="71"/>
      <c r="L8" s="72"/>
    </row>
    <row r="9" spans="1:12" x14ac:dyDescent="0.25">
      <c r="A9" s="71"/>
      <c r="B9" s="71"/>
      <c r="C9" s="71"/>
      <c r="D9" s="71"/>
      <c r="E9" s="71"/>
      <c r="F9" s="71"/>
      <c r="G9" s="71"/>
      <c r="H9" s="71"/>
      <c r="I9" s="71"/>
      <c r="J9" s="71"/>
      <c r="K9" s="71"/>
      <c r="L9" s="72"/>
    </row>
    <row r="10" spans="1:12" x14ac:dyDescent="0.25">
      <c r="A10" s="71"/>
      <c r="B10" s="71"/>
      <c r="C10" s="71"/>
      <c r="D10" s="71"/>
      <c r="E10" s="71"/>
      <c r="F10" s="71"/>
      <c r="G10" s="71"/>
      <c r="H10" s="71"/>
      <c r="I10" s="71"/>
      <c r="J10" s="71"/>
      <c r="K10" s="71"/>
      <c r="L10" s="72"/>
    </row>
    <row r="11" spans="1:12" x14ac:dyDescent="0.25">
      <c r="A11" s="71"/>
      <c r="B11" s="71"/>
      <c r="C11" s="71"/>
      <c r="D11" s="71"/>
      <c r="E11" s="71"/>
      <c r="F11" s="71"/>
      <c r="G11" s="71"/>
      <c r="H11" s="71"/>
      <c r="I11" s="71"/>
      <c r="J11" s="71"/>
      <c r="K11" s="71"/>
      <c r="L11" s="72"/>
    </row>
    <row r="12" spans="1:12" x14ac:dyDescent="0.25">
      <c r="A12" s="71"/>
      <c r="B12" s="71"/>
      <c r="C12" s="71"/>
      <c r="D12" s="71"/>
      <c r="E12" s="71"/>
      <c r="F12" s="71"/>
      <c r="G12" s="71"/>
      <c r="H12" s="71"/>
      <c r="I12" s="71"/>
      <c r="J12" s="71"/>
      <c r="K12" s="71"/>
      <c r="L12" s="72"/>
    </row>
    <row r="13" spans="1:12" x14ac:dyDescent="0.25">
      <c r="A13" s="71"/>
      <c r="B13" s="71"/>
      <c r="C13" s="71"/>
      <c r="D13" s="71"/>
      <c r="E13" s="71"/>
      <c r="F13" s="71"/>
      <c r="G13" s="71"/>
      <c r="H13" s="71"/>
      <c r="I13" s="71"/>
      <c r="J13" s="71"/>
      <c r="K13" s="71"/>
      <c r="L13" s="72"/>
    </row>
    <row r="14" spans="1:12" x14ac:dyDescent="0.25">
      <c r="A14" s="71"/>
      <c r="B14" s="71"/>
      <c r="C14" s="71"/>
      <c r="D14" s="71"/>
      <c r="E14" s="71"/>
      <c r="F14" s="71"/>
      <c r="G14" s="71"/>
      <c r="H14" s="71"/>
      <c r="I14" s="71"/>
      <c r="J14" s="71"/>
      <c r="K14" s="71"/>
      <c r="L14" s="72"/>
    </row>
    <row r="15" spans="1:12" x14ac:dyDescent="0.25">
      <c r="A15" s="71"/>
      <c r="B15" s="71"/>
      <c r="C15" s="71"/>
      <c r="D15" s="71"/>
      <c r="E15" s="71"/>
      <c r="F15" s="71"/>
      <c r="G15" s="71"/>
      <c r="H15" s="71"/>
      <c r="I15" s="71"/>
      <c r="J15" s="71"/>
      <c r="K15" s="71"/>
      <c r="L15" s="72"/>
    </row>
    <row r="16" spans="1:12" x14ac:dyDescent="0.25">
      <c r="A16" s="71"/>
      <c r="B16" s="71"/>
      <c r="C16" s="71"/>
      <c r="D16" s="71"/>
      <c r="E16" s="71"/>
      <c r="F16" s="71"/>
      <c r="G16" s="71"/>
      <c r="H16" s="71"/>
      <c r="I16" s="71"/>
      <c r="J16" s="71"/>
      <c r="K16" s="71"/>
      <c r="L16" s="72"/>
    </row>
    <row r="17" spans="1:13" x14ac:dyDescent="0.25">
      <c r="A17" s="71"/>
      <c r="B17" s="71"/>
      <c r="C17" s="71"/>
      <c r="D17" s="71"/>
      <c r="E17" s="71"/>
      <c r="F17" s="71"/>
      <c r="G17" s="71"/>
      <c r="H17" s="71"/>
      <c r="I17" s="71"/>
      <c r="J17" s="71"/>
      <c r="K17" s="71"/>
      <c r="L17" s="72"/>
    </row>
    <row r="18" spans="1:13" x14ac:dyDescent="0.25">
      <c r="A18" s="71"/>
      <c r="B18" s="71"/>
      <c r="C18" s="71"/>
      <c r="D18" s="71"/>
      <c r="E18" s="71"/>
      <c r="F18" s="71"/>
      <c r="G18" s="71"/>
      <c r="H18" s="71"/>
      <c r="I18" s="71"/>
      <c r="J18" s="71"/>
      <c r="K18" s="71"/>
      <c r="L18" s="72"/>
    </row>
    <row r="19" spans="1:13" x14ac:dyDescent="0.25">
      <c r="A19" s="71"/>
      <c r="B19" s="71"/>
      <c r="C19" s="71"/>
      <c r="D19" s="71"/>
      <c r="E19" s="71"/>
      <c r="F19" s="71"/>
      <c r="G19" s="71"/>
      <c r="H19" s="71"/>
      <c r="I19" s="71"/>
      <c r="J19" s="71"/>
      <c r="K19" s="71"/>
      <c r="L19" s="72"/>
    </row>
    <row r="20" spans="1:13" x14ac:dyDescent="0.25">
      <c r="A20" s="71"/>
      <c r="B20" s="71"/>
      <c r="C20" s="71"/>
      <c r="D20" s="71"/>
      <c r="E20" s="71"/>
      <c r="F20" s="71"/>
      <c r="G20" s="71"/>
      <c r="H20" s="71"/>
      <c r="I20" s="71"/>
      <c r="J20" s="71"/>
      <c r="K20" s="71"/>
      <c r="L20" s="72"/>
    </row>
    <row r="21" spans="1:13" x14ac:dyDescent="0.25">
      <c r="A21" s="71"/>
      <c r="B21" s="71"/>
      <c r="C21" s="71"/>
      <c r="D21" s="71"/>
      <c r="E21" s="71"/>
      <c r="F21" s="71"/>
      <c r="G21" s="71"/>
      <c r="H21" s="71"/>
      <c r="I21" s="71"/>
      <c r="J21" s="71"/>
      <c r="K21" s="71"/>
      <c r="L21" s="72"/>
    </row>
    <row r="22" spans="1:13" x14ac:dyDescent="0.25">
      <c r="A22" s="71"/>
      <c r="B22" s="71"/>
      <c r="C22" s="71"/>
      <c r="D22" s="71"/>
      <c r="E22" s="71"/>
      <c r="F22" s="71"/>
      <c r="G22" s="71"/>
      <c r="H22" s="71"/>
      <c r="I22" s="71"/>
      <c r="J22" s="71"/>
      <c r="K22" s="71"/>
      <c r="L22" s="72"/>
    </row>
    <row r="23" spans="1:13" x14ac:dyDescent="0.25">
      <c r="A23" s="71"/>
      <c r="B23" s="71"/>
      <c r="C23" s="71"/>
      <c r="D23" s="71"/>
      <c r="E23" s="71"/>
      <c r="F23" s="71"/>
      <c r="G23" s="71"/>
      <c r="H23" s="71"/>
      <c r="I23" s="71"/>
      <c r="J23" s="71"/>
      <c r="K23" s="71"/>
      <c r="L23" s="72"/>
    </row>
    <row r="24" spans="1:13" x14ac:dyDescent="0.25">
      <c r="A24" s="71"/>
      <c r="B24" s="71"/>
      <c r="C24" s="71"/>
      <c r="D24" s="71"/>
      <c r="E24" s="71"/>
      <c r="F24" s="71"/>
      <c r="G24" s="71"/>
      <c r="H24" s="71"/>
      <c r="I24" s="71"/>
      <c r="J24" s="71"/>
      <c r="K24" s="71"/>
      <c r="L24" s="72"/>
    </row>
    <row r="25" spans="1:13" x14ac:dyDescent="0.25">
      <c r="A25" s="71"/>
      <c r="B25" s="71"/>
      <c r="C25" s="71"/>
      <c r="D25" s="71"/>
      <c r="E25" s="71"/>
      <c r="F25" s="71"/>
      <c r="G25" s="71"/>
      <c r="H25" s="71"/>
      <c r="I25" s="71"/>
      <c r="J25" s="71"/>
      <c r="K25" s="71"/>
      <c r="L25" s="72"/>
    </row>
    <row r="26" spans="1:13" x14ac:dyDescent="0.25">
      <c r="A26" s="71"/>
      <c r="B26" s="71"/>
      <c r="C26" s="71"/>
      <c r="D26" s="71"/>
      <c r="E26" s="71"/>
      <c r="F26" s="71"/>
      <c r="G26" s="71"/>
      <c r="H26" s="71"/>
      <c r="I26" s="71"/>
      <c r="J26" s="71"/>
      <c r="K26" s="71"/>
      <c r="L26" s="72"/>
    </row>
    <row r="27" spans="1:13" x14ac:dyDescent="0.25">
      <c r="A27" s="71"/>
      <c r="B27" s="71"/>
      <c r="C27" s="71"/>
      <c r="D27" s="71"/>
      <c r="E27" s="71"/>
      <c r="F27" s="71"/>
      <c r="G27" s="71"/>
      <c r="H27" s="71"/>
      <c r="I27" s="71"/>
      <c r="J27" s="71"/>
      <c r="K27" s="71"/>
      <c r="L27" s="72"/>
    </row>
    <row r="28" spans="1:13" x14ac:dyDescent="0.25">
      <c r="A28" s="71"/>
      <c r="B28" s="71"/>
      <c r="C28" s="71"/>
      <c r="D28" s="71"/>
      <c r="E28" s="71"/>
      <c r="F28" s="71"/>
      <c r="G28" s="71"/>
      <c r="H28" s="71"/>
      <c r="I28" s="71"/>
      <c r="J28" s="71"/>
      <c r="K28" s="71"/>
      <c r="L28" s="72"/>
    </row>
    <row r="29" spans="1:13" ht="22.5" customHeight="1" x14ac:dyDescent="0.25">
      <c r="B29" s="71"/>
      <c r="C29" s="71"/>
      <c r="D29" s="71"/>
      <c r="E29" s="71"/>
      <c r="F29" s="71"/>
      <c r="G29" s="71"/>
      <c r="H29" s="71"/>
      <c r="I29" s="71"/>
      <c r="J29" s="71"/>
      <c r="K29" s="71"/>
      <c r="L29" s="72"/>
      <c r="M29" s="79"/>
    </row>
    <row r="30" spans="1:13" x14ac:dyDescent="0.25">
      <c r="A30" s="71"/>
      <c r="B30" s="71"/>
      <c r="C30" s="71"/>
      <c r="D30" s="71"/>
      <c r="E30" s="71"/>
      <c r="F30" s="71"/>
      <c r="G30" s="71"/>
      <c r="H30" s="71"/>
      <c r="I30" s="71"/>
      <c r="J30" s="71"/>
      <c r="K30" s="71"/>
      <c r="L30" s="72"/>
    </row>
    <row r="31" spans="1:13" x14ac:dyDescent="0.25">
      <c r="B31" s="71"/>
      <c r="C31" s="71"/>
      <c r="D31" s="71"/>
      <c r="E31" s="71"/>
      <c r="F31" s="71"/>
      <c r="G31" s="71"/>
      <c r="H31" s="71"/>
      <c r="I31" s="71"/>
      <c r="J31" s="71"/>
      <c r="K31" s="71"/>
      <c r="L31" s="72"/>
    </row>
    <row r="32" spans="1:13" x14ac:dyDescent="0.25">
      <c r="A32" s="71"/>
      <c r="B32" s="71"/>
      <c r="C32" s="71"/>
      <c r="D32" s="71"/>
      <c r="E32" s="71"/>
      <c r="F32" s="71"/>
      <c r="G32" s="71"/>
      <c r="H32" s="71"/>
      <c r="I32" s="71"/>
      <c r="J32" s="71"/>
      <c r="K32" s="71"/>
      <c r="L32" s="72"/>
    </row>
    <row r="33" spans="1:13" x14ac:dyDescent="0.25">
      <c r="B33" s="71"/>
      <c r="C33" s="71"/>
      <c r="D33" s="71"/>
      <c r="E33" s="71"/>
      <c r="F33" s="71"/>
      <c r="G33" s="71"/>
      <c r="H33" s="71"/>
      <c r="I33" s="71"/>
      <c r="J33" s="71"/>
      <c r="K33" s="71"/>
      <c r="L33" s="72"/>
    </row>
    <row r="34" spans="1:13" ht="170.25" customHeight="1" x14ac:dyDescent="0.25">
      <c r="A34" s="71"/>
      <c r="B34" s="71"/>
      <c r="C34" s="71"/>
      <c r="D34" s="71"/>
      <c r="E34" s="71"/>
      <c r="F34" s="71"/>
      <c r="G34" s="71"/>
      <c r="H34" s="71"/>
      <c r="I34" s="71"/>
      <c r="J34" s="71"/>
      <c r="K34" s="71"/>
      <c r="L34" s="72"/>
    </row>
    <row r="35" spans="1:13" ht="21.5" thickBot="1" x14ac:dyDescent="0.55000000000000004">
      <c r="A35" s="71"/>
      <c r="B35" s="78" t="s">
        <v>3402</v>
      </c>
      <c r="C35" s="71"/>
      <c r="D35" s="71"/>
      <c r="E35" s="71"/>
      <c r="F35" s="71"/>
      <c r="G35" s="71"/>
      <c r="H35" s="71"/>
      <c r="I35" s="71"/>
      <c r="J35" s="71"/>
      <c r="K35" s="71"/>
      <c r="L35" s="72"/>
    </row>
    <row r="36" spans="1:13" ht="12.75" customHeight="1" x14ac:dyDescent="0.25">
      <c r="A36" s="71"/>
      <c r="B36" s="317" t="s">
        <v>617</v>
      </c>
      <c r="C36" s="318"/>
      <c r="D36" s="318"/>
      <c r="E36" s="319"/>
      <c r="F36" s="323" t="s">
        <v>2314</v>
      </c>
      <c r="G36" s="324"/>
      <c r="H36" s="324"/>
      <c r="I36" s="324"/>
      <c r="J36" s="324"/>
      <c r="K36" s="324"/>
      <c r="L36" s="325"/>
    </row>
    <row r="37" spans="1:13" ht="16" thickBot="1" x14ac:dyDescent="0.3">
      <c r="A37" s="71"/>
      <c r="B37" s="320" t="s">
        <v>1318</v>
      </c>
      <c r="C37" s="321"/>
      <c r="D37" s="321"/>
      <c r="E37" s="322"/>
      <c r="F37" s="323"/>
      <c r="G37" s="324"/>
      <c r="H37" s="324"/>
      <c r="I37" s="324"/>
      <c r="J37" s="324"/>
      <c r="K37" s="324"/>
      <c r="L37" s="325"/>
    </row>
    <row r="38" spans="1:13" ht="11.25" customHeight="1" x14ac:dyDescent="0.5">
      <c r="A38" s="71"/>
      <c r="B38" s="78"/>
      <c r="C38" s="71"/>
      <c r="D38" s="71"/>
      <c r="E38" s="71"/>
      <c r="F38" s="71"/>
      <c r="G38" s="71"/>
      <c r="H38" s="71"/>
      <c r="I38" s="71"/>
      <c r="J38" s="71"/>
      <c r="K38" s="71"/>
      <c r="L38" s="72"/>
    </row>
    <row r="39" spans="1:13" ht="21.75" customHeight="1" thickBot="1" x14ac:dyDescent="0.3">
      <c r="B39" s="30" t="s">
        <v>2328</v>
      </c>
      <c r="C39" s="293" t="s">
        <v>2317</v>
      </c>
      <c r="D39" s="294"/>
      <c r="E39" s="294"/>
      <c r="F39" s="294"/>
      <c r="G39" s="294"/>
      <c r="H39" s="294"/>
      <c r="I39" s="294"/>
      <c r="J39" s="294"/>
      <c r="K39" s="294"/>
      <c r="L39" s="295"/>
    </row>
    <row r="40" spans="1:13" ht="11.25" customHeight="1" thickTop="1" thickBot="1" x14ac:dyDescent="0.3">
      <c r="A40" s="71"/>
      <c r="B40" s="71"/>
      <c r="C40" s="71"/>
      <c r="D40" s="71"/>
      <c r="E40" s="71"/>
      <c r="F40" s="71"/>
      <c r="G40" s="71"/>
      <c r="H40" s="71"/>
      <c r="I40" s="71"/>
      <c r="J40" s="71"/>
      <c r="K40" s="71"/>
      <c r="L40" s="72"/>
    </row>
    <row r="41" spans="1:13" ht="12.75" customHeight="1" thickBot="1" x14ac:dyDescent="0.3">
      <c r="B41" s="92" t="s">
        <v>619</v>
      </c>
      <c r="C41" s="300" t="s">
        <v>2316</v>
      </c>
      <c r="D41" s="300"/>
      <c r="E41" s="300"/>
      <c r="F41" s="300"/>
      <c r="G41" s="300"/>
      <c r="H41" s="300"/>
      <c r="I41" s="300"/>
      <c r="J41" s="300"/>
      <c r="K41" s="300"/>
      <c r="L41" s="301"/>
    </row>
    <row r="42" spans="1:13" ht="14" thickTop="1" thickBot="1" x14ac:dyDescent="0.3">
      <c r="A42" s="71"/>
      <c r="B42" s="94"/>
      <c r="C42" s="71"/>
      <c r="D42" s="71"/>
      <c r="E42" s="71"/>
      <c r="F42" s="71"/>
      <c r="G42" s="71"/>
      <c r="H42" s="71"/>
      <c r="I42" s="71"/>
      <c r="J42" s="71"/>
      <c r="K42" s="71"/>
      <c r="L42" s="72"/>
    </row>
    <row r="43" spans="1:13" ht="11.25" customHeight="1" x14ac:dyDescent="0.25">
      <c r="A43" s="71"/>
      <c r="B43" s="93"/>
      <c r="C43" s="71"/>
      <c r="D43" s="71"/>
      <c r="E43" s="71"/>
      <c r="F43" s="71"/>
      <c r="G43" s="71"/>
      <c r="H43" s="71"/>
      <c r="I43" s="71"/>
      <c r="J43" s="71"/>
      <c r="K43" s="71"/>
      <c r="L43" s="72"/>
    </row>
    <row r="44" spans="1:13" ht="19.5" customHeight="1" thickBot="1" x14ac:dyDescent="0.3">
      <c r="B44" s="21" t="s">
        <v>2663</v>
      </c>
      <c r="C44" s="299" t="s">
        <v>2212</v>
      </c>
      <c r="D44" s="300"/>
      <c r="E44" s="300"/>
      <c r="F44" s="300"/>
      <c r="G44" s="300"/>
      <c r="H44" s="300"/>
      <c r="I44" s="300"/>
      <c r="J44" s="300"/>
      <c r="K44" s="300"/>
      <c r="L44" s="301"/>
    </row>
    <row r="45" spans="1:13" ht="11.25" customHeight="1" thickTop="1" x14ac:dyDescent="0.25">
      <c r="A45" s="71"/>
      <c r="B45" s="71"/>
      <c r="C45" s="71"/>
      <c r="D45" s="71"/>
      <c r="E45" s="71"/>
      <c r="F45" s="71"/>
      <c r="G45" s="71"/>
      <c r="H45" s="71"/>
      <c r="I45" s="71"/>
      <c r="J45" s="71"/>
      <c r="K45" s="71"/>
      <c r="L45" s="72"/>
    </row>
    <row r="46" spans="1:13" ht="54" customHeight="1" thickBot="1" x14ac:dyDescent="0.3">
      <c r="A46" s="71"/>
      <c r="B46" s="21" t="s">
        <v>2298</v>
      </c>
      <c r="C46" s="326" t="s">
        <v>2591</v>
      </c>
      <c r="D46" s="303"/>
      <c r="E46" s="303"/>
      <c r="F46" s="303"/>
      <c r="G46" s="303"/>
      <c r="H46" s="303"/>
      <c r="I46" s="303"/>
      <c r="J46" s="303"/>
      <c r="K46" s="303"/>
      <c r="L46" s="304"/>
    </row>
    <row r="47" spans="1:13" ht="11.25" customHeight="1" thickTop="1" x14ac:dyDescent="0.25">
      <c r="B47" s="71"/>
      <c r="C47" s="71"/>
      <c r="D47" s="71"/>
      <c r="E47" s="71"/>
      <c r="F47" s="71"/>
      <c r="G47" s="71"/>
      <c r="H47" s="71"/>
      <c r="I47" s="71"/>
      <c r="J47" s="71"/>
      <c r="K47" s="71"/>
      <c r="L47" s="72"/>
      <c r="M47" s="79"/>
    </row>
    <row r="48" spans="1:13" ht="23.25" customHeight="1" thickBot="1" x14ac:dyDescent="0.3">
      <c r="A48" s="71"/>
      <c r="B48" s="21" t="s">
        <v>3392</v>
      </c>
      <c r="C48" s="293" t="s">
        <v>1144</v>
      </c>
      <c r="D48" s="294"/>
      <c r="E48" s="294"/>
      <c r="F48" s="294"/>
      <c r="G48" s="294"/>
      <c r="H48" s="294"/>
      <c r="I48" s="294"/>
      <c r="J48" s="294"/>
      <c r="K48" s="294"/>
      <c r="L48" s="295"/>
    </row>
    <row r="49" spans="1:12" ht="11.25" customHeight="1" thickTop="1" thickBot="1" x14ac:dyDescent="0.3">
      <c r="B49" s="71"/>
      <c r="C49" s="71"/>
      <c r="D49" s="71"/>
      <c r="E49" s="71"/>
      <c r="F49" s="71"/>
      <c r="G49" s="71"/>
      <c r="H49" s="71"/>
      <c r="I49" s="71"/>
      <c r="J49" s="71"/>
      <c r="K49" s="71"/>
      <c r="L49" s="72"/>
    </row>
    <row r="50" spans="1:12" x14ac:dyDescent="0.25">
      <c r="A50" s="71"/>
      <c r="B50" s="92" t="s">
        <v>618</v>
      </c>
      <c r="C50" s="300" t="s">
        <v>2315</v>
      </c>
      <c r="D50" s="300"/>
      <c r="E50" s="300"/>
      <c r="F50" s="300"/>
      <c r="G50" s="300"/>
      <c r="H50" s="300"/>
      <c r="I50" s="300"/>
      <c r="J50" s="300"/>
      <c r="K50" s="300"/>
      <c r="L50" s="301"/>
    </row>
    <row r="51" spans="1:12" ht="16.5" customHeight="1" thickBot="1" x14ac:dyDescent="0.3">
      <c r="A51" s="71"/>
      <c r="B51" s="95"/>
      <c r="C51" s="71"/>
      <c r="D51" s="71"/>
      <c r="E51" s="71"/>
      <c r="F51" s="71"/>
      <c r="G51" s="71"/>
      <c r="H51" s="71"/>
      <c r="I51" s="71"/>
      <c r="J51" s="71"/>
      <c r="K51" s="71"/>
      <c r="L51" s="72"/>
    </row>
    <row r="52" spans="1:12" ht="11.25" customHeight="1" thickBot="1" x14ac:dyDescent="0.3">
      <c r="B52" s="96"/>
      <c r="C52" s="71"/>
      <c r="D52" s="71"/>
      <c r="E52" s="71"/>
      <c r="F52" s="71"/>
      <c r="G52" s="71"/>
      <c r="H52" s="71"/>
      <c r="I52" s="71"/>
      <c r="J52" s="71"/>
      <c r="K52" s="71"/>
      <c r="L52" s="72"/>
    </row>
    <row r="53" spans="1:12" ht="45.75" customHeight="1" thickTop="1" thickBot="1" x14ac:dyDescent="0.3">
      <c r="A53" s="71"/>
      <c r="B53" s="121" t="s">
        <v>2664</v>
      </c>
      <c r="C53" s="326" t="s">
        <v>2213</v>
      </c>
      <c r="D53" s="303"/>
      <c r="E53" s="303"/>
      <c r="F53" s="303"/>
      <c r="G53" s="303"/>
      <c r="H53" s="303"/>
      <c r="I53" s="303"/>
      <c r="J53" s="303"/>
      <c r="K53" s="303"/>
      <c r="L53" s="304"/>
    </row>
    <row r="54" spans="1:12" ht="30" customHeight="1" thickTop="1" thickBot="1" x14ac:dyDescent="0.3">
      <c r="B54" s="121" t="s">
        <v>2666</v>
      </c>
      <c r="C54" s="310" t="s">
        <v>1139</v>
      </c>
      <c r="D54" s="306"/>
      <c r="E54" s="306"/>
      <c r="F54" s="306"/>
      <c r="G54" s="306"/>
      <c r="H54" s="306"/>
      <c r="I54" s="306"/>
      <c r="J54" s="306"/>
      <c r="K54" s="306"/>
      <c r="L54" s="297"/>
    </row>
    <row r="55" spans="1:12" ht="37.5" customHeight="1" thickTop="1" thickBot="1" x14ac:dyDescent="0.3">
      <c r="A55" s="71"/>
      <c r="B55" s="121" t="s">
        <v>516</v>
      </c>
      <c r="C55" s="310" t="s">
        <v>1136</v>
      </c>
      <c r="D55" s="306"/>
      <c r="E55" s="306"/>
      <c r="F55" s="306"/>
      <c r="G55" s="306"/>
      <c r="H55" s="306"/>
      <c r="I55" s="306"/>
      <c r="J55" s="306"/>
      <c r="K55" s="306"/>
      <c r="L55" s="297"/>
    </row>
    <row r="56" spans="1:12" ht="37.5" customHeight="1" thickTop="1" thickBot="1" x14ac:dyDescent="0.3">
      <c r="A56" s="71"/>
      <c r="B56" s="121" t="s">
        <v>517</v>
      </c>
      <c r="C56" s="310" t="s">
        <v>1141</v>
      </c>
      <c r="D56" s="306"/>
      <c r="E56" s="306"/>
      <c r="F56" s="306"/>
      <c r="G56" s="306"/>
      <c r="H56" s="306"/>
      <c r="I56" s="306"/>
      <c r="J56" s="306"/>
      <c r="K56" s="306"/>
      <c r="L56" s="297"/>
    </row>
    <row r="57" spans="1:12" ht="37.5" customHeight="1" thickTop="1" thickBot="1" x14ac:dyDescent="0.3">
      <c r="A57" s="71"/>
      <c r="B57" s="121" t="s">
        <v>518</v>
      </c>
      <c r="C57" s="310" t="s">
        <v>1142</v>
      </c>
      <c r="D57" s="306"/>
      <c r="E57" s="306"/>
      <c r="F57" s="306"/>
      <c r="G57" s="306"/>
      <c r="H57" s="306"/>
      <c r="I57" s="306"/>
      <c r="J57" s="306"/>
      <c r="K57" s="306"/>
      <c r="L57" s="297"/>
    </row>
    <row r="58" spans="1:12" ht="37.5" customHeight="1" thickTop="1" thickBot="1" x14ac:dyDescent="0.3">
      <c r="A58" s="71"/>
      <c r="B58" s="121" t="s">
        <v>519</v>
      </c>
      <c r="C58" s="310" t="s">
        <v>1137</v>
      </c>
      <c r="D58" s="306"/>
      <c r="E58" s="306"/>
      <c r="F58" s="306"/>
      <c r="G58" s="306"/>
      <c r="H58" s="306"/>
      <c r="I58" s="306"/>
      <c r="J58" s="306"/>
      <c r="K58" s="306"/>
      <c r="L58" s="297"/>
    </row>
    <row r="59" spans="1:12" ht="44.25" customHeight="1" thickTop="1" thickBot="1" x14ac:dyDescent="0.3">
      <c r="A59" s="71"/>
      <c r="B59" s="121" t="s">
        <v>520</v>
      </c>
      <c r="C59" s="310" t="s">
        <v>1138</v>
      </c>
      <c r="D59" s="306"/>
      <c r="E59" s="306"/>
      <c r="F59" s="306"/>
      <c r="G59" s="306"/>
      <c r="H59" s="306"/>
      <c r="I59" s="306"/>
      <c r="J59" s="306"/>
      <c r="K59" s="306"/>
      <c r="L59" s="297"/>
    </row>
    <row r="60" spans="1:12" s="71" customFormat="1" ht="43.5" customHeight="1" thickTop="1" x14ac:dyDescent="0.25">
      <c r="B60" s="286" t="s">
        <v>2667</v>
      </c>
      <c r="C60" s="310" t="s">
        <v>1140</v>
      </c>
      <c r="D60" s="306"/>
      <c r="E60" s="306"/>
      <c r="F60" s="306"/>
      <c r="G60" s="306"/>
      <c r="H60" s="306"/>
      <c r="I60" s="306"/>
      <c r="J60" s="306"/>
      <c r="K60" s="306"/>
      <c r="L60" s="297"/>
    </row>
    <row r="61" spans="1:12" s="71" customFormat="1" ht="43.5" customHeight="1" x14ac:dyDescent="0.25">
      <c r="B61" s="287"/>
      <c r="C61" s="296"/>
      <c r="D61" s="296"/>
      <c r="E61" s="296"/>
      <c r="F61" s="296"/>
      <c r="G61" s="296"/>
      <c r="H61" s="296"/>
      <c r="I61" s="296"/>
      <c r="J61" s="296"/>
      <c r="K61" s="296"/>
      <c r="L61" s="297"/>
    </row>
    <row r="62" spans="1:12" s="71" customFormat="1" ht="43.5" customHeight="1" x14ac:dyDescent="0.25">
      <c r="B62" s="287"/>
      <c r="C62" s="296"/>
      <c r="D62" s="296"/>
      <c r="E62" s="296"/>
      <c r="F62" s="296"/>
      <c r="G62" s="296"/>
      <c r="H62" s="296"/>
      <c r="I62" s="296"/>
      <c r="J62" s="296"/>
      <c r="K62" s="296"/>
      <c r="L62" s="297"/>
    </row>
    <row r="63" spans="1:12" s="71" customFormat="1" ht="28.5" customHeight="1" x14ac:dyDescent="0.25">
      <c r="B63" s="308" t="s">
        <v>3431</v>
      </c>
      <c r="C63" s="308"/>
      <c r="D63" s="308"/>
      <c r="E63" s="308"/>
      <c r="F63" s="308"/>
      <c r="G63" s="308"/>
      <c r="H63" s="308"/>
      <c r="I63" s="308"/>
      <c r="J63" s="308"/>
      <c r="K63" s="308"/>
      <c r="L63" s="309"/>
    </row>
    <row r="64" spans="1:12" ht="29.25" customHeight="1" x14ac:dyDescent="0.5">
      <c r="A64" s="71"/>
      <c r="B64" s="78" t="s">
        <v>612</v>
      </c>
      <c r="C64" s="71"/>
      <c r="D64" s="71"/>
      <c r="E64" s="71"/>
      <c r="F64" s="71"/>
      <c r="G64" s="71"/>
      <c r="H64" s="71"/>
      <c r="I64" s="71"/>
      <c r="J64" s="71"/>
      <c r="K64" s="71"/>
      <c r="L64" s="72"/>
    </row>
    <row r="65" spans="1:12" ht="23.25" customHeight="1" x14ac:dyDescent="0.35">
      <c r="A65" s="71"/>
      <c r="B65" s="132" t="s">
        <v>2411</v>
      </c>
      <c r="C65" s="103"/>
      <c r="D65" s="101"/>
      <c r="E65" s="101"/>
      <c r="F65" s="101"/>
      <c r="G65" s="101"/>
      <c r="H65" s="101"/>
      <c r="I65" s="101"/>
      <c r="J65" s="101"/>
      <c r="K65" s="101"/>
      <c r="L65" s="102"/>
    </row>
    <row r="66" spans="1:12" ht="15.75" customHeight="1" x14ac:dyDescent="0.3">
      <c r="B66" s="97" t="s">
        <v>3392</v>
      </c>
      <c r="C66" s="293" t="s">
        <v>1143</v>
      </c>
      <c r="D66" s="294"/>
      <c r="E66" s="294"/>
      <c r="F66" s="294"/>
      <c r="G66" s="294"/>
      <c r="H66" s="294"/>
      <c r="I66" s="294"/>
      <c r="J66" s="294"/>
      <c r="K66" s="294"/>
      <c r="L66" s="295"/>
    </row>
    <row r="67" spans="1:12" ht="13.5" customHeight="1" x14ac:dyDescent="0.25">
      <c r="A67" s="71"/>
      <c r="B67" s="71"/>
      <c r="C67" s="71"/>
      <c r="D67" s="71"/>
      <c r="E67" s="71"/>
      <c r="F67" s="71"/>
      <c r="G67" s="71"/>
      <c r="H67" s="71"/>
      <c r="I67" s="71"/>
      <c r="J67" s="71"/>
      <c r="K67" s="71"/>
      <c r="L67" s="72"/>
    </row>
    <row r="68" spans="1:12" ht="18.75" customHeight="1" x14ac:dyDescent="0.3">
      <c r="A68" s="71"/>
      <c r="B68" s="97" t="s">
        <v>2328</v>
      </c>
      <c r="C68" s="293" t="s">
        <v>2319</v>
      </c>
      <c r="D68" s="294"/>
      <c r="E68" s="294"/>
      <c r="F68" s="294"/>
      <c r="G68" s="294"/>
      <c r="H68" s="294"/>
      <c r="I68" s="294"/>
      <c r="J68" s="294"/>
      <c r="K68" s="294"/>
      <c r="L68" s="295"/>
    </row>
    <row r="69" spans="1:12" ht="13.5" customHeight="1" x14ac:dyDescent="0.25">
      <c r="A69" s="71"/>
      <c r="B69" s="71"/>
      <c r="C69" s="71"/>
      <c r="D69" s="71"/>
      <c r="E69" s="71"/>
      <c r="F69" s="71"/>
      <c r="G69" s="71"/>
      <c r="H69" s="71"/>
      <c r="I69" s="71"/>
      <c r="J69" s="71"/>
      <c r="K69" s="71"/>
      <c r="L69" s="72"/>
    </row>
    <row r="70" spans="1:12" ht="13" x14ac:dyDescent="0.3">
      <c r="A70" s="71"/>
      <c r="B70" s="97" t="s">
        <v>3395</v>
      </c>
      <c r="C70" s="80" t="s">
        <v>2318</v>
      </c>
      <c r="D70" s="59"/>
      <c r="E70" s="59"/>
      <c r="F70" s="59"/>
      <c r="G70" s="59"/>
      <c r="H70" s="88"/>
      <c r="I70" s="88"/>
      <c r="J70" s="88"/>
      <c r="K70" s="88"/>
      <c r="L70" s="81"/>
    </row>
    <row r="71" spans="1:12" x14ac:dyDescent="0.25">
      <c r="A71" s="71"/>
      <c r="B71" s="71"/>
      <c r="C71" s="71"/>
      <c r="D71" s="71"/>
      <c r="E71" s="71"/>
      <c r="F71" s="71"/>
      <c r="G71" s="71"/>
      <c r="H71" s="71"/>
      <c r="I71" s="71"/>
      <c r="J71" s="71"/>
      <c r="K71" s="71"/>
      <c r="L71" s="72"/>
    </row>
    <row r="72" spans="1:12" ht="15.5" x14ac:dyDescent="0.35">
      <c r="A72" s="71"/>
      <c r="B72" s="132" t="s">
        <v>2412</v>
      </c>
      <c r="C72" s="71"/>
      <c r="D72" s="71"/>
      <c r="E72" s="71"/>
      <c r="F72" s="71"/>
      <c r="G72" s="71"/>
      <c r="H72" s="71"/>
      <c r="I72" s="71"/>
      <c r="J72" s="71"/>
      <c r="K72" s="71"/>
      <c r="L72" s="72"/>
    </row>
    <row r="73" spans="1:12" ht="13" x14ac:dyDescent="0.3">
      <c r="A73" s="71"/>
      <c r="B73" s="97" t="s">
        <v>928</v>
      </c>
      <c r="C73" s="293" t="s">
        <v>610</v>
      </c>
      <c r="D73" s="294"/>
      <c r="E73" s="294"/>
      <c r="F73" s="294"/>
      <c r="G73" s="294"/>
      <c r="H73" s="294"/>
      <c r="I73" s="294"/>
      <c r="J73" s="294"/>
      <c r="K73" s="294"/>
      <c r="L73" s="295"/>
    </row>
    <row r="74" spans="1:12" x14ac:dyDescent="0.25">
      <c r="A74" s="71"/>
      <c r="B74" s="71"/>
      <c r="C74" s="71"/>
      <c r="D74" s="71"/>
      <c r="E74" s="71"/>
      <c r="F74" s="71"/>
      <c r="G74" s="71"/>
      <c r="H74" s="71"/>
      <c r="I74" s="71"/>
      <c r="J74" s="71"/>
      <c r="K74" s="71"/>
      <c r="L74" s="72"/>
    </row>
    <row r="75" spans="1:12" ht="28.5" customHeight="1" x14ac:dyDescent="0.3">
      <c r="A75" s="71"/>
      <c r="B75" s="97" t="s">
        <v>521</v>
      </c>
      <c r="C75" s="296" t="s">
        <v>611</v>
      </c>
      <c r="D75" s="306"/>
      <c r="E75" s="306"/>
      <c r="F75" s="306"/>
      <c r="G75" s="306"/>
      <c r="H75" s="306"/>
      <c r="I75" s="306"/>
      <c r="J75" s="306"/>
      <c r="K75" s="306"/>
      <c r="L75" s="297"/>
    </row>
    <row r="76" spans="1:12" x14ac:dyDescent="0.25">
      <c r="A76" s="71"/>
      <c r="B76" s="71"/>
      <c r="C76" s="71"/>
      <c r="D76" s="71"/>
      <c r="E76" s="71"/>
      <c r="F76" s="71"/>
      <c r="G76" s="71"/>
      <c r="H76" s="71"/>
      <c r="I76" s="71"/>
      <c r="J76" s="71"/>
      <c r="K76" s="71"/>
      <c r="L76" s="72"/>
    </row>
    <row r="77" spans="1:12" ht="13" x14ac:dyDescent="0.3">
      <c r="A77" s="71"/>
      <c r="B77" s="97" t="s">
        <v>3395</v>
      </c>
      <c r="C77" s="80" t="s">
        <v>2413</v>
      </c>
      <c r="D77" s="134"/>
      <c r="E77" s="134"/>
      <c r="F77" s="134"/>
      <c r="G77" s="134"/>
      <c r="H77" s="134"/>
      <c r="I77" s="71"/>
      <c r="J77" s="71"/>
      <c r="K77" s="71"/>
      <c r="L77" s="72"/>
    </row>
    <row r="78" spans="1:12" x14ac:dyDescent="0.25">
      <c r="A78" s="71"/>
      <c r="B78" s="71"/>
      <c r="C78" s="71"/>
      <c r="D78" s="71"/>
      <c r="E78" s="71"/>
      <c r="F78" s="71"/>
      <c r="G78" s="71"/>
      <c r="H78" s="71"/>
      <c r="I78" s="71"/>
      <c r="J78" s="71"/>
      <c r="K78" s="71"/>
      <c r="L78" s="72"/>
    </row>
    <row r="79" spans="1:12" ht="15.5" x14ac:dyDescent="0.35">
      <c r="A79" s="71"/>
      <c r="B79" s="132" t="s">
        <v>2414</v>
      </c>
      <c r="C79" s="71"/>
      <c r="D79" s="71"/>
      <c r="E79" s="71"/>
      <c r="F79" s="71"/>
      <c r="G79" s="71"/>
      <c r="H79" s="71"/>
      <c r="I79" s="71"/>
      <c r="J79" s="71"/>
      <c r="K79" s="71"/>
      <c r="L79" s="72"/>
    </row>
    <row r="80" spans="1:12" ht="13" x14ac:dyDescent="0.3">
      <c r="A80" s="71"/>
      <c r="B80" s="97" t="s">
        <v>521</v>
      </c>
      <c r="C80" s="296" t="s">
        <v>2415</v>
      </c>
      <c r="D80" s="306"/>
      <c r="E80" s="306"/>
      <c r="F80" s="306"/>
      <c r="G80" s="306"/>
      <c r="H80" s="306"/>
      <c r="I80" s="306"/>
      <c r="J80" s="306"/>
      <c r="K80" s="306"/>
      <c r="L80" s="297"/>
    </row>
    <row r="81" spans="1:12" ht="13" x14ac:dyDescent="0.3">
      <c r="A81" s="71"/>
      <c r="B81" s="135"/>
      <c r="C81" s="126"/>
      <c r="D81" s="131"/>
      <c r="E81" s="131"/>
      <c r="F81" s="131"/>
      <c r="G81" s="131"/>
      <c r="H81" s="131"/>
      <c r="I81" s="131"/>
      <c r="J81" s="131"/>
      <c r="K81" s="131"/>
      <c r="L81" s="120"/>
    </row>
    <row r="82" spans="1:12" ht="13" x14ac:dyDescent="0.3">
      <c r="A82" s="71"/>
      <c r="B82" s="97" t="s">
        <v>928</v>
      </c>
      <c r="C82" s="293" t="s">
        <v>2416</v>
      </c>
      <c r="D82" s="294"/>
      <c r="E82" s="294"/>
      <c r="F82" s="294"/>
      <c r="G82" s="294"/>
      <c r="H82" s="294"/>
      <c r="I82" s="294"/>
      <c r="J82" s="294"/>
      <c r="K82" s="294"/>
      <c r="L82" s="295"/>
    </row>
    <row r="83" spans="1:12" x14ac:dyDescent="0.25">
      <c r="A83" s="71"/>
      <c r="B83" s="71"/>
      <c r="C83" s="71"/>
      <c r="D83" s="71"/>
      <c r="E83" s="71"/>
      <c r="F83" s="71"/>
      <c r="G83" s="71"/>
      <c r="H83" s="71"/>
      <c r="I83" s="71"/>
      <c r="J83" s="71"/>
      <c r="K83" s="71"/>
      <c r="L83" s="72"/>
    </row>
    <row r="84" spans="1:12" ht="13" x14ac:dyDescent="0.3">
      <c r="A84" s="71"/>
      <c r="B84" s="97" t="s">
        <v>3395</v>
      </c>
      <c r="C84" s="80" t="s">
        <v>2413</v>
      </c>
      <c r="D84" s="134"/>
      <c r="E84" s="134"/>
      <c r="F84" s="134"/>
      <c r="G84" s="134"/>
      <c r="H84" s="134"/>
      <c r="I84" s="71"/>
      <c r="J84" s="71"/>
      <c r="K84" s="71"/>
      <c r="L84" s="72"/>
    </row>
    <row r="85" spans="1:12" x14ac:dyDescent="0.25">
      <c r="A85" s="71"/>
      <c r="B85" s="71"/>
      <c r="C85" s="71"/>
      <c r="D85" s="71"/>
      <c r="E85" s="71"/>
      <c r="F85" s="71"/>
      <c r="G85" s="71"/>
      <c r="H85" s="71"/>
      <c r="I85" s="71"/>
      <c r="J85" s="71"/>
      <c r="K85" s="71"/>
      <c r="L85" s="72"/>
    </row>
    <row r="86" spans="1:12" x14ac:dyDescent="0.25">
      <c r="A86" s="71"/>
      <c r="B86" s="71"/>
      <c r="C86" s="71"/>
      <c r="D86" s="71"/>
      <c r="E86" s="71"/>
      <c r="F86" s="71"/>
      <c r="G86" s="71"/>
      <c r="H86" s="71"/>
      <c r="I86" s="71"/>
      <c r="J86" s="71"/>
      <c r="K86" s="71"/>
      <c r="L86" s="72"/>
    </row>
    <row r="87" spans="1:12" ht="21" x14ac:dyDescent="0.5">
      <c r="A87" s="71"/>
      <c r="B87" s="78" t="s">
        <v>932</v>
      </c>
      <c r="C87" s="71"/>
      <c r="D87" s="71"/>
      <c r="E87" s="71"/>
      <c r="F87" s="71"/>
      <c r="G87" s="71"/>
      <c r="H87" s="71"/>
      <c r="I87" s="71"/>
      <c r="J87" s="71"/>
      <c r="K87" s="71"/>
      <c r="L87" s="72"/>
    </row>
    <row r="88" spans="1:12" x14ac:dyDescent="0.25">
      <c r="A88" s="71"/>
      <c r="B88" s="71"/>
      <c r="C88" s="71"/>
      <c r="D88" s="71"/>
      <c r="E88" s="71"/>
      <c r="F88" s="71"/>
      <c r="G88" s="71"/>
      <c r="H88" s="71"/>
      <c r="I88" s="71"/>
      <c r="J88" s="71"/>
      <c r="K88" s="71"/>
      <c r="L88" s="72"/>
    </row>
    <row r="89" spans="1:12" x14ac:dyDescent="0.25">
      <c r="A89" s="71"/>
      <c r="B89" s="122" t="s">
        <v>521</v>
      </c>
      <c r="C89" s="299" t="s">
        <v>2445</v>
      </c>
      <c r="D89" s="300"/>
      <c r="E89" s="300"/>
      <c r="F89" s="300"/>
      <c r="G89" s="300"/>
      <c r="H89" s="300"/>
      <c r="I89" s="300"/>
      <c r="J89" s="300"/>
      <c r="K89" s="300"/>
      <c r="L89" s="301"/>
    </row>
    <row r="90" spans="1:12" x14ac:dyDescent="0.25">
      <c r="A90" s="71"/>
      <c r="B90" s="71"/>
      <c r="C90" s="71"/>
      <c r="D90" s="71"/>
      <c r="E90" s="71"/>
      <c r="F90" s="71"/>
      <c r="G90" s="71"/>
      <c r="H90" s="71"/>
      <c r="I90" s="71"/>
      <c r="J90" s="71"/>
      <c r="K90" s="71"/>
      <c r="L90" s="72"/>
    </row>
    <row r="91" spans="1:12" ht="23" x14ac:dyDescent="0.25">
      <c r="A91" s="71"/>
      <c r="B91" s="122" t="s">
        <v>2446</v>
      </c>
      <c r="C91" s="299" t="s">
        <v>925</v>
      </c>
      <c r="D91" s="300"/>
      <c r="E91" s="300"/>
      <c r="F91" s="300"/>
      <c r="G91" s="300"/>
      <c r="H91" s="300"/>
      <c r="I91" s="300"/>
      <c r="J91" s="300"/>
      <c r="K91" s="300"/>
      <c r="L91" s="301"/>
    </row>
    <row r="92" spans="1:12" ht="10.5" customHeight="1" x14ac:dyDescent="0.25">
      <c r="A92" s="71"/>
      <c r="B92" s="71"/>
      <c r="C92" s="71"/>
      <c r="D92" s="71"/>
      <c r="E92" s="71"/>
      <c r="F92" s="71"/>
      <c r="G92" s="71"/>
      <c r="H92" s="71"/>
      <c r="I92" s="71"/>
      <c r="J92" s="71"/>
      <c r="K92" s="71"/>
      <c r="L92" s="72"/>
    </row>
    <row r="93" spans="1:12" ht="26.25" customHeight="1" x14ac:dyDescent="0.25">
      <c r="A93" s="71"/>
      <c r="B93" s="123" t="s">
        <v>928</v>
      </c>
      <c r="C93" s="307" t="s">
        <v>3899</v>
      </c>
      <c r="D93" s="294"/>
      <c r="E93" s="294"/>
      <c r="F93" s="294"/>
      <c r="G93" s="294"/>
      <c r="H93" s="294"/>
      <c r="I93" s="294"/>
      <c r="J93" s="294"/>
      <c r="K93" s="294"/>
      <c r="L93" s="295"/>
    </row>
    <row r="94" spans="1:12" ht="10.5" customHeight="1" x14ac:dyDescent="0.25">
      <c r="A94" s="71"/>
      <c r="B94" s="71"/>
      <c r="C94" s="71"/>
      <c r="D94" s="71"/>
      <c r="E94" s="71"/>
      <c r="F94" s="71"/>
      <c r="G94" s="71"/>
      <c r="H94" s="71"/>
      <c r="I94" s="71"/>
      <c r="J94" s="71"/>
      <c r="K94" s="71"/>
      <c r="L94" s="72"/>
    </row>
    <row r="95" spans="1:12" x14ac:dyDescent="0.25">
      <c r="A95" s="71"/>
      <c r="B95" s="122" t="s">
        <v>926</v>
      </c>
      <c r="C95" s="302" t="s">
        <v>927</v>
      </c>
      <c r="D95" s="303"/>
      <c r="E95" s="303"/>
      <c r="F95" s="303"/>
      <c r="G95" s="303"/>
      <c r="H95" s="303"/>
      <c r="I95" s="303"/>
      <c r="J95" s="303"/>
      <c r="K95" s="303"/>
      <c r="L95" s="304"/>
    </row>
    <row r="96" spans="1:12" ht="10.5" customHeight="1" x14ac:dyDescent="0.25">
      <c r="A96" s="71"/>
      <c r="B96" s="71"/>
      <c r="C96" s="71"/>
      <c r="D96" s="71"/>
      <c r="E96" s="71"/>
      <c r="F96" s="71"/>
      <c r="G96" s="71"/>
      <c r="H96" s="71"/>
      <c r="I96" s="71"/>
      <c r="J96" s="71"/>
      <c r="K96" s="71"/>
      <c r="L96" s="72"/>
    </row>
    <row r="97" spans="1:12" ht="29.25" customHeight="1" thickBot="1" x14ac:dyDescent="0.3">
      <c r="A97" s="71"/>
      <c r="B97" s="127" t="s">
        <v>1241</v>
      </c>
      <c r="C97" s="307" t="s">
        <v>3900</v>
      </c>
      <c r="D97" s="294"/>
      <c r="E97" s="294"/>
      <c r="F97" s="294"/>
      <c r="G97" s="294"/>
      <c r="H97" s="294"/>
      <c r="I97" s="294"/>
      <c r="J97" s="294"/>
      <c r="K97" s="294"/>
      <c r="L97" s="295"/>
    </row>
    <row r="98" spans="1:12" ht="10.5" customHeight="1" x14ac:dyDescent="0.25">
      <c r="A98" s="71"/>
      <c r="B98" s="125"/>
      <c r="C98" s="126"/>
      <c r="D98" s="126"/>
      <c r="E98" s="126"/>
      <c r="F98" s="126"/>
      <c r="G98" s="126"/>
      <c r="H98" s="126"/>
      <c r="I98" s="126"/>
      <c r="J98" s="126"/>
      <c r="K98" s="126"/>
      <c r="L98" s="120"/>
    </row>
    <row r="99" spans="1:12" ht="77.25" customHeight="1" thickBot="1" x14ac:dyDescent="0.3">
      <c r="A99" s="71"/>
      <c r="B99" s="128" t="s">
        <v>933</v>
      </c>
      <c r="C99" s="293" t="s">
        <v>935</v>
      </c>
      <c r="D99" s="294"/>
      <c r="E99" s="294"/>
      <c r="F99" s="294"/>
      <c r="G99" s="294"/>
      <c r="H99" s="294"/>
      <c r="I99" s="294"/>
      <c r="J99" s="294"/>
      <c r="K99" s="294"/>
      <c r="L99" s="295"/>
    </row>
    <row r="100" spans="1:12" ht="10.5" customHeight="1" x14ac:dyDescent="0.25">
      <c r="A100" s="71"/>
      <c r="B100" s="125"/>
      <c r="C100" s="126"/>
      <c r="D100" s="126"/>
      <c r="E100" s="126"/>
      <c r="F100" s="126"/>
      <c r="G100" s="126"/>
      <c r="H100" s="126"/>
      <c r="I100" s="126"/>
      <c r="J100" s="126"/>
      <c r="K100" s="126"/>
      <c r="L100" s="120"/>
    </row>
    <row r="101" spans="1:12" ht="29.25" customHeight="1" thickBot="1" x14ac:dyDescent="0.3">
      <c r="A101" s="71"/>
      <c r="B101" s="128" t="s">
        <v>934</v>
      </c>
      <c r="C101" s="293" t="s">
        <v>936</v>
      </c>
      <c r="D101" s="294"/>
      <c r="E101" s="294"/>
      <c r="F101" s="294"/>
      <c r="G101" s="294"/>
      <c r="H101" s="294"/>
      <c r="I101" s="294"/>
      <c r="J101" s="294"/>
      <c r="K101" s="294"/>
      <c r="L101" s="295"/>
    </row>
    <row r="102" spans="1:12" x14ac:dyDescent="0.25">
      <c r="A102" s="71"/>
      <c r="B102" s="71"/>
      <c r="C102" s="71"/>
      <c r="D102" s="71"/>
      <c r="E102" s="71"/>
      <c r="F102" s="71"/>
      <c r="G102" s="71"/>
      <c r="H102" s="71"/>
      <c r="I102" s="71"/>
      <c r="J102" s="71"/>
      <c r="K102" s="71"/>
      <c r="L102" s="72"/>
    </row>
    <row r="103" spans="1:12" ht="21" x14ac:dyDescent="0.5">
      <c r="A103" s="71"/>
      <c r="B103" s="78" t="s">
        <v>929</v>
      </c>
      <c r="C103" s="71"/>
      <c r="D103" s="71"/>
      <c r="E103" s="71"/>
      <c r="F103" s="71"/>
      <c r="G103" s="71"/>
      <c r="H103" s="71"/>
      <c r="I103" s="71"/>
      <c r="J103" s="71"/>
      <c r="K103" s="71"/>
      <c r="L103" s="72"/>
    </row>
    <row r="104" spans="1:12" ht="26.25" customHeight="1" x14ac:dyDescent="0.25">
      <c r="A104" s="71"/>
      <c r="B104" s="13" t="s">
        <v>525</v>
      </c>
      <c r="C104" s="293" t="s">
        <v>2444</v>
      </c>
      <c r="D104" s="294"/>
      <c r="E104" s="294"/>
      <c r="F104" s="294"/>
      <c r="G104" s="294"/>
      <c r="H104" s="294"/>
      <c r="I104" s="294"/>
      <c r="J104" s="294"/>
      <c r="K104" s="294"/>
      <c r="L104" s="295"/>
    </row>
    <row r="105" spans="1:12" x14ac:dyDescent="0.25">
      <c r="A105" s="71"/>
      <c r="B105" s="71"/>
      <c r="C105" s="71"/>
      <c r="D105" s="71"/>
      <c r="E105" s="71"/>
      <c r="F105" s="71"/>
      <c r="G105" s="71"/>
      <c r="H105" s="71"/>
      <c r="I105" s="71"/>
      <c r="J105" s="71"/>
      <c r="K105" s="71"/>
      <c r="L105" s="72"/>
    </row>
    <row r="106" spans="1:12" ht="25.5" customHeight="1" x14ac:dyDescent="0.25">
      <c r="A106" s="71"/>
      <c r="B106" s="13" t="s">
        <v>527</v>
      </c>
      <c r="C106" s="293" t="s">
        <v>930</v>
      </c>
      <c r="D106" s="294"/>
      <c r="E106" s="294"/>
      <c r="F106" s="294"/>
      <c r="G106" s="294"/>
      <c r="H106" s="294"/>
      <c r="I106" s="294"/>
      <c r="J106" s="294"/>
      <c r="K106" s="294"/>
      <c r="L106" s="295"/>
    </row>
    <row r="107" spans="1:12" x14ac:dyDescent="0.25">
      <c r="A107" s="71"/>
      <c r="B107" s="71"/>
      <c r="C107" s="71"/>
      <c r="D107" s="71"/>
      <c r="E107" s="71"/>
      <c r="F107" s="71"/>
      <c r="G107" s="71"/>
      <c r="H107" s="71"/>
      <c r="I107" s="71"/>
      <c r="J107" s="71"/>
      <c r="K107" s="71"/>
      <c r="L107" s="72"/>
    </row>
    <row r="108" spans="1:12" ht="26" x14ac:dyDescent="0.25">
      <c r="A108" s="71"/>
      <c r="B108" s="124" t="s">
        <v>528</v>
      </c>
      <c r="C108" s="299" t="s">
        <v>931</v>
      </c>
      <c r="D108" s="305"/>
      <c r="E108" s="305"/>
      <c r="F108" s="305"/>
      <c r="G108" s="305"/>
      <c r="H108" s="305"/>
      <c r="I108" s="305"/>
      <c r="J108" s="305"/>
      <c r="K108" s="305"/>
      <c r="L108" s="301"/>
    </row>
    <row r="109" spans="1:12" x14ac:dyDescent="0.25">
      <c r="A109" s="71"/>
      <c r="B109" s="71"/>
      <c r="C109" s="71"/>
      <c r="D109" s="71"/>
      <c r="E109" s="71"/>
      <c r="F109" s="71"/>
      <c r="G109" s="71"/>
      <c r="H109" s="71"/>
      <c r="I109" s="71"/>
      <c r="J109" s="71"/>
      <c r="K109" s="71"/>
      <c r="L109" s="72"/>
    </row>
    <row r="110" spans="1:12" ht="26.25" customHeight="1" x14ac:dyDescent="0.25">
      <c r="A110" s="71"/>
      <c r="B110" s="71"/>
      <c r="C110" s="71"/>
      <c r="D110" s="71"/>
      <c r="E110" s="71"/>
      <c r="F110" s="71"/>
      <c r="G110" s="71"/>
      <c r="H110" s="71"/>
      <c r="I110" s="71"/>
      <c r="J110" s="71"/>
      <c r="K110" s="71"/>
      <c r="L110" s="72"/>
    </row>
    <row r="111" spans="1:12" x14ac:dyDescent="0.25">
      <c r="A111" s="71"/>
      <c r="B111" s="71"/>
      <c r="C111" s="71"/>
      <c r="D111" s="71"/>
      <c r="E111" s="71"/>
      <c r="F111" s="71"/>
      <c r="G111" s="71"/>
      <c r="H111" s="71"/>
      <c r="I111" s="71"/>
      <c r="J111" s="71"/>
      <c r="K111" s="71"/>
      <c r="L111" s="72"/>
    </row>
    <row r="112" spans="1:12" ht="13" thickBot="1" x14ac:dyDescent="0.3">
      <c r="A112" s="82"/>
      <c r="B112" s="82"/>
      <c r="C112" s="82"/>
      <c r="D112" s="82"/>
      <c r="E112" s="82"/>
      <c r="F112" s="82"/>
      <c r="G112" s="82"/>
      <c r="H112" s="82"/>
      <c r="I112" s="82"/>
      <c r="J112" s="82"/>
      <c r="K112" s="82"/>
      <c r="L112" s="83"/>
    </row>
    <row r="113" spans="1:12" ht="42.5" thickBot="1" x14ac:dyDescent="0.3">
      <c r="A113" s="77" t="s">
        <v>3400</v>
      </c>
      <c r="B113" s="298" t="s">
        <v>3401</v>
      </c>
      <c r="C113" s="298"/>
      <c r="D113" s="298"/>
      <c r="E113" s="298"/>
      <c r="F113" s="298"/>
      <c r="G113" s="298"/>
      <c r="H113" s="84" t="s">
        <v>4224</v>
      </c>
      <c r="I113" s="85"/>
      <c r="J113" s="85"/>
      <c r="K113" s="85"/>
      <c r="L113" s="83"/>
    </row>
    <row r="115" spans="1:12" x14ac:dyDescent="0.25">
      <c r="I115" s="86"/>
    </row>
  </sheetData>
  <customSheetViews>
    <customSheetView guid="{F0ADC036-509F-4B65-ABB7-BB20C5F9332B}">
      <selection activeCell="B6" sqref="B6:L6"/>
      <pageMargins left="0.75" right="0.75" top="1" bottom="1" header="0.5" footer="0.5"/>
      <pageSetup paperSize="9" scale="67" orientation="portrait" r:id="rId1"/>
      <headerFooter alignWithMargins="0"/>
    </customSheetView>
    <customSheetView guid="{9D3E0081-5F12-43AE-BF47-15F1B09827A7}" showRuler="0">
      <selection activeCell="B6" sqref="B6:L6"/>
      <pageMargins left="0.75" right="0.75" top="1" bottom="1" header="0.5" footer="0.5"/>
      <pageSetup paperSize="9" orientation="portrait" r:id="rId2"/>
      <headerFooter alignWithMargins="0"/>
    </customSheetView>
    <customSheetView guid="{B10EE734-757C-468F-84A1-D1F59B8B98D0}" showRuler="0">
      <selection activeCell="B6" sqref="B6:L6"/>
      <pageMargins left="0.75" right="0.75" top="1" bottom="1" header="0.5" footer="0.5"/>
      <pageSetup paperSize="9" orientation="portrait" r:id="rId3"/>
      <headerFooter alignWithMargins="0"/>
    </customSheetView>
    <customSheetView guid="{CFD4B24B-326F-455E-9EE4-C694EF0991A6}">
      <selection activeCell="B6" sqref="B6:L6"/>
      <pageMargins left="0.75" right="0.75" top="1" bottom="1" header="0.5" footer="0.5"/>
      <pageSetup paperSize="9" scale="67" orientation="portrait" r:id="rId4"/>
      <headerFooter alignWithMargins="0"/>
    </customSheetView>
  </customSheetViews>
  <mergeCells count="39">
    <mergeCell ref="C59:L59"/>
    <mergeCell ref="C57:L57"/>
    <mergeCell ref="C44:L44"/>
    <mergeCell ref="C58:L58"/>
    <mergeCell ref="C48:L48"/>
    <mergeCell ref="C46:L46"/>
    <mergeCell ref="C50:L50"/>
    <mergeCell ref="C60:L60"/>
    <mergeCell ref="C66:L66"/>
    <mergeCell ref="C99:L99"/>
    <mergeCell ref="C73:L73"/>
    <mergeCell ref="A1:L1"/>
    <mergeCell ref="B6:L6"/>
    <mergeCell ref="C39:L39"/>
    <mergeCell ref="B36:E36"/>
    <mergeCell ref="B37:E37"/>
    <mergeCell ref="C56:L56"/>
    <mergeCell ref="C62:L62"/>
    <mergeCell ref="C55:L55"/>
    <mergeCell ref="F36:L37"/>
    <mergeCell ref="C53:L53"/>
    <mergeCell ref="C54:L54"/>
    <mergeCell ref="C41:L41"/>
    <mergeCell ref="C106:L106"/>
    <mergeCell ref="C61:L61"/>
    <mergeCell ref="B113:G113"/>
    <mergeCell ref="C68:L68"/>
    <mergeCell ref="C89:L89"/>
    <mergeCell ref="C91:L91"/>
    <mergeCell ref="C95:L95"/>
    <mergeCell ref="C82:L82"/>
    <mergeCell ref="C101:L101"/>
    <mergeCell ref="C104:L104"/>
    <mergeCell ref="C108:L108"/>
    <mergeCell ref="C75:L75"/>
    <mergeCell ref="C93:L93"/>
    <mergeCell ref="C97:L97"/>
    <mergeCell ref="B63:L63"/>
    <mergeCell ref="C80:L80"/>
  </mergeCells>
  <phoneticPr fontId="32" type="noConversion"/>
  <conditionalFormatting sqref="B95 B93 B89 B91">
    <cfRule type="cellIs" dxfId="41" priority="5" stopIfTrue="1" operator="equal">
      <formula>"TBD"</formula>
    </cfRule>
  </conditionalFormatting>
  <conditionalFormatting sqref="B37">
    <cfRule type="expression" dxfId="40" priority="1" stopIfTrue="1">
      <formula>B37=""</formula>
    </cfRule>
  </conditionalFormatting>
  <dataValidations count="2">
    <dataValidation allowBlank="1" showErrorMessage="1" sqref="B42:B43 B51:B52" xr:uid="{00000000-0002-0000-0000-000000000000}"/>
    <dataValidation type="list" allowBlank="1" showInputMessage="1" showErrorMessage="1" sqref="B37" xr:uid="{00000000-0002-0000-0000-000001000000}">
      <formula1>allocation_select</formula1>
    </dataValidation>
  </dataValidations>
  <hyperlinks>
    <hyperlink ref="H113" r:id="rId5" xr:uid="{00000000-0004-0000-0000-000000000000}"/>
  </hyperlinks>
  <pageMargins left="0.75" right="0.75" top="1" bottom="1" header="0.5" footer="0.5"/>
  <pageSetup paperSize="9" scale="67" orientation="portrait" r:id="rId6"/>
  <headerFooter alignWithMargins="0"/>
  <drawing r:id="rId7"/>
  <legacy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3">
    <tabColor indexed="47"/>
  </sheetPr>
  <dimension ref="A1:BJ210"/>
  <sheetViews>
    <sheetView showGridLines="0" showRuler="0" topLeftCell="H1" zoomScale="70" zoomScaleNormal="70" workbookViewId="0">
      <selection activeCell="AG17" sqref="AG17"/>
    </sheetView>
  </sheetViews>
  <sheetFormatPr defaultRowHeight="13" x14ac:dyDescent="0.3"/>
  <cols>
    <col min="10" max="10" width="32.453125" customWidth="1"/>
    <col min="12" max="12" width="4.1796875" style="5" customWidth="1"/>
    <col min="13" max="13" width="26" style="5" customWidth="1"/>
    <col min="14" max="14" width="23" style="7" customWidth="1"/>
    <col min="15" max="15" width="26" style="5" customWidth="1"/>
    <col min="16" max="16" width="23" style="7" customWidth="1"/>
    <col min="17" max="22" width="15" style="6" customWidth="1"/>
    <col min="23" max="23" width="18.7265625" style="6" customWidth="1"/>
    <col min="24" max="26" width="15" style="6" customWidth="1"/>
    <col min="27" max="27" width="20.453125" style="6" customWidth="1"/>
    <col min="28" max="31" width="15" style="6" customWidth="1"/>
    <col min="32" max="32" width="4.54296875" style="6" customWidth="1"/>
    <col min="33" max="36" width="4.54296875" customWidth="1"/>
    <col min="37" max="37" width="24.26953125" customWidth="1"/>
    <col min="38" max="38" width="4.54296875" customWidth="1"/>
  </cols>
  <sheetData>
    <row r="1" spans="1:62" ht="20" x14ac:dyDescent="0.4">
      <c r="M1" s="19" t="s">
        <v>2327</v>
      </c>
      <c r="O1" s="19"/>
      <c r="Q1" s="5"/>
      <c r="R1" s="5"/>
      <c r="S1" s="5"/>
      <c r="T1" s="5"/>
      <c r="U1" s="5"/>
      <c r="V1" s="5"/>
      <c r="W1" s="5"/>
      <c r="X1" s="5"/>
      <c r="Y1" s="5"/>
      <c r="Z1" s="5"/>
      <c r="AA1" s="5"/>
      <c r="AB1" s="5"/>
      <c r="AC1" s="5"/>
      <c r="AD1" s="5"/>
      <c r="AE1" s="5"/>
      <c r="AF1"/>
    </row>
    <row r="2" spans="1:62" x14ac:dyDescent="0.3">
      <c r="Q2" s="5"/>
      <c r="R2" s="5"/>
      <c r="S2" s="5"/>
      <c r="T2" s="5"/>
      <c r="U2" s="5"/>
      <c r="V2" s="5"/>
      <c r="W2" s="5"/>
      <c r="X2" s="5"/>
      <c r="Y2" s="5"/>
      <c r="Z2" s="5"/>
      <c r="AA2" s="5"/>
      <c r="AB2" s="5"/>
      <c r="AC2" s="5"/>
      <c r="AD2" s="5"/>
      <c r="AE2" s="5"/>
      <c r="AF2"/>
    </row>
    <row r="3" spans="1:62" x14ac:dyDescent="0.3">
      <c r="Q3" s="5">
        <v>1</v>
      </c>
      <c r="R3" s="5">
        <f>1+Q3</f>
        <v>2</v>
      </c>
      <c r="S3" s="5">
        <f t="shared" ref="S3:AE3" si="0">1+R3</f>
        <v>3</v>
      </c>
      <c r="T3" s="5">
        <f t="shared" si="0"/>
        <v>4</v>
      </c>
      <c r="U3" s="5">
        <f t="shared" si="0"/>
        <v>5</v>
      </c>
      <c r="V3" s="5">
        <f t="shared" si="0"/>
        <v>6</v>
      </c>
      <c r="W3" s="5">
        <f t="shared" si="0"/>
        <v>7</v>
      </c>
      <c r="X3" s="5">
        <f t="shared" si="0"/>
        <v>8</v>
      </c>
      <c r="Y3" s="5">
        <f t="shared" si="0"/>
        <v>9</v>
      </c>
      <c r="Z3" s="5">
        <f t="shared" si="0"/>
        <v>10</v>
      </c>
      <c r="AA3" s="5">
        <f t="shared" si="0"/>
        <v>11</v>
      </c>
      <c r="AB3" s="5">
        <f t="shared" si="0"/>
        <v>12</v>
      </c>
      <c r="AC3" s="5">
        <f t="shared" si="0"/>
        <v>13</v>
      </c>
      <c r="AD3" s="5">
        <f t="shared" si="0"/>
        <v>14</v>
      </c>
      <c r="AE3" s="5">
        <f t="shared" si="0"/>
        <v>15</v>
      </c>
      <c r="AF3"/>
    </row>
    <row r="4" spans="1:62" s="1" customFormat="1" x14ac:dyDescent="0.3">
      <c r="L4" s="7"/>
      <c r="M4" s="7"/>
      <c r="N4" s="7"/>
      <c r="O4" s="7"/>
      <c r="P4" s="7"/>
      <c r="Q4" s="11">
        <f>COUNTA(Q7:Q319)</f>
        <v>9</v>
      </c>
      <c r="R4" s="11">
        <f t="shared" ref="R4:AE4" si="1">COUNTA(R7:R319)</f>
        <v>2</v>
      </c>
      <c r="S4" s="11">
        <f t="shared" si="1"/>
        <v>9</v>
      </c>
      <c r="T4" s="11">
        <f t="shared" si="1"/>
        <v>3</v>
      </c>
      <c r="U4" s="11">
        <f t="shared" si="1"/>
        <v>4</v>
      </c>
      <c r="V4" s="11">
        <f t="shared" si="1"/>
        <v>11</v>
      </c>
      <c r="W4" s="11">
        <f t="shared" si="1"/>
        <v>3</v>
      </c>
      <c r="X4" s="11">
        <f t="shared" si="1"/>
        <v>6</v>
      </c>
      <c r="Y4" s="11">
        <f t="shared" si="1"/>
        <v>15</v>
      </c>
      <c r="Z4" s="11">
        <f t="shared" si="1"/>
        <v>11</v>
      </c>
      <c r="AA4" s="11">
        <f t="shared" si="1"/>
        <v>10</v>
      </c>
      <c r="AB4" s="11">
        <f t="shared" si="1"/>
        <v>1</v>
      </c>
      <c r="AC4" s="11">
        <f t="shared" si="1"/>
        <v>3</v>
      </c>
      <c r="AD4" s="11">
        <f t="shared" si="1"/>
        <v>3</v>
      </c>
      <c r="AE4" s="11">
        <f t="shared" si="1"/>
        <v>4</v>
      </c>
      <c r="AF4" s="7"/>
    </row>
    <row r="5" spans="1:62" s="3" customFormat="1" ht="50.25" customHeight="1" x14ac:dyDescent="0.3">
      <c r="A5" s="5"/>
      <c r="B5" s="5"/>
      <c r="C5" s="5"/>
      <c r="D5" s="5"/>
      <c r="E5" s="5"/>
      <c r="F5" s="5"/>
      <c r="G5" s="5"/>
      <c r="H5" s="5"/>
      <c r="I5" s="5"/>
      <c r="J5" s="5"/>
      <c r="K5" s="5"/>
      <c r="L5" s="12"/>
      <c r="M5" s="12" t="s">
        <v>2326</v>
      </c>
      <c r="N5" s="7"/>
      <c r="O5" s="12"/>
      <c r="P5" s="7"/>
      <c r="Q5" s="13" t="s">
        <v>3792</v>
      </c>
      <c r="R5" s="13" t="s">
        <v>2697</v>
      </c>
      <c r="S5" s="13" t="s">
        <v>2698</v>
      </c>
      <c r="T5" s="13" t="s">
        <v>2699</v>
      </c>
      <c r="U5" s="13" t="s">
        <v>2700</v>
      </c>
      <c r="V5" s="13" t="s">
        <v>2701</v>
      </c>
      <c r="W5" s="13" t="s">
        <v>2702</v>
      </c>
      <c r="X5" s="13" t="s">
        <v>2703</v>
      </c>
      <c r="Y5" s="13" t="s">
        <v>2704</v>
      </c>
      <c r="Z5" s="13" t="s">
        <v>2705</v>
      </c>
      <c r="AA5" s="13" t="s">
        <v>2706</v>
      </c>
      <c r="AB5" s="13" t="s">
        <v>2707</v>
      </c>
      <c r="AC5" s="13" t="s">
        <v>2708</v>
      </c>
      <c r="AD5" s="13" t="s">
        <v>2709</v>
      </c>
      <c r="AE5" s="13" t="s">
        <v>2710</v>
      </c>
      <c r="AI5" s="27" t="s">
        <v>3667</v>
      </c>
    </row>
    <row r="6" spans="1:62" s="1" customFormat="1" x14ac:dyDescent="0.3">
      <c r="A6" s="5"/>
      <c r="B6" s="5"/>
      <c r="C6" s="5"/>
      <c r="D6" s="5"/>
      <c r="E6" s="5"/>
      <c r="F6" s="5"/>
      <c r="G6" s="5"/>
      <c r="H6" s="5"/>
      <c r="I6" s="5"/>
      <c r="J6" s="5"/>
      <c r="K6" s="5"/>
      <c r="L6" s="7"/>
      <c r="M6" s="7" t="str">
        <f t="shared" ref="M6:M37" si="2">TRIM(N6)</f>
        <v>MessageHeader</v>
      </c>
      <c r="N6" s="32" t="s">
        <v>2711</v>
      </c>
      <c r="O6" s="34" t="str">
        <f>N6</f>
        <v>MessageHeader</v>
      </c>
      <c r="P6" s="24" t="str">
        <f>AI6&amp;AJ6&amp;AK6&amp;AL6&amp;AM6&amp;AN6&amp;AO6&amp;AP6&amp;AQ6&amp;AR6&amp;AS6&amp;AT6&amp;AU6&amp;AV6&amp;AW6&amp;AX6&amp;AY6</f>
        <v xml:space="preserve">Aggregation; Billing; Customer Details; De-Registration; Fieldwork Requests; Fieldwork Responses; Meter Point Characteristics; Meter Read Withdrawal; Meter Reading Related; Objection and Cancellation; Registrations; SONI; Supplier Unit Registration; Technical; Unmetered Supplies; </v>
      </c>
      <c r="Q6" s="33" t="s">
        <v>2773</v>
      </c>
      <c r="R6" s="10" t="s">
        <v>2773</v>
      </c>
      <c r="S6" s="10" t="s">
        <v>2773</v>
      </c>
      <c r="T6" s="10" t="s">
        <v>2773</v>
      </c>
      <c r="U6" s="10" t="s">
        <v>2773</v>
      </c>
      <c r="V6" s="10" t="s">
        <v>2773</v>
      </c>
      <c r="W6" s="10" t="s">
        <v>2773</v>
      </c>
      <c r="X6" s="10" t="s">
        <v>2773</v>
      </c>
      <c r="Y6" s="10" t="s">
        <v>2773</v>
      </c>
      <c r="Z6" s="10" t="s">
        <v>2773</v>
      </c>
      <c r="AA6" s="10" t="s">
        <v>2773</v>
      </c>
      <c r="AB6" s="10" t="s">
        <v>2773</v>
      </c>
      <c r="AC6" s="10" t="s">
        <v>2773</v>
      </c>
      <c r="AD6" s="10" t="s">
        <v>2773</v>
      </c>
      <c r="AE6" s="10" t="s">
        <v>2773</v>
      </c>
      <c r="AI6" s="25" t="str">
        <f>IF(Q6&lt;&gt;"X","",Q$5&amp;"; ")</f>
        <v xml:space="preserve">Aggregation; </v>
      </c>
      <c r="AJ6" s="25" t="str">
        <f t="shared" ref="AJ6:BA20" si="3">IF(R6&lt;&gt;"X","",R$5&amp;"; ")</f>
        <v xml:space="preserve">Billing; </v>
      </c>
      <c r="AK6" s="25" t="str">
        <f t="shared" si="3"/>
        <v xml:space="preserve">Customer Details; </v>
      </c>
      <c r="AL6" s="25" t="str">
        <f t="shared" si="3"/>
        <v xml:space="preserve">De-Registration; </v>
      </c>
      <c r="AM6" s="25" t="str">
        <f t="shared" si="3"/>
        <v xml:space="preserve">Fieldwork Requests; </v>
      </c>
      <c r="AN6" s="25" t="str">
        <f t="shared" si="3"/>
        <v xml:space="preserve">Fieldwork Responses; </v>
      </c>
      <c r="AO6" s="25" t="str">
        <f t="shared" si="3"/>
        <v xml:space="preserve">Meter Point Characteristics; </v>
      </c>
      <c r="AP6" s="25" t="str">
        <f t="shared" si="3"/>
        <v xml:space="preserve">Meter Read Withdrawal; </v>
      </c>
      <c r="AQ6" s="25" t="str">
        <f t="shared" si="3"/>
        <v xml:space="preserve">Meter Reading Related; </v>
      </c>
      <c r="AR6" s="25" t="str">
        <f t="shared" si="3"/>
        <v xml:space="preserve">Objection and Cancellation; </v>
      </c>
      <c r="AS6" s="25" t="str">
        <f t="shared" si="3"/>
        <v xml:space="preserve">Registrations; </v>
      </c>
      <c r="AT6" s="25" t="str">
        <f t="shared" si="3"/>
        <v xml:space="preserve">SONI; </v>
      </c>
      <c r="AU6" s="25" t="str">
        <f t="shared" si="3"/>
        <v xml:space="preserve">Supplier Unit Registration; </v>
      </c>
      <c r="AV6" s="25" t="str">
        <f t="shared" si="3"/>
        <v xml:space="preserve">Technical; </v>
      </c>
      <c r="AW6" s="25" t="str">
        <f t="shared" si="3"/>
        <v xml:space="preserve">Unmetered Supplies; </v>
      </c>
      <c r="AX6" s="25" t="str">
        <f t="shared" si="3"/>
        <v/>
      </c>
      <c r="AY6" s="25" t="str">
        <f t="shared" si="3"/>
        <v/>
      </c>
      <c r="AZ6" s="25" t="str">
        <f t="shared" si="3"/>
        <v/>
      </c>
      <c r="BA6" s="25" t="str">
        <f t="shared" si="3"/>
        <v/>
      </c>
      <c r="BB6" s="25"/>
      <c r="BC6" s="25"/>
      <c r="BD6" s="25"/>
      <c r="BE6" s="25"/>
      <c r="BF6" s="25"/>
      <c r="BG6" s="25"/>
      <c r="BH6" s="25"/>
      <c r="BI6" s="25"/>
      <c r="BJ6" s="23"/>
    </row>
    <row r="7" spans="1:62" x14ac:dyDescent="0.3">
      <c r="A7" s="5"/>
      <c r="B7" s="5"/>
      <c r="C7" s="5"/>
      <c r="D7" s="5"/>
      <c r="E7" s="7" t="s">
        <v>2589</v>
      </c>
      <c r="F7" s="5"/>
      <c r="G7" s="5"/>
      <c r="H7" s="5"/>
      <c r="I7" s="5"/>
      <c r="J7" s="338" t="s">
        <v>2325</v>
      </c>
      <c r="K7" s="338"/>
      <c r="L7" s="5">
        <f t="shared" ref="L7:L38" si="4">COUNTIF(N7:AH7,"X")</f>
        <v>1</v>
      </c>
      <c r="M7" s="7" t="str">
        <f t="shared" si="2"/>
        <v>140</v>
      </c>
      <c r="N7" s="32">
        <v>140</v>
      </c>
      <c r="O7" s="35">
        <v>140</v>
      </c>
      <c r="P7" s="24" t="str">
        <f t="shared" ref="P7:P70" si="5">AI7&amp;AJ7&amp;AK7&amp;AL7&amp;AM7&amp;AN7&amp;AO7&amp;AP7&amp;AQ7&amp;AR7&amp;AS7&amp;AT7&amp;AU7&amp;AV7&amp;AW7&amp;AX7&amp;AY7</f>
        <v xml:space="preserve">Customer Details; </v>
      </c>
      <c r="Q7" s="33"/>
      <c r="R7" s="10"/>
      <c r="S7" s="10" t="s">
        <v>2773</v>
      </c>
      <c r="T7" s="10"/>
      <c r="U7" s="10"/>
      <c r="V7" s="10"/>
      <c r="W7" s="10"/>
      <c r="X7" s="10"/>
      <c r="Y7" s="10"/>
      <c r="Z7" s="10"/>
      <c r="AA7" s="10"/>
      <c r="AB7" s="10"/>
      <c r="AC7" s="10"/>
      <c r="AD7" s="10"/>
      <c r="AE7" s="10"/>
      <c r="AI7" s="25" t="str">
        <f t="shared" ref="AI7:AI70" si="6">IF(Q7&lt;&gt;"X","",Q$5&amp;"; ")</f>
        <v/>
      </c>
      <c r="AJ7" s="25" t="str">
        <f t="shared" si="3"/>
        <v/>
      </c>
      <c r="AK7" s="25" t="str">
        <f t="shared" si="3"/>
        <v xml:space="preserve">Customer Details; </v>
      </c>
      <c r="AL7" s="25" t="str">
        <f t="shared" si="3"/>
        <v/>
      </c>
      <c r="AM7" s="25" t="str">
        <f t="shared" si="3"/>
        <v/>
      </c>
      <c r="AN7" s="25" t="str">
        <f t="shared" si="3"/>
        <v/>
      </c>
      <c r="AO7" s="25" t="str">
        <f t="shared" si="3"/>
        <v/>
      </c>
      <c r="AP7" s="25" t="str">
        <f t="shared" si="3"/>
        <v/>
      </c>
      <c r="AQ7" s="25" t="str">
        <f t="shared" si="3"/>
        <v/>
      </c>
      <c r="AR7" s="25" t="str">
        <f t="shared" si="3"/>
        <v/>
      </c>
      <c r="AS7" s="25" t="str">
        <f t="shared" si="3"/>
        <v/>
      </c>
      <c r="AT7" s="25" t="str">
        <f t="shared" si="3"/>
        <v/>
      </c>
      <c r="AU7" s="25" t="str">
        <f t="shared" si="3"/>
        <v/>
      </c>
      <c r="AV7" s="25" t="str">
        <f t="shared" si="3"/>
        <v/>
      </c>
      <c r="AW7" s="25" t="str">
        <f t="shared" si="3"/>
        <v/>
      </c>
      <c r="AX7" s="25" t="str">
        <f t="shared" si="3"/>
        <v/>
      </c>
      <c r="AY7" s="25" t="str">
        <f t="shared" si="3"/>
        <v/>
      </c>
      <c r="AZ7" s="25" t="str">
        <f t="shared" si="3"/>
        <v/>
      </c>
      <c r="BA7" s="25" t="str">
        <f t="shared" si="3"/>
        <v/>
      </c>
      <c r="BB7" s="26"/>
      <c r="BC7" s="26"/>
      <c r="BD7" s="26"/>
      <c r="BE7" s="26"/>
      <c r="BF7" s="26"/>
      <c r="BG7" s="26"/>
      <c r="BH7" s="26"/>
      <c r="BI7" s="26"/>
    </row>
    <row r="8" spans="1:62" x14ac:dyDescent="0.3">
      <c r="A8" s="8" t="s">
        <v>2663</v>
      </c>
      <c r="B8" s="5"/>
      <c r="C8" s="5"/>
      <c r="D8" s="5"/>
      <c r="E8" s="8" t="s">
        <v>2752</v>
      </c>
      <c r="F8" s="5"/>
      <c r="G8" s="5"/>
      <c r="H8" s="5"/>
      <c r="I8" s="5"/>
      <c r="J8" s="7" t="s">
        <v>2324</v>
      </c>
      <c r="K8" s="5"/>
      <c r="L8" s="5">
        <f t="shared" si="4"/>
        <v>1</v>
      </c>
      <c r="M8" s="7" t="str">
        <f t="shared" si="2"/>
        <v>010 - N010</v>
      </c>
      <c r="N8" s="32" t="s">
        <v>72</v>
      </c>
      <c r="O8" s="35" t="str">
        <f t="shared" ref="O8:O39" si="7">IF(ISERROR(TRIM(LEFT(N8,SEARCH("-",N8,1)-1))),N8,TRIM(LEFT(N8,SEARCH("-",N8,1)-1)))</f>
        <v>010</v>
      </c>
      <c r="P8" s="24" t="str">
        <f t="shared" si="5"/>
        <v xml:space="preserve">Registrations; </v>
      </c>
      <c r="Q8" s="33"/>
      <c r="R8" s="10"/>
      <c r="S8" s="10"/>
      <c r="T8" s="10"/>
      <c r="U8" s="10"/>
      <c r="V8" s="10"/>
      <c r="W8" s="10"/>
      <c r="X8" s="10"/>
      <c r="Y8" s="10"/>
      <c r="Z8" s="10"/>
      <c r="AA8" s="10" t="s">
        <v>2773</v>
      </c>
      <c r="AB8" s="10"/>
      <c r="AC8" s="10"/>
      <c r="AD8" s="10"/>
      <c r="AE8" s="10"/>
      <c r="AI8" s="25" t="str">
        <f t="shared" si="6"/>
        <v/>
      </c>
      <c r="AJ8" s="25" t="str">
        <f t="shared" si="3"/>
        <v/>
      </c>
      <c r="AK8" s="25" t="str">
        <f t="shared" si="3"/>
        <v/>
      </c>
      <c r="AL8" s="25" t="str">
        <f t="shared" si="3"/>
        <v/>
      </c>
      <c r="AM8" s="25" t="str">
        <f t="shared" si="3"/>
        <v/>
      </c>
      <c r="AN8" s="25" t="str">
        <f t="shared" si="3"/>
        <v/>
      </c>
      <c r="AO8" s="25" t="str">
        <f t="shared" si="3"/>
        <v/>
      </c>
      <c r="AP8" s="25" t="str">
        <f t="shared" si="3"/>
        <v/>
      </c>
      <c r="AQ8" s="25" t="str">
        <f t="shared" si="3"/>
        <v/>
      </c>
      <c r="AR8" s="25" t="str">
        <f t="shared" si="3"/>
        <v/>
      </c>
      <c r="AS8" s="25" t="str">
        <f t="shared" si="3"/>
        <v xml:space="preserve">Registrations; </v>
      </c>
      <c r="AT8" s="25" t="str">
        <f t="shared" si="3"/>
        <v/>
      </c>
      <c r="AU8" s="25" t="str">
        <f t="shared" si="3"/>
        <v/>
      </c>
      <c r="AV8" s="25" t="str">
        <f t="shared" si="3"/>
        <v/>
      </c>
      <c r="AW8" s="25" t="str">
        <f t="shared" si="3"/>
        <v/>
      </c>
      <c r="AX8" s="25" t="str">
        <f t="shared" si="3"/>
        <v/>
      </c>
      <c r="AY8" s="25" t="str">
        <f t="shared" si="3"/>
        <v/>
      </c>
      <c r="AZ8" s="25" t="str">
        <f t="shared" si="3"/>
        <v/>
      </c>
      <c r="BA8" s="25" t="str">
        <f t="shared" si="3"/>
        <v/>
      </c>
      <c r="BB8" s="26"/>
      <c r="BC8" s="26"/>
      <c r="BD8" s="26"/>
      <c r="BE8" s="26"/>
      <c r="BF8" s="26"/>
      <c r="BG8" s="26"/>
      <c r="BH8" s="26"/>
      <c r="BI8" s="26"/>
    </row>
    <row r="9" spans="1:62" x14ac:dyDescent="0.3">
      <c r="A9" s="8" t="s">
        <v>2662</v>
      </c>
      <c r="B9" s="5"/>
      <c r="C9" s="5"/>
      <c r="D9" s="5"/>
      <c r="E9" s="8" t="s">
        <v>2753</v>
      </c>
      <c r="F9" s="5"/>
      <c r="G9" s="5"/>
      <c r="H9" s="5"/>
      <c r="I9" s="5">
        <v>0</v>
      </c>
      <c r="J9" s="16" t="s">
        <v>3403</v>
      </c>
      <c r="K9" s="17">
        <f>IF(I9="","",I9)</f>
        <v>0</v>
      </c>
      <c r="L9" s="5">
        <f t="shared" si="4"/>
        <v>1</v>
      </c>
      <c r="M9" s="7" t="str">
        <f t="shared" si="2"/>
        <v>011 - N011</v>
      </c>
      <c r="N9" s="32" t="s">
        <v>73</v>
      </c>
      <c r="O9" s="35" t="str">
        <f t="shared" si="7"/>
        <v>011</v>
      </c>
      <c r="P9" s="24" t="str">
        <f t="shared" si="5"/>
        <v xml:space="preserve">Objection and Cancellation; </v>
      </c>
      <c r="Q9" s="33"/>
      <c r="R9" s="10"/>
      <c r="S9" s="10"/>
      <c r="T9" s="10"/>
      <c r="U9" s="10"/>
      <c r="V9" s="10"/>
      <c r="W9" s="10"/>
      <c r="X9" s="10"/>
      <c r="Y9" s="10"/>
      <c r="Z9" s="10" t="s">
        <v>2773</v>
      </c>
      <c r="AA9" s="10"/>
      <c r="AB9" s="10"/>
      <c r="AC9" s="10"/>
      <c r="AD9" s="10"/>
      <c r="AE9" s="10"/>
      <c r="AI9" s="25" t="str">
        <f t="shared" si="6"/>
        <v/>
      </c>
      <c r="AJ9" s="25" t="str">
        <f t="shared" si="3"/>
        <v/>
      </c>
      <c r="AK9" s="25" t="str">
        <f t="shared" si="3"/>
        <v/>
      </c>
      <c r="AL9" s="25" t="str">
        <f t="shared" si="3"/>
        <v/>
      </c>
      <c r="AM9" s="25" t="str">
        <f t="shared" si="3"/>
        <v/>
      </c>
      <c r="AN9" s="25" t="str">
        <f t="shared" si="3"/>
        <v/>
      </c>
      <c r="AO9" s="25" t="str">
        <f t="shared" si="3"/>
        <v/>
      </c>
      <c r="AP9" s="25" t="str">
        <f t="shared" si="3"/>
        <v/>
      </c>
      <c r="AQ9" s="25" t="str">
        <f t="shared" si="3"/>
        <v/>
      </c>
      <c r="AR9" s="25" t="str">
        <f t="shared" si="3"/>
        <v xml:space="preserve">Objection and Cancellation; </v>
      </c>
      <c r="AS9" s="25" t="str">
        <f t="shared" si="3"/>
        <v/>
      </c>
      <c r="AT9" s="25" t="str">
        <f t="shared" si="3"/>
        <v/>
      </c>
      <c r="AU9" s="25" t="str">
        <f t="shared" si="3"/>
        <v/>
      </c>
      <c r="AV9" s="25" t="str">
        <f t="shared" si="3"/>
        <v/>
      </c>
      <c r="AW9" s="25" t="str">
        <f t="shared" si="3"/>
        <v/>
      </c>
      <c r="AX9" s="25" t="str">
        <f t="shared" si="3"/>
        <v/>
      </c>
      <c r="AY9" s="25" t="str">
        <f t="shared" si="3"/>
        <v/>
      </c>
      <c r="AZ9" s="25" t="str">
        <f t="shared" si="3"/>
        <v/>
      </c>
      <c r="BA9" s="25" t="str">
        <f t="shared" si="3"/>
        <v/>
      </c>
      <c r="BB9" s="26"/>
      <c r="BC9" s="26"/>
      <c r="BD9" s="26"/>
      <c r="BE9" s="26"/>
      <c r="BF9" s="26"/>
      <c r="BG9" s="26"/>
      <c r="BH9" s="26"/>
      <c r="BI9" s="26"/>
    </row>
    <row r="10" spans="1:62" x14ac:dyDescent="0.3">
      <c r="A10" s="8"/>
      <c r="B10" s="5"/>
      <c r="C10" s="5"/>
      <c r="D10" s="5"/>
      <c r="E10" s="8" t="s">
        <v>2754</v>
      </c>
      <c r="F10" s="5"/>
      <c r="G10" s="5"/>
      <c r="H10" s="5"/>
      <c r="I10" s="5">
        <v>1</v>
      </c>
      <c r="J10" s="16" t="str">
        <f t="shared" ref="J10:J24" si="8">HLOOKUP(I10,message_groups,3,FALSE)</f>
        <v>Aggregation</v>
      </c>
      <c r="K10" s="17">
        <f>IF(I10="","",I10)</f>
        <v>1</v>
      </c>
      <c r="L10" s="5">
        <f t="shared" si="4"/>
        <v>1</v>
      </c>
      <c r="M10" s="7" t="str">
        <f t="shared" si="2"/>
        <v>011A - N011A</v>
      </c>
      <c r="N10" s="32" t="s">
        <v>74</v>
      </c>
      <c r="O10" s="35" t="str">
        <f t="shared" si="7"/>
        <v>011A</v>
      </c>
      <c r="P10" s="24" t="str">
        <f t="shared" si="5"/>
        <v xml:space="preserve">Objection and Cancellation; </v>
      </c>
      <c r="Q10" s="33"/>
      <c r="R10" s="10"/>
      <c r="S10" s="10"/>
      <c r="T10" s="10"/>
      <c r="U10" s="10"/>
      <c r="V10" s="10"/>
      <c r="W10" s="10"/>
      <c r="X10" s="10"/>
      <c r="Y10" s="10"/>
      <c r="Z10" s="10" t="s">
        <v>2773</v>
      </c>
      <c r="AA10" s="10"/>
      <c r="AB10" s="10"/>
      <c r="AC10" s="10"/>
      <c r="AD10" s="10"/>
      <c r="AE10" s="10"/>
      <c r="AI10" s="25" t="str">
        <f t="shared" si="6"/>
        <v/>
      </c>
      <c r="AJ10" s="25" t="str">
        <f t="shared" si="3"/>
        <v/>
      </c>
      <c r="AK10" s="25" t="str">
        <f t="shared" si="3"/>
        <v/>
      </c>
      <c r="AL10" s="25" t="str">
        <f t="shared" si="3"/>
        <v/>
      </c>
      <c r="AM10" s="25" t="str">
        <f t="shared" si="3"/>
        <v/>
      </c>
      <c r="AN10" s="25" t="str">
        <f t="shared" si="3"/>
        <v/>
      </c>
      <c r="AO10" s="25" t="str">
        <f t="shared" si="3"/>
        <v/>
      </c>
      <c r="AP10" s="25" t="str">
        <f t="shared" si="3"/>
        <v/>
      </c>
      <c r="AQ10" s="25" t="str">
        <f t="shared" si="3"/>
        <v/>
      </c>
      <c r="AR10" s="25" t="str">
        <f t="shared" si="3"/>
        <v xml:space="preserve">Objection and Cancellation; </v>
      </c>
      <c r="AS10" s="25" t="str">
        <f t="shared" si="3"/>
        <v/>
      </c>
      <c r="AT10" s="25" t="str">
        <f t="shared" si="3"/>
        <v/>
      </c>
      <c r="AU10" s="25" t="str">
        <f t="shared" si="3"/>
        <v/>
      </c>
      <c r="AV10" s="25" t="str">
        <f t="shared" si="3"/>
        <v/>
      </c>
      <c r="AW10" s="25" t="str">
        <f t="shared" si="3"/>
        <v/>
      </c>
      <c r="AX10" s="25" t="str">
        <f t="shared" si="3"/>
        <v/>
      </c>
      <c r="AY10" s="25" t="str">
        <f t="shared" si="3"/>
        <v/>
      </c>
      <c r="AZ10" s="25" t="str">
        <f t="shared" si="3"/>
        <v/>
      </c>
      <c r="BA10" s="25" t="str">
        <f t="shared" si="3"/>
        <v/>
      </c>
      <c r="BB10" s="26"/>
      <c r="BC10" s="26"/>
      <c r="BD10" s="26"/>
      <c r="BE10" s="26"/>
      <c r="BF10" s="26"/>
      <c r="BG10" s="26"/>
      <c r="BH10" s="26"/>
      <c r="BI10" s="26"/>
    </row>
    <row r="11" spans="1:62" x14ac:dyDescent="0.3">
      <c r="A11" s="8"/>
      <c r="B11" s="5"/>
      <c r="C11" s="5"/>
      <c r="D11" s="5"/>
      <c r="E11" s="8" t="s">
        <v>2755</v>
      </c>
      <c r="F11" s="5"/>
      <c r="G11" s="5"/>
      <c r="H11" s="5"/>
      <c r="I11" s="5">
        <f t="shared" ref="I11:I24" si="9">1+I10</f>
        <v>2</v>
      </c>
      <c r="J11" s="16" t="str">
        <f t="shared" si="8"/>
        <v>Billing</v>
      </c>
      <c r="K11" s="17">
        <f t="shared" ref="K11:K25" si="10">IF(I11="","",I11)</f>
        <v>2</v>
      </c>
      <c r="L11" s="5">
        <f t="shared" si="4"/>
        <v>1</v>
      </c>
      <c r="M11" s="7" t="str">
        <f t="shared" si="2"/>
        <v>012 - N012</v>
      </c>
      <c r="N11" s="32" t="s">
        <v>75</v>
      </c>
      <c r="O11" s="35" t="str">
        <f t="shared" si="7"/>
        <v>012</v>
      </c>
      <c r="P11" s="24" t="str">
        <f t="shared" si="5"/>
        <v xml:space="preserve">Objection and Cancellation; </v>
      </c>
      <c r="Q11" s="33"/>
      <c r="R11" s="10"/>
      <c r="S11" s="10"/>
      <c r="T11" s="10"/>
      <c r="U11" s="10"/>
      <c r="V11" s="10"/>
      <c r="W11" s="10"/>
      <c r="X11" s="10"/>
      <c r="Y11" s="10"/>
      <c r="Z11" s="10" t="s">
        <v>2773</v>
      </c>
      <c r="AA11" s="10"/>
      <c r="AB11" s="10"/>
      <c r="AC11" s="10"/>
      <c r="AD11" s="10"/>
      <c r="AE11" s="10"/>
      <c r="AI11" s="25" t="str">
        <f t="shared" si="6"/>
        <v/>
      </c>
      <c r="AJ11" s="25" t="str">
        <f t="shared" si="3"/>
        <v/>
      </c>
      <c r="AK11" s="25" t="str">
        <f t="shared" si="3"/>
        <v/>
      </c>
      <c r="AL11" s="25" t="str">
        <f t="shared" si="3"/>
        <v/>
      </c>
      <c r="AM11" s="25" t="str">
        <f t="shared" si="3"/>
        <v/>
      </c>
      <c r="AN11" s="25" t="str">
        <f t="shared" si="3"/>
        <v/>
      </c>
      <c r="AO11" s="25" t="str">
        <f t="shared" si="3"/>
        <v/>
      </c>
      <c r="AP11" s="25" t="str">
        <f t="shared" si="3"/>
        <v/>
      </c>
      <c r="AQ11" s="25" t="str">
        <f t="shared" si="3"/>
        <v/>
      </c>
      <c r="AR11" s="25" t="str">
        <f t="shared" si="3"/>
        <v xml:space="preserve">Objection and Cancellation; </v>
      </c>
      <c r="AS11" s="25" t="str">
        <f t="shared" si="3"/>
        <v/>
      </c>
      <c r="AT11" s="25" t="str">
        <f t="shared" si="3"/>
        <v/>
      </c>
      <c r="AU11" s="25" t="str">
        <f t="shared" si="3"/>
        <v/>
      </c>
      <c r="AV11" s="25" t="str">
        <f t="shared" si="3"/>
        <v/>
      </c>
      <c r="AW11" s="25" t="str">
        <f t="shared" si="3"/>
        <v/>
      </c>
      <c r="AX11" s="25" t="str">
        <f t="shared" si="3"/>
        <v/>
      </c>
      <c r="AY11" s="25" t="str">
        <f t="shared" si="3"/>
        <v/>
      </c>
      <c r="AZ11" s="25" t="str">
        <f t="shared" si="3"/>
        <v/>
      </c>
      <c r="BA11" s="25" t="str">
        <f t="shared" si="3"/>
        <v/>
      </c>
      <c r="BB11" s="26"/>
      <c r="BC11" s="26"/>
      <c r="BD11" s="26"/>
      <c r="BE11" s="26"/>
      <c r="BF11" s="26"/>
      <c r="BG11" s="26"/>
      <c r="BH11" s="26"/>
      <c r="BI11" s="26"/>
    </row>
    <row r="12" spans="1:62" x14ac:dyDescent="0.3">
      <c r="A12" s="8"/>
      <c r="B12" s="5"/>
      <c r="C12" s="5"/>
      <c r="D12" s="5"/>
      <c r="E12" s="8" t="s">
        <v>2758</v>
      </c>
      <c r="F12" s="5"/>
      <c r="G12" s="5"/>
      <c r="H12" s="5"/>
      <c r="I12" s="5">
        <f t="shared" si="9"/>
        <v>3</v>
      </c>
      <c r="J12" s="16" t="str">
        <f t="shared" si="8"/>
        <v>Customer Details</v>
      </c>
      <c r="K12" s="17">
        <f t="shared" si="10"/>
        <v>3</v>
      </c>
      <c r="L12" s="5">
        <f t="shared" si="4"/>
        <v>1</v>
      </c>
      <c r="M12" s="7" t="str">
        <f t="shared" si="2"/>
        <v>012W - N012W</v>
      </c>
      <c r="N12" s="32" t="s">
        <v>76</v>
      </c>
      <c r="O12" s="35" t="str">
        <f t="shared" si="7"/>
        <v>012W</v>
      </c>
      <c r="P12" s="24" t="str">
        <f t="shared" si="5"/>
        <v xml:space="preserve">Objection and Cancellation; </v>
      </c>
      <c r="Q12" s="33"/>
      <c r="R12" s="10"/>
      <c r="S12" s="10"/>
      <c r="T12" s="10"/>
      <c r="U12" s="10"/>
      <c r="V12" s="10"/>
      <c r="W12" s="10"/>
      <c r="X12" s="10"/>
      <c r="Y12" s="10"/>
      <c r="Z12" s="10" t="s">
        <v>2773</v>
      </c>
      <c r="AA12" s="10"/>
      <c r="AB12" s="10"/>
      <c r="AC12" s="10"/>
      <c r="AD12" s="10"/>
      <c r="AE12" s="10"/>
      <c r="AI12" s="25" t="str">
        <f t="shared" si="6"/>
        <v/>
      </c>
      <c r="AJ12" s="25" t="str">
        <f t="shared" si="3"/>
        <v/>
      </c>
      <c r="AK12" s="25" t="str">
        <f t="shared" si="3"/>
        <v/>
      </c>
      <c r="AL12" s="25" t="str">
        <f t="shared" si="3"/>
        <v/>
      </c>
      <c r="AM12" s="25" t="str">
        <f t="shared" si="3"/>
        <v/>
      </c>
      <c r="AN12" s="25" t="str">
        <f t="shared" si="3"/>
        <v/>
      </c>
      <c r="AO12" s="25" t="str">
        <f t="shared" si="3"/>
        <v/>
      </c>
      <c r="AP12" s="25" t="str">
        <f t="shared" si="3"/>
        <v/>
      </c>
      <c r="AQ12" s="25" t="str">
        <f t="shared" si="3"/>
        <v/>
      </c>
      <c r="AR12" s="25" t="str">
        <f t="shared" si="3"/>
        <v xml:space="preserve">Objection and Cancellation; </v>
      </c>
      <c r="AS12" s="25" t="str">
        <f t="shared" si="3"/>
        <v/>
      </c>
      <c r="AT12" s="25" t="str">
        <f t="shared" si="3"/>
        <v/>
      </c>
      <c r="AU12" s="25" t="str">
        <f t="shared" si="3"/>
        <v/>
      </c>
      <c r="AV12" s="25" t="str">
        <f t="shared" si="3"/>
        <v/>
      </c>
      <c r="AW12" s="25" t="str">
        <f t="shared" si="3"/>
        <v/>
      </c>
      <c r="AX12" s="25" t="str">
        <f t="shared" si="3"/>
        <v/>
      </c>
      <c r="AY12" s="25" t="str">
        <f t="shared" si="3"/>
        <v/>
      </c>
      <c r="AZ12" s="25" t="str">
        <f t="shared" si="3"/>
        <v/>
      </c>
      <c r="BA12" s="25" t="str">
        <f t="shared" si="3"/>
        <v/>
      </c>
      <c r="BB12" s="26"/>
      <c r="BC12" s="26"/>
      <c r="BD12" s="26"/>
      <c r="BE12" s="26"/>
      <c r="BF12" s="26"/>
      <c r="BG12" s="26"/>
      <c r="BH12" s="26"/>
      <c r="BI12" s="26"/>
    </row>
    <row r="13" spans="1:62" x14ac:dyDescent="0.3">
      <c r="A13" s="8"/>
      <c r="B13" s="5"/>
      <c r="C13" s="5"/>
      <c r="D13" s="5"/>
      <c r="E13" s="8" t="s">
        <v>2665</v>
      </c>
      <c r="F13" s="5"/>
      <c r="G13" s="5"/>
      <c r="H13" s="5"/>
      <c r="I13" s="5">
        <f t="shared" si="9"/>
        <v>4</v>
      </c>
      <c r="J13" s="16" t="str">
        <f t="shared" si="8"/>
        <v>De-Registration</v>
      </c>
      <c r="K13" s="17">
        <f t="shared" si="10"/>
        <v>4</v>
      </c>
      <c r="L13" s="5">
        <f t="shared" si="4"/>
        <v>1</v>
      </c>
      <c r="M13" s="7" t="str">
        <f t="shared" si="2"/>
        <v>013 - N013</v>
      </c>
      <c r="N13" s="32" t="s">
        <v>77</v>
      </c>
      <c r="O13" s="35" t="str">
        <f t="shared" si="7"/>
        <v>013</v>
      </c>
      <c r="P13" s="24" t="str">
        <f t="shared" si="5"/>
        <v xml:space="preserve">Customer Details; </v>
      </c>
      <c r="Q13" s="33"/>
      <c r="R13" s="10"/>
      <c r="S13" s="10" t="s">
        <v>2773</v>
      </c>
      <c r="T13" s="10"/>
      <c r="U13" s="10"/>
      <c r="V13" s="10"/>
      <c r="W13" s="10"/>
      <c r="X13" s="10"/>
      <c r="Y13" s="10"/>
      <c r="Z13" s="10"/>
      <c r="AA13" s="10"/>
      <c r="AB13" s="10"/>
      <c r="AC13" s="10"/>
      <c r="AD13" s="10"/>
      <c r="AE13" s="10"/>
      <c r="AI13" s="25" t="str">
        <f t="shared" si="6"/>
        <v/>
      </c>
      <c r="AJ13" s="25" t="str">
        <f t="shared" si="3"/>
        <v/>
      </c>
      <c r="AK13" s="25" t="str">
        <f t="shared" si="3"/>
        <v xml:space="preserve">Customer Details; </v>
      </c>
      <c r="AL13" s="25" t="str">
        <f t="shared" si="3"/>
        <v/>
      </c>
      <c r="AM13" s="25" t="str">
        <f t="shared" si="3"/>
        <v/>
      </c>
      <c r="AN13" s="25" t="str">
        <f t="shared" si="3"/>
        <v/>
      </c>
      <c r="AO13" s="25" t="str">
        <f t="shared" si="3"/>
        <v/>
      </c>
      <c r="AP13" s="25" t="str">
        <f t="shared" si="3"/>
        <v/>
      </c>
      <c r="AQ13" s="25" t="str">
        <f t="shared" si="3"/>
        <v/>
      </c>
      <c r="AR13" s="25" t="str">
        <f t="shared" si="3"/>
        <v/>
      </c>
      <c r="AS13" s="25" t="str">
        <f t="shared" si="3"/>
        <v/>
      </c>
      <c r="AT13" s="25" t="str">
        <f t="shared" si="3"/>
        <v/>
      </c>
      <c r="AU13" s="25" t="str">
        <f t="shared" si="3"/>
        <v/>
      </c>
      <c r="AV13" s="25" t="str">
        <f t="shared" si="3"/>
        <v/>
      </c>
      <c r="AW13" s="25" t="str">
        <f t="shared" si="3"/>
        <v/>
      </c>
      <c r="AX13" s="25" t="str">
        <f t="shared" si="3"/>
        <v/>
      </c>
      <c r="AY13" s="25" t="str">
        <f t="shared" si="3"/>
        <v/>
      </c>
      <c r="AZ13" s="25" t="str">
        <f t="shared" si="3"/>
        <v/>
      </c>
      <c r="BA13" s="25" t="str">
        <f t="shared" si="3"/>
        <v/>
      </c>
      <c r="BB13" s="26"/>
      <c r="BC13" s="26"/>
      <c r="BD13" s="26"/>
      <c r="BE13" s="26"/>
      <c r="BF13" s="26"/>
      <c r="BG13" s="26"/>
      <c r="BH13" s="26"/>
      <c r="BI13" s="26"/>
    </row>
    <row r="14" spans="1:62" x14ac:dyDescent="0.3">
      <c r="A14" s="8"/>
      <c r="B14" s="5"/>
      <c r="C14" s="5"/>
      <c r="D14" s="5"/>
      <c r="E14" s="8" t="s">
        <v>3417</v>
      </c>
      <c r="F14" s="5"/>
      <c r="G14" s="5"/>
      <c r="H14" s="5"/>
      <c r="I14" s="5">
        <f t="shared" si="9"/>
        <v>5</v>
      </c>
      <c r="J14" s="16" t="str">
        <f t="shared" si="8"/>
        <v>Fieldwork Requests</v>
      </c>
      <c r="K14" s="17">
        <f t="shared" si="10"/>
        <v>5</v>
      </c>
      <c r="L14" s="5">
        <f t="shared" si="4"/>
        <v>1</v>
      </c>
      <c r="M14" s="7" t="str">
        <f t="shared" si="2"/>
        <v>014R - N014R</v>
      </c>
      <c r="N14" s="32" t="s">
        <v>78</v>
      </c>
      <c r="O14" s="35" t="str">
        <f t="shared" si="7"/>
        <v>014R</v>
      </c>
      <c r="P14" s="24" t="str">
        <f t="shared" si="5"/>
        <v xml:space="preserve">Customer Details; </v>
      </c>
      <c r="Q14" s="33"/>
      <c r="R14" s="10"/>
      <c r="S14" s="10" t="s">
        <v>2773</v>
      </c>
      <c r="T14" s="10"/>
      <c r="U14" s="10"/>
      <c r="V14" s="10"/>
      <c r="W14" s="10"/>
      <c r="X14" s="10"/>
      <c r="Y14" s="10"/>
      <c r="Z14" s="10"/>
      <c r="AA14" s="10"/>
      <c r="AB14" s="10"/>
      <c r="AC14" s="10"/>
      <c r="AD14" s="10"/>
      <c r="AE14" s="10"/>
      <c r="AI14" s="25" t="str">
        <f t="shared" si="6"/>
        <v/>
      </c>
      <c r="AJ14" s="25" t="str">
        <f t="shared" si="3"/>
        <v/>
      </c>
      <c r="AK14" s="25" t="str">
        <f t="shared" si="3"/>
        <v xml:space="preserve">Customer Details; </v>
      </c>
      <c r="AL14" s="25" t="str">
        <f t="shared" si="3"/>
        <v/>
      </c>
      <c r="AM14" s="25" t="str">
        <f t="shared" si="3"/>
        <v/>
      </c>
      <c r="AN14" s="25" t="str">
        <f t="shared" si="3"/>
        <v/>
      </c>
      <c r="AO14" s="25" t="str">
        <f t="shared" si="3"/>
        <v/>
      </c>
      <c r="AP14" s="25" t="str">
        <f t="shared" si="3"/>
        <v/>
      </c>
      <c r="AQ14" s="25" t="str">
        <f t="shared" si="3"/>
        <v/>
      </c>
      <c r="AR14" s="25" t="str">
        <f t="shared" si="3"/>
        <v/>
      </c>
      <c r="AS14" s="25" t="str">
        <f t="shared" si="3"/>
        <v/>
      </c>
      <c r="AT14" s="25" t="str">
        <f t="shared" si="3"/>
        <v/>
      </c>
      <c r="AU14" s="25" t="str">
        <f t="shared" si="3"/>
        <v/>
      </c>
      <c r="AV14" s="25" t="str">
        <f t="shared" si="3"/>
        <v/>
      </c>
      <c r="AW14" s="25" t="str">
        <f t="shared" si="3"/>
        <v/>
      </c>
      <c r="AX14" s="25" t="str">
        <f t="shared" si="3"/>
        <v/>
      </c>
      <c r="AY14" s="25" t="str">
        <f t="shared" si="3"/>
        <v/>
      </c>
      <c r="AZ14" s="25" t="str">
        <f t="shared" si="3"/>
        <v/>
      </c>
      <c r="BA14" s="25" t="str">
        <f t="shared" si="3"/>
        <v/>
      </c>
      <c r="BB14" s="26"/>
      <c r="BC14" s="26"/>
      <c r="BD14" s="26"/>
      <c r="BE14" s="26"/>
      <c r="BF14" s="26"/>
      <c r="BG14" s="26"/>
      <c r="BH14" s="26"/>
      <c r="BI14" s="26"/>
    </row>
    <row r="15" spans="1:62" x14ac:dyDescent="0.3">
      <c r="A15" s="8"/>
      <c r="B15" s="5"/>
      <c r="C15" s="5"/>
      <c r="D15" s="5"/>
      <c r="E15" s="8" t="s">
        <v>2791</v>
      </c>
      <c r="F15" s="5"/>
      <c r="G15" s="5"/>
      <c r="H15" s="5"/>
      <c r="I15" s="5">
        <f t="shared" si="9"/>
        <v>6</v>
      </c>
      <c r="J15" s="16" t="str">
        <f t="shared" si="8"/>
        <v>Fieldwork Responses</v>
      </c>
      <c r="K15" s="17">
        <f t="shared" si="10"/>
        <v>6</v>
      </c>
      <c r="L15" s="5">
        <f t="shared" si="4"/>
        <v>1</v>
      </c>
      <c r="M15" s="7" t="str">
        <f t="shared" si="2"/>
        <v>015 - N015</v>
      </c>
      <c r="N15" s="32" t="s">
        <v>79</v>
      </c>
      <c r="O15" s="35" t="str">
        <f t="shared" si="7"/>
        <v>015</v>
      </c>
      <c r="P15" s="24" t="str">
        <f t="shared" si="5"/>
        <v xml:space="preserve">Supplier Unit Registration; </v>
      </c>
      <c r="Q15" s="33"/>
      <c r="R15" s="10"/>
      <c r="S15" s="10"/>
      <c r="T15" s="10"/>
      <c r="U15" s="10"/>
      <c r="V15" s="10"/>
      <c r="W15" s="10"/>
      <c r="X15" s="10"/>
      <c r="Y15" s="10"/>
      <c r="Z15" s="10"/>
      <c r="AA15" s="10"/>
      <c r="AB15" s="10"/>
      <c r="AC15" s="10" t="s">
        <v>2773</v>
      </c>
      <c r="AD15" s="10"/>
      <c r="AE15" s="10"/>
      <c r="AI15" s="25" t="str">
        <f t="shared" si="6"/>
        <v/>
      </c>
      <c r="AJ15" s="25" t="str">
        <f t="shared" si="3"/>
        <v/>
      </c>
      <c r="AK15" s="25" t="str">
        <f t="shared" si="3"/>
        <v/>
      </c>
      <c r="AL15" s="25" t="str">
        <f t="shared" si="3"/>
        <v/>
      </c>
      <c r="AM15" s="25" t="str">
        <f t="shared" si="3"/>
        <v/>
      </c>
      <c r="AN15" s="25" t="str">
        <f t="shared" si="3"/>
        <v/>
      </c>
      <c r="AO15" s="25" t="str">
        <f t="shared" si="3"/>
        <v/>
      </c>
      <c r="AP15" s="25" t="str">
        <f t="shared" si="3"/>
        <v/>
      </c>
      <c r="AQ15" s="25" t="str">
        <f t="shared" si="3"/>
        <v/>
      </c>
      <c r="AR15" s="25" t="str">
        <f t="shared" si="3"/>
        <v/>
      </c>
      <c r="AS15" s="25" t="str">
        <f t="shared" si="3"/>
        <v/>
      </c>
      <c r="AT15" s="25" t="str">
        <f t="shared" si="3"/>
        <v/>
      </c>
      <c r="AU15" s="25" t="str">
        <f t="shared" si="3"/>
        <v xml:space="preserve">Supplier Unit Registration; </v>
      </c>
      <c r="AV15" s="25" t="str">
        <f t="shared" si="3"/>
        <v/>
      </c>
      <c r="AW15" s="25" t="str">
        <f t="shared" si="3"/>
        <v/>
      </c>
      <c r="AX15" s="25" t="str">
        <f t="shared" si="3"/>
        <v/>
      </c>
      <c r="AY15" s="25" t="str">
        <f t="shared" si="3"/>
        <v/>
      </c>
      <c r="AZ15" s="25" t="str">
        <f t="shared" si="3"/>
        <v/>
      </c>
      <c r="BA15" s="25" t="str">
        <f t="shared" si="3"/>
        <v/>
      </c>
      <c r="BB15" s="26"/>
      <c r="BC15" s="26"/>
      <c r="BD15" s="26"/>
      <c r="BE15" s="26"/>
      <c r="BF15" s="26"/>
      <c r="BG15" s="26"/>
      <c r="BH15" s="26"/>
      <c r="BI15" s="26"/>
    </row>
    <row r="16" spans="1:62" x14ac:dyDescent="0.3">
      <c r="A16" s="8"/>
      <c r="B16" s="5"/>
      <c r="C16" s="5"/>
      <c r="D16" s="5"/>
      <c r="E16" s="8" t="s">
        <v>3684</v>
      </c>
      <c r="F16" s="5"/>
      <c r="G16" s="5"/>
      <c r="H16" s="5"/>
      <c r="I16" s="5">
        <f t="shared" si="9"/>
        <v>7</v>
      </c>
      <c r="J16" s="16" t="str">
        <f t="shared" si="8"/>
        <v>Meter Point Characteristics</v>
      </c>
      <c r="K16" s="17">
        <f t="shared" si="10"/>
        <v>7</v>
      </c>
      <c r="L16" s="5">
        <f t="shared" si="4"/>
        <v>1</v>
      </c>
      <c r="M16" s="7" t="str">
        <f t="shared" si="2"/>
        <v>016 - N013</v>
      </c>
      <c r="N16" s="32" t="s">
        <v>80</v>
      </c>
      <c r="O16" s="35" t="str">
        <f t="shared" si="7"/>
        <v>016</v>
      </c>
      <c r="P16" s="24" t="str">
        <f t="shared" si="5"/>
        <v xml:space="preserve">Customer Details; </v>
      </c>
      <c r="Q16" s="33"/>
      <c r="R16" s="10"/>
      <c r="S16" s="10" t="s">
        <v>2773</v>
      </c>
      <c r="T16" s="10"/>
      <c r="U16" s="10"/>
      <c r="V16" s="10"/>
      <c r="W16" s="10"/>
      <c r="X16" s="10"/>
      <c r="Y16" s="10"/>
      <c r="Z16" s="10"/>
      <c r="AA16" s="10"/>
      <c r="AB16" s="10"/>
      <c r="AC16" s="10"/>
      <c r="AD16" s="10"/>
      <c r="AE16" s="10"/>
      <c r="AI16" s="25" t="str">
        <f t="shared" si="6"/>
        <v/>
      </c>
      <c r="AJ16" s="25" t="str">
        <f t="shared" si="3"/>
        <v/>
      </c>
      <c r="AK16" s="25" t="str">
        <f t="shared" si="3"/>
        <v xml:space="preserve">Customer Details; </v>
      </c>
      <c r="AL16" s="25" t="str">
        <f t="shared" si="3"/>
        <v/>
      </c>
      <c r="AM16" s="25" t="str">
        <f t="shared" si="3"/>
        <v/>
      </c>
      <c r="AN16" s="25" t="str">
        <f t="shared" si="3"/>
        <v/>
      </c>
      <c r="AO16" s="25" t="str">
        <f t="shared" si="3"/>
        <v/>
      </c>
      <c r="AP16" s="25" t="str">
        <f t="shared" si="3"/>
        <v/>
      </c>
      <c r="AQ16" s="25" t="str">
        <f t="shared" si="3"/>
        <v/>
      </c>
      <c r="AR16" s="25" t="str">
        <f t="shared" si="3"/>
        <v/>
      </c>
      <c r="AS16" s="25" t="str">
        <f t="shared" si="3"/>
        <v/>
      </c>
      <c r="AT16" s="25" t="str">
        <f t="shared" si="3"/>
        <v/>
      </c>
      <c r="AU16" s="25" t="str">
        <f t="shared" si="3"/>
        <v/>
      </c>
      <c r="AV16" s="25" t="str">
        <f t="shared" si="3"/>
        <v/>
      </c>
      <c r="AW16" s="25" t="str">
        <f t="shared" si="3"/>
        <v/>
      </c>
      <c r="AX16" s="25" t="str">
        <f t="shared" si="3"/>
        <v/>
      </c>
      <c r="AY16" s="25" t="str">
        <f t="shared" si="3"/>
        <v/>
      </c>
      <c r="AZ16" s="25" t="str">
        <f t="shared" si="3"/>
        <v/>
      </c>
      <c r="BA16" s="25" t="str">
        <f t="shared" si="3"/>
        <v/>
      </c>
      <c r="BB16" s="26"/>
      <c r="BC16" s="26"/>
      <c r="BD16" s="26"/>
      <c r="BE16" s="26"/>
      <c r="BF16" s="26"/>
      <c r="BG16" s="26"/>
      <c r="BH16" s="26"/>
      <c r="BI16" s="26"/>
    </row>
    <row r="17" spans="1:61" x14ac:dyDescent="0.3">
      <c r="A17" s="8"/>
      <c r="B17" s="5"/>
      <c r="C17" s="5"/>
      <c r="D17" s="5"/>
      <c r="E17" s="8" t="s">
        <v>2641</v>
      </c>
      <c r="F17" s="5"/>
      <c r="G17" s="5"/>
      <c r="H17" s="5"/>
      <c r="I17" s="5">
        <f t="shared" si="9"/>
        <v>8</v>
      </c>
      <c r="J17" s="16" t="str">
        <f t="shared" si="8"/>
        <v>Meter Read Withdrawal</v>
      </c>
      <c r="K17" s="17">
        <f t="shared" si="10"/>
        <v>8</v>
      </c>
      <c r="L17" s="5">
        <f t="shared" si="4"/>
        <v>1</v>
      </c>
      <c r="M17" s="7" t="str">
        <f t="shared" si="2"/>
        <v>017 - N031</v>
      </c>
      <c r="N17" s="32" t="s">
        <v>2795</v>
      </c>
      <c r="O17" s="35" t="str">
        <f t="shared" si="7"/>
        <v>017</v>
      </c>
      <c r="P17" s="24" t="str">
        <f t="shared" si="5"/>
        <v xml:space="preserve">Fieldwork Requests; </v>
      </c>
      <c r="Q17" s="33"/>
      <c r="R17" s="10"/>
      <c r="S17" s="10"/>
      <c r="T17" s="10"/>
      <c r="U17" s="10" t="s">
        <v>2773</v>
      </c>
      <c r="V17" s="10"/>
      <c r="W17" s="10"/>
      <c r="X17" s="10"/>
      <c r="Y17" s="10"/>
      <c r="Z17" s="10"/>
      <c r="AA17" s="10"/>
      <c r="AB17" s="10"/>
      <c r="AC17" s="10"/>
      <c r="AD17" s="10"/>
      <c r="AE17" s="10"/>
      <c r="AI17" s="25" t="str">
        <f t="shared" si="6"/>
        <v/>
      </c>
      <c r="AJ17" s="25" t="str">
        <f t="shared" si="3"/>
        <v/>
      </c>
      <c r="AK17" s="25" t="str">
        <f t="shared" si="3"/>
        <v/>
      </c>
      <c r="AL17" s="25" t="str">
        <f t="shared" si="3"/>
        <v/>
      </c>
      <c r="AM17" s="25" t="str">
        <f t="shared" si="3"/>
        <v xml:space="preserve">Fieldwork Requests; </v>
      </c>
      <c r="AN17" s="25" t="str">
        <f t="shared" si="3"/>
        <v/>
      </c>
      <c r="AO17" s="25" t="str">
        <f t="shared" si="3"/>
        <v/>
      </c>
      <c r="AP17" s="25" t="str">
        <f t="shared" si="3"/>
        <v/>
      </c>
      <c r="AQ17" s="25" t="str">
        <f t="shared" si="3"/>
        <v/>
      </c>
      <c r="AR17" s="25" t="str">
        <f t="shared" si="3"/>
        <v/>
      </c>
      <c r="AS17" s="25" t="str">
        <f t="shared" si="3"/>
        <v/>
      </c>
      <c r="AT17" s="25" t="str">
        <f t="shared" si="3"/>
        <v/>
      </c>
      <c r="AU17" s="25" t="str">
        <f t="shared" si="3"/>
        <v/>
      </c>
      <c r="AV17" s="25" t="str">
        <f t="shared" si="3"/>
        <v/>
      </c>
      <c r="AW17" s="25" t="str">
        <f t="shared" si="3"/>
        <v/>
      </c>
      <c r="AX17" s="25" t="str">
        <f t="shared" si="3"/>
        <v/>
      </c>
      <c r="AY17" s="25" t="str">
        <f t="shared" si="3"/>
        <v/>
      </c>
      <c r="AZ17" s="25" t="str">
        <f t="shared" si="3"/>
        <v/>
      </c>
      <c r="BA17" s="25" t="str">
        <f t="shared" si="3"/>
        <v/>
      </c>
      <c r="BB17" s="26"/>
      <c r="BC17" s="26"/>
      <c r="BD17" s="26"/>
      <c r="BE17" s="26"/>
      <c r="BF17" s="26"/>
      <c r="BG17" s="26"/>
      <c r="BH17" s="26"/>
      <c r="BI17" s="26"/>
    </row>
    <row r="18" spans="1:61" x14ac:dyDescent="0.3">
      <c r="A18" s="8"/>
      <c r="B18" s="5"/>
      <c r="C18" s="5"/>
      <c r="D18" s="5"/>
      <c r="E18" s="8" t="s">
        <v>3666</v>
      </c>
      <c r="F18" s="5"/>
      <c r="G18" s="5"/>
      <c r="H18" s="5"/>
      <c r="I18" s="5">
        <f t="shared" si="9"/>
        <v>9</v>
      </c>
      <c r="J18" s="16" t="str">
        <f t="shared" si="8"/>
        <v>Meter Reading Related</v>
      </c>
      <c r="K18" s="17">
        <f t="shared" si="10"/>
        <v>9</v>
      </c>
      <c r="L18" s="5">
        <f t="shared" si="4"/>
        <v>1</v>
      </c>
      <c r="M18" s="7" t="str">
        <f t="shared" si="2"/>
        <v>021</v>
      </c>
      <c r="N18" s="32" t="s">
        <v>2079</v>
      </c>
      <c r="O18" s="35" t="str">
        <f t="shared" si="7"/>
        <v>021</v>
      </c>
      <c r="P18" s="24" t="str">
        <f t="shared" si="5"/>
        <v xml:space="preserve">De-Registration; </v>
      </c>
      <c r="Q18" s="33"/>
      <c r="R18" s="10"/>
      <c r="S18" s="10"/>
      <c r="T18" s="10" t="s">
        <v>2773</v>
      </c>
      <c r="U18" s="10"/>
      <c r="V18" s="10"/>
      <c r="W18" s="10"/>
      <c r="X18" s="10"/>
      <c r="Y18" s="10"/>
      <c r="Z18" s="10"/>
      <c r="AA18" s="10"/>
      <c r="AB18" s="10"/>
      <c r="AC18" s="10"/>
      <c r="AD18" s="10"/>
      <c r="AE18" s="10"/>
      <c r="AI18" s="25" t="str">
        <f t="shared" si="6"/>
        <v/>
      </c>
      <c r="AJ18" s="25" t="str">
        <f t="shared" si="3"/>
        <v/>
      </c>
      <c r="AK18" s="25" t="str">
        <f t="shared" si="3"/>
        <v/>
      </c>
      <c r="AL18" s="25" t="str">
        <f t="shared" si="3"/>
        <v xml:space="preserve">De-Registration; </v>
      </c>
      <c r="AM18" s="25" t="str">
        <f t="shared" si="3"/>
        <v/>
      </c>
      <c r="AN18" s="25" t="str">
        <f t="shared" si="3"/>
        <v/>
      </c>
      <c r="AO18" s="25" t="str">
        <f t="shared" si="3"/>
        <v/>
      </c>
      <c r="AP18" s="25" t="str">
        <f t="shared" si="3"/>
        <v/>
      </c>
      <c r="AQ18" s="25" t="str">
        <f t="shared" si="3"/>
        <v/>
      </c>
      <c r="AR18" s="25" t="str">
        <f t="shared" si="3"/>
        <v/>
      </c>
      <c r="AS18" s="25" t="str">
        <f t="shared" si="3"/>
        <v/>
      </c>
      <c r="AT18" s="25" t="str">
        <f t="shared" si="3"/>
        <v/>
      </c>
      <c r="AU18" s="25" t="str">
        <f t="shared" si="3"/>
        <v/>
      </c>
      <c r="AV18" s="25" t="str">
        <f t="shared" si="3"/>
        <v/>
      </c>
      <c r="AW18" s="25" t="str">
        <f t="shared" si="3"/>
        <v/>
      </c>
      <c r="AX18" s="25" t="str">
        <f t="shared" si="3"/>
        <v/>
      </c>
      <c r="AY18" s="25" t="str">
        <f t="shared" si="3"/>
        <v/>
      </c>
      <c r="AZ18" s="25" t="str">
        <f t="shared" si="3"/>
        <v/>
      </c>
      <c r="BA18" s="25" t="str">
        <f t="shared" si="3"/>
        <v/>
      </c>
      <c r="BB18" s="26"/>
      <c r="BC18" s="26"/>
      <c r="BD18" s="26"/>
      <c r="BE18" s="26"/>
      <c r="BF18" s="26"/>
      <c r="BG18" s="26"/>
      <c r="BH18" s="26"/>
      <c r="BI18" s="26"/>
    </row>
    <row r="19" spans="1:61" x14ac:dyDescent="0.3">
      <c r="A19" s="8"/>
      <c r="B19" s="5"/>
      <c r="C19" s="5"/>
      <c r="D19" s="5"/>
      <c r="E19" s="8"/>
      <c r="F19" s="5"/>
      <c r="G19" s="5"/>
      <c r="H19" s="5"/>
      <c r="I19" s="5">
        <f t="shared" si="9"/>
        <v>10</v>
      </c>
      <c r="J19" s="16" t="str">
        <f t="shared" si="8"/>
        <v>Objection and Cancellation</v>
      </c>
      <c r="K19" s="17">
        <f t="shared" si="10"/>
        <v>10</v>
      </c>
      <c r="L19" s="5">
        <f t="shared" si="4"/>
        <v>1</v>
      </c>
      <c r="M19" s="7" t="str">
        <f t="shared" si="2"/>
        <v>030 - N031</v>
      </c>
      <c r="N19" s="32" t="s">
        <v>2080</v>
      </c>
      <c r="O19" s="35" t="str">
        <f t="shared" si="7"/>
        <v>030</v>
      </c>
      <c r="P19" s="24" t="str">
        <f t="shared" si="5"/>
        <v xml:space="preserve">Fieldwork Requests; </v>
      </c>
      <c r="Q19" s="33"/>
      <c r="R19" s="10"/>
      <c r="S19" s="10"/>
      <c r="T19" s="10"/>
      <c r="U19" s="10" t="s">
        <v>2773</v>
      </c>
      <c r="V19" s="10"/>
      <c r="W19" s="10"/>
      <c r="X19" s="10"/>
      <c r="Y19" s="10"/>
      <c r="Z19" s="10"/>
      <c r="AA19" s="10"/>
      <c r="AB19" s="10"/>
      <c r="AC19" s="10"/>
      <c r="AD19" s="10"/>
      <c r="AE19" s="10"/>
      <c r="AI19" s="25" t="str">
        <f t="shared" si="6"/>
        <v/>
      </c>
      <c r="AJ19" s="25" t="str">
        <f t="shared" si="3"/>
        <v/>
      </c>
      <c r="AK19" s="25" t="str">
        <f t="shared" si="3"/>
        <v/>
      </c>
      <c r="AL19" s="25" t="str">
        <f t="shared" si="3"/>
        <v/>
      </c>
      <c r="AM19" s="25" t="str">
        <f t="shared" si="3"/>
        <v xml:space="preserve">Fieldwork Requests; </v>
      </c>
      <c r="AN19" s="25" t="str">
        <f t="shared" si="3"/>
        <v/>
      </c>
      <c r="AO19" s="25" t="str">
        <f t="shared" si="3"/>
        <v/>
      </c>
      <c r="AP19" s="25" t="str">
        <f t="shared" si="3"/>
        <v/>
      </c>
      <c r="AQ19" s="25" t="str">
        <f t="shared" si="3"/>
        <v/>
      </c>
      <c r="AR19" s="25" t="str">
        <f t="shared" si="3"/>
        <v/>
      </c>
      <c r="AS19" s="25" t="str">
        <f t="shared" si="3"/>
        <v/>
      </c>
      <c r="AT19" s="25" t="str">
        <f t="shared" si="3"/>
        <v/>
      </c>
      <c r="AU19" s="25" t="str">
        <f t="shared" si="3"/>
        <v/>
      </c>
      <c r="AV19" s="25" t="str">
        <f t="shared" si="3"/>
        <v/>
      </c>
      <c r="AW19" s="25" t="str">
        <f t="shared" si="3"/>
        <v/>
      </c>
      <c r="AX19" s="25" t="str">
        <f t="shared" si="3"/>
        <v/>
      </c>
      <c r="AY19" s="25" t="str">
        <f t="shared" si="3"/>
        <v/>
      </c>
      <c r="AZ19" s="25" t="str">
        <f t="shared" si="3"/>
        <v/>
      </c>
      <c r="BA19" s="25" t="str">
        <f t="shared" si="3"/>
        <v/>
      </c>
      <c r="BB19" s="26"/>
      <c r="BC19" s="26"/>
      <c r="BD19" s="26"/>
      <c r="BE19" s="26"/>
      <c r="BF19" s="26"/>
      <c r="BG19" s="26"/>
      <c r="BH19" s="26"/>
      <c r="BI19" s="26"/>
    </row>
    <row r="20" spans="1:61" x14ac:dyDescent="0.3">
      <c r="A20" s="8"/>
      <c r="B20" s="5"/>
      <c r="C20" s="5"/>
      <c r="D20" s="5"/>
      <c r="E20" s="8"/>
      <c r="F20" s="5"/>
      <c r="G20" s="5"/>
      <c r="H20" s="5"/>
      <c r="I20" s="5">
        <f t="shared" si="9"/>
        <v>11</v>
      </c>
      <c r="J20" s="16" t="str">
        <f t="shared" si="8"/>
        <v>Registrations</v>
      </c>
      <c r="K20" s="17">
        <f t="shared" si="10"/>
        <v>11</v>
      </c>
      <c r="L20" s="5">
        <f t="shared" si="4"/>
        <v>1</v>
      </c>
      <c r="M20" s="7" t="str">
        <f t="shared" si="2"/>
        <v>101 - N101</v>
      </c>
      <c r="N20" s="32" t="s">
        <v>2081</v>
      </c>
      <c r="O20" s="35" t="str">
        <f t="shared" si="7"/>
        <v>101</v>
      </c>
      <c r="P20" s="24" t="str">
        <f t="shared" si="5"/>
        <v xml:space="preserve">Registrations; </v>
      </c>
      <c r="Q20" s="33"/>
      <c r="R20" s="10"/>
      <c r="S20" s="10"/>
      <c r="T20" s="10"/>
      <c r="U20" s="10"/>
      <c r="V20" s="10"/>
      <c r="W20" s="10"/>
      <c r="X20" s="10"/>
      <c r="Y20" s="10"/>
      <c r="Z20" s="10"/>
      <c r="AA20" s="10" t="s">
        <v>2773</v>
      </c>
      <c r="AB20" s="10"/>
      <c r="AC20" s="10"/>
      <c r="AD20" s="10"/>
      <c r="AE20" s="10"/>
      <c r="AI20" s="25" t="str">
        <f t="shared" si="6"/>
        <v/>
      </c>
      <c r="AJ20" s="25" t="str">
        <f t="shared" si="3"/>
        <v/>
      </c>
      <c r="AK20" s="25" t="str">
        <f t="shared" si="3"/>
        <v/>
      </c>
      <c r="AL20" s="25" t="str">
        <f t="shared" si="3"/>
        <v/>
      </c>
      <c r="AM20" s="25" t="str">
        <f t="shared" ref="AM20:AM83" si="11">IF(U20&lt;&gt;"X","",U$5&amp;"; ")</f>
        <v/>
      </c>
      <c r="AN20" s="25" t="str">
        <f t="shared" ref="AN20:AN83" si="12">IF(V20&lt;&gt;"X","",V$5&amp;"; ")</f>
        <v/>
      </c>
      <c r="AO20" s="25" t="str">
        <f t="shared" ref="AO20:AO83" si="13">IF(W20&lt;&gt;"X","",W$5&amp;"; ")</f>
        <v/>
      </c>
      <c r="AP20" s="25" t="str">
        <f t="shared" ref="AP20:AP83" si="14">IF(X20&lt;&gt;"X","",X$5&amp;"; ")</f>
        <v/>
      </c>
      <c r="AQ20" s="25" t="str">
        <f t="shared" ref="AQ20:AQ83" si="15">IF(Y20&lt;&gt;"X","",Y$5&amp;"; ")</f>
        <v/>
      </c>
      <c r="AR20" s="25" t="str">
        <f t="shared" ref="AR20:AR83" si="16">IF(Z20&lt;&gt;"X","",Z$5&amp;"; ")</f>
        <v/>
      </c>
      <c r="AS20" s="25" t="str">
        <f t="shared" ref="AS20:AS83" si="17">IF(AA20&lt;&gt;"X","",AA$5&amp;"; ")</f>
        <v xml:space="preserve">Registrations; </v>
      </c>
      <c r="AT20" s="25" t="str">
        <f t="shared" ref="AT20:AT83" si="18">IF(AB20&lt;&gt;"X","",AB$5&amp;"; ")</f>
        <v/>
      </c>
      <c r="AU20" s="25" t="str">
        <f t="shared" ref="AU20:AU83" si="19">IF(AC20&lt;&gt;"X","",AC$5&amp;"; ")</f>
        <v/>
      </c>
      <c r="AV20" s="25" t="str">
        <f t="shared" ref="AV20:AV83" si="20">IF(AD20&lt;&gt;"X","",AD$5&amp;"; ")</f>
        <v/>
      </c>
      <c r="AW20" s="25" t="str">
        <f t="shared" ref="AW20:AW83" si="21">IF(AE20&lt;&gt;"X","",AE$5&amp;"; ")</f>
        <v/>
      </c>
      <c r="AX20" s="25" t="str">
        <f t="shared" ref="AX20:AX83" si="22">IF(AF20&lt;&gt;"X","",AF$5&amp;"; ")</f>
        <v/>
      </c>
      <c r="AY20" s="25" t="str">
        <f t="shared" ref="AY20:AY83" si="23">IF(AG20&lt;&gt;"X","",AG$5&amp;"; ")</f>
        <v/>
      </c>
      <c r="AZ20" s="25" t="str">
        <f t="shared" ref="AZ20:AZ83" si="24">IF(AH20&lt;&gt;"X","",AH$5&amp;"; ")</f>
        <v/>
      </c>
      <c r="BA20" s="25" t="str">
        <f t="shared" ref="BA20:BA83" si="25">IF(AI20&lt;&gt;"X","",AI$5&amp;"; ")</f>
        <v/>
      </c>
      <c r="BB20" s="26"/>
      <c r="BC20" s="26"/>
      <c r="BD20" s="26"/>
      <c r="BE20" s="26"/>
      <c r="BF20" s="26"/>
      <c r="BG20" s="26"/>
      <c r="BH20" s="26"/>
      <c r="BI20" s="26"/>
    </row>
    <row r="21" spans="1:61" x14ac:dyDescent="0.3">
      <c r="A21" s="5"/>
      <c r="B21" s="5"/>
      <c r="C21" s="5"/>
      <c r="D21" s="5"/>
      <c r="E21" s="5"/>
      <c r="F21" s="5"/>
      <c r="G21" s="5"/>
      <c r="H21" s="5"/>
      <c r="I21" s="5">
        <f t="shared" si="9"/>
        <v>12</v>
      </c>
      <c r="J21" s="16" t="str">
        <f t="shared" si="8"/>
        <v>SONI</v>
      </c>
      <c r="K21" s="17">
        <f t="shared" si="10"/>
        <v>12</v>
      </c>
      <c r="L21" s="5">
        <f t="shared" si="4"/>
        <v>1</v>
      </c>
      <c r="M21" s="7" t="str">
        <f t="shared" si="2"/>
        <v>101P - N101P</v>
      </c>
      <c r="N21" s="32" t="s">
        <v>2082</v>
      </c>
      <c r="O21" s="35" t="str">
        <f t="shared" si="7"/>
        <v>101P</v>
      </c>
      <c r="P21" s="24" t="str">
        <f t="shared" si="5"/>
        <v xml:space="preserve">Registrations; </v>
      </c>
      <c r="Q21" s="33"/>
      <c r="R21" s="10"/>
      <c r="S21" s="10"/>
      <c r="T21" s="10"/>
      <c r="U21" s="10"/>
      <c r="V21" s="10"/>
      <c r="W21" s="10"/>
      <c r="X21" s="10"/>
      <c r="Y21" s="10"/>
      <c r="Z21" s="10"/>
      <c r="AA21" s="10" t="s">
        <v>2773</v>
      </c>
      <c r="AB21" s="10"/>
      <c r="AC21" s="10"/>
      <c r="AD21" s="10"/>
      <c r="AE21" s="10"/>
      <c r="AI21" s="25" t="str">
        <f t="shared" si="6"/>
        <v/>
      </c>
      <c r="AJ21" s="25" t="str">
        <f t="shared" ref="AJ21:AJ84" si="26">IF(R21&lt;&gt;"X","",R$5&amp;"; ")</f>
        <v/>
      </c>
      <c r="AK21" s="25" t="str">
        <f t="shared" ref="AK21:AK84" si="27">IF(S21&lt;&gt;"X","",S$5&amp;"; ")</f>
        <v/>
      </c>
      <c r="AL21" s="25" t="str">
        <f t="shared" ref="AL21:AL84" si="28">IF(T21&lt;&gt;"X","",T$5&amp;"; ")</f>
        <v/>
      </c>
      <c r="AM21" s="25" t="str">
        <f t="shared" si="11"/>
        <v/>
      </c>
      <c r="AN21" s="25" t="str">
        <f t="shared" si="12"/>
        <v/>
      </c>
      <c r="AO21" s="25" t="str">
        <f t="shared" si="13"/>
        <v/>
      </c>
      <c r="AP21" s="25" t="str">
        <f t="shared" si="14"/>
        <v/>
      </c>
      <c r="AQ21" s="25" t="str">
        <f t="shared" si="15"/>
        <v/>
      </c>
      <c r="AR21" s="25" t="str">
        <f t="shared" si="16"/>
        <v/>
      </c>
      <c r="AS21" s="25" t="str">
        <f t="shared" si="17"/>
        <v xml:space="preserve">Registrations; </v>
      </c>
      <c r="AT21" s="25" t="str">
        <f t="shared" si="18"/>
        <v/>
      </c>
      <c r="AU21" s="25" t="str">
        <f t="shared" si="19"/>
        <v/>
      </c>
      <c r="AV21" s="25" t="str">
        <f t="shared" si="20"/>
        <v/>
      </c>
      <c r="AW21" s="25" t="str">
        <f t="shared" si="21"/>
        <v/>
      </c>
      <c r="AX21" s="25" t="str">
        <f t="shared" si="22"/>
        <v/>
      </c>
      <c r="AY21" s="25" t="str">
        <f t="shared" si="23"/>
        <v/>
      </c>
      <c r="AZ21" s="25" t="str">
        <f t="shared" si="24"/>
        <v/>
      </c>
      <c r="BA21" s="25" t="str">
        <f t="shared" si="25"/>
        <v/>
      </c>
      <c r="BB21" s="26"/>
      <c r="BC21" s="26"/>
      <c r="BD21" s="26"/>
      <c r="BE21" s="26"/>
      <c r="BF21" s="26"/>
      <c r="BG21" s="26"/>
      <c r="BH21" s="26"/>
      <c r="BI21" s="26"/>
    </row>
    <row r="22" spans="1:61" x14ac:dyDescent="0.3">
      <c r="A22" s="5"/>
      <c r="B22" s="5"/>
      <c r="C22" s="5"/>
      <c r="D22" s="5"/>
      <c r="E22" s="5"/>
      <c r="F22" s="5"/>
      <c r="G22" s="5"/>
      <c r="H22" s="5"/>
      <c r="I22" s="5">
        <f t="shared" si="9"/>
        <v>13</v>
      </c>
      <c r="J22" s="16" t="str">
        <f t="shared" si="8"/>
        <v>Supplier Unit Registration</v>
      </c>
      <c r="K22" s="17">
        <f t="shared" si="10"/>
        <v>13</v>
      </c>
      <c r="L22" s="5">
        <f t="shared" si="4"/>
        <v>1</v>
      </c>
      <c r="M22" s="7" t="str">
        <f t="shared" si="2"/>
        <v>101R - N101R</v>
      </c>
      <c r="N22" s="32" t="s">
        <v>2083</v>
      </c>
      <c r="O22" s="35" t="str">
        <f t="shared" si="7"/>
        <v>101R</v>
      </c>
      <c r="P22" s="24" t="str">
        <f t="shared" si="5"/>
        <v xml:space="preserve">Registrations; </v>
      </c>
      <c r="Q22" s="33"/>
      <c r="R22" s="10"/>
      <c r="S22" s="10"/>
      <c r="T22" s="10"/>
      <c r="U22" s="10"/>
      <c r="V22" s="10"/>
      <c r="W22" s="10"/>
      <c r="X22" s="10"/>
      <c r="Y22" s="10"/>
      <c r="Z22" s="10"/>
      <c r="AA22" s="10" t="s">
        <v>2773</v>
      </c>
      <c r="AB22" s="10"/>
      <c r="AC22" s="10"/>
      <c r="AD22" s="10"/>
      <c r="AE22" s="10"/>
      <c r="AI22" s="25" t="str">
        <f t="shared" si="6"/>
        <v/>
      </c>
      <c r="AJ22" s="25" t="str">
        <f t="shared" si="26"/>
        <v/>
      </c>
      <c r="AK22" s="25" t="str">
        <f t="shared" si="27"/>
        <v/>
      </c>
      <c r="AL22" s="25" t="str">
        <f t="shared" si="28"/>
        <v/>
      </c>
      <c r="AM22" s="25" t="str">
        <f t="shared" si="11"/>
        <v/>
      </c>
      <c r="AN22" s="25" t="str">
        <f t="shared" si="12"/>
        <v/>
      </c>
      <c r="AO22" s="25" t="str">
        <f t="shared" si="13"/>
        <v/>
      </c>
      <c r="AP22" s="25" t="str">
        <f t="shared" si="14"/>
        <v/>
      </c>
      <c r="AQ22" s="25" t="str">
        <f t="shared" si="15"/>
        <v/>
      </c>
      <c r="AR22" s="25" t="str">
        <f t="shared" si="16"/>
        <v/>
      </c>
      <c r="AS22" s="25" t="str">
        <f t="shared" si="17"/>
        <v xml:space="preserve">Registrations; </v>
      </c>
      <c r="AT22" s="25" t="str">
        <f t="shared" si="18"/>
        <v/>
      </c>
      <c r="AU22" s="25" t="str">
        <f t="shared" si="19"/>
        <v/>
      </c>
      <c r="AV22" s="25" t="str">
        <f t="shared" si="20"/>
        <v/>
      </c>
      <c r="AW22" s="25" t="str">
        <f t="shared" si="21"/>
        <v/>
      </c>
      <c r="AX22" s="25" t="str">
        <f t="shared" si="22"/>
        <v/>
      </c>
      <c r="AY22" s="25" t="str">
        <f t="shared" si="23"/>
        <v/>
      </c>
      <c r="AZ22" s="25" t="str">
        <f t="shared" si="24"/>
        <v/>
      </c>
      <c r="BA22" s="25" t="str">
        <f t="shared" si="25"/>
        <v/>
      </c>
      <c r="BB22" s="26"/>
      <c r="BC22" s="26"/>
      <c r="BD22" s="26"/>
      <c r="BE22" s="26"/>
      <c r="BF22" s="26"/>
      <c r="BG22" s="26"/>
      <c r="BH22" s="26"/>
      <c r="BI22" s="26"/>
    </row>
    <row r="23" spans="1:61" x14ac:dyDescent="0.3">
      <c r="A23" s="5"/>
      <c r="B23" s="5"/>
      <c r="C23" s="5"/>
      <c r="D23" s="5"/>
      <c r="E23" s="5"/>
      <c r="F23" s="5"/>
      <c r="G23" s="5"/>
      <c r="H23" s="5"/>
      <c r="I23" s="5">
        <f t="shared" si="9"/>
        <v>14</v>
      </c>
      <c r="J23" s="16" t="str">
        <f t="shared" si="8"/>
        <v>Technical</v>
      </c>
      <c r="K23" s="17">
        <f t="shared" si="10"/>
        <v>14</v>
      </c>
      <c r="L23" s="5">
        <f t="shared" si="4"/>
        <v>1</v>
      </c>
      <c r="M23" s="7" t="str">
        <f t="shared" si="2"/>
        <v>102</v>
      </c>
      <c r="N23" s="32" t="s">
        <v>2084</v>
      </c>
      <c r="O23" s="35" t="str">
        <f t="shared" si="7"/>
        <v>102</v>
      </c>
      <c r="P23" s="24" t="str">
        <f t="shared" si="5"/>
        <v xml:space="preserve">Registrations; </v>
      </c>
      <c r="Q23" s="33"/>
      <c r="R23" s="10"/>
      <c r="S23" s="10"/>
      <c r="T23" s="10"/>
      <c r="U23" s="10"/>
      <c r="V23" s="10"/>
      <c r="W23" s="10"/>
      <c r="X23" s="10"/>
      <c r="Y23" s="10"/>
      <c r="Z23" s="10"/>
      <c r="AA23" s="10" t="s">
        <v>2773</v>
      </c>
      <c r="AB23" s="10"/>
      <c r="AC23" s="10"/>
      <c r="AD23" s="10"/>
      <c r="AE23" s="10"/>
      <c r="AI23" s="25" t="str">
        <f t="shared" si="6"/>
        <v/>
      </c>
      <c r="AJ23" s="25" t="str">
        <f t="shared" si="26"/>
        <v/>
      </c>
      <c r="AK23" s="25" t="str">
        <f t="shared" si="27"/>
        <v/>
      </c>
      <c r="AL23" s="25" t="str">
        <f t="shared" si="28"/>
        <v/>
      </c>
      <c r="AM23" s="25" t="str">
        <f t="shared" si="11"/>
        <v/>
      </c>
      <c r="AN23" s="25" t="str">
        <f t="shared" si="12"/>
        <v/>
      </c>
      <c r="AO23" s="25" t="str">
        <f t="shared" si="13"/>
        <v/>
      </c>
      <c r="AP23" s="25" t="str">
        <f t="shared" si="14"/>
        <v/>
      </c>
      <c r="AQ23" s="25" t="str">
        <f t="shared" si="15"/>
        <v/>
      </c>
      <c r="AR23" s="25" t="str">
        <f t="shared" si="16"/>
        <v/>
      </c>
      <c r="AS23" s="25" t="str">
        <f t="shared" si="17"/>
        <v xml:space="preserve">Registrations; </v>
      </c>
      <c r="AT23" s="25" t="str">
        <f t="shared" si="18"/>
        <v/>
      </c>
      <c r="AU23" s="25" t="str">
        <f t="shared" si="19"/>
        <v/>
      </c>
      <c r="AV23" s="25" t="str">
        <f t="shared" si="20"/>
        <v/>
      </c>
      <c r="AW23" s="25" t="str">
        <f t="shared" si="21"/>
        <v/>
      </c>
      <c r="AX23" s="25" t="str">
        <f t="shared" si="22"/>
        <v/>
      </c>
      <c r="AY23" s="25" t="str">
        <f t="shared" si="23"/>
        <v/>
      </c>
      <c r="AZ23" s="25" t="str">
        <f t="shared" si="24"/>
        <v/>
      </c>
      <c r="BA23" s="25" t="str">
        <f t="shared" si="25"/>
        <v/>
      </c>
      <c r="BB23" s="26"/>
      <c r="BC23" s="26"/>
      <c r="BD23" s="26"/>
      <c r="BE23" s="26"/>
      <c r="BF23" s="26"/>
      <c r="BG23" s="26"/>
      <c r="BH23" s="26"/>
      <c r="BI23" s="26"/>
    </row>
    <row r="24" spans="1:61" x14ac:dyDescent="0.3">
      <c r="A24" s="5"/>
      <c r="B24" s="5"/>
      <c r="C24" s="5"/>
      <c r="D24" s="5"/>
      <c r="E24" s="5"/>
      <c r="F24" s="5"/>
      <c r="G24" s="5"/>
      <c r="H24" s="5"/>
      <c r="I24" s="5">
        <f t="shared" si="9"/>
        <v>15</v>
      </c>
      <c r="J24" s="16" t="str">
        <f t="shared" si="8"/>
        <v>Unmetered Supplies</v>
      </c>
      <c r="K24" s="17">
        <f t="shared" si="10"/>
        <v>15</v>
      </c>
      <c r="L24" s="5">
        <f t="shared" si="4"/>
        <v>1</v>
      </c>
      <c r="M24" s="7" t="str">
        <f t="shared" si="2"/>
        <v>102P - N102P</v>
      </c>
      <c r="N24" s="32" t="s">
        <v>2085</v>
      </c>
      <c r="O24" s="35" t="str">
        <f t="shared" si="7"/>
        <v>102P</v>
      </c>
      <c r="P24" s="24" t="str">
        <f t="shared" si="5"/>
        <v xml:space="preserve">Registrations; </v>
      </c>
      <c r="Q24" s="33"/>
      <c r="R24" s="10"/>
      <c r="S24" s="10"/>
      <c r="T24" s="10"/>
      <c r="U24" s="10"/>
      <c r="V24" s="10"/>
      <c r="W24" s="10"/>
      <c r="X24" s="10"/>
      <c r="Y24" s="10"/>
      <c r="Z24" s="10"/>
      <c r="AA24" s="10" t="s">
        <v>2773</v>
      </c>
      <c r="AB24" s="10"/>
      <c r="AC24" s="10"/>
      <c r="AD24" s="10"/>
      <c r="AE24" s="10"/>
      <c r="AI24" s="25" t="str">
        <f t="shared" si="6"/>
        <v/>
      </c>
      <c r="AJ24" s="25" t="str">
        <f t="shared" si="26"/>
        <v/>
      </c>
      <c r="AK24" s="25" t="str">
        <f t="shared" si="27"/>
        <v/>
      </c>
      <c r="AL24" s="25" t="str">
        <f t="shared" si="28"/>
        <v/>
      </c>
      <c r="AM24" s="25" t="str">
        <f t="shared" si="11"/>
        <v/>
      </c>
      <c r="AN24" s="25" t="str">
        <f t="shared" si="12"/>
        <v/>
      </c>
      <c r="AO24" s="25" t="str">
        <f t="shared" si="13"/>
        <v/>
      </c>
      <c r="AP24" s="25" t="str">
        <f t="shared" si="14"/>
        <v/>
      </c>
      <c r="AQ24" s="25" t="str">
        <f t="shared" si="15"/>
        <v/>
      </c>
      <c r="AR24" s="25" t="str">
        <f t="shared" si="16"/>
        <v/>
      </c>
      <c r="AS24" s="25" t="str">
        <f t="shared" si="17"/>
        <v xml:space="preserve">Registrations; </v>
      </c>
      <c r="AT24" s="25" t="str">
        <f t="shared" si="18"/>
        <v/>
      </c>
      <c r="AU24" s="25" t="str">
        <f t="shared" si="19"/>
        <v/>
      </c>
      <c r="AV24" s="25" t="str">
        <f t="shared" si="20"/>
        <v/>
      </c>
      <c r="AW24" s="25" t="str">
        <f t="shared" si="21"/>
        <v/>
      </c>
      <c r="AX24" s="25" t="str">
        <f t="shared" si="22"/>
        <v/>
      </c>
      <c r="AY24" s="25" t="str">
        <f t="shared" si="23"/>
        <v/>
      </c>
      <c r="AZ24" s="25" t="str">
        <f t="shared" si="24"/>
        <v/>
      </c>
      <c r="BA24" s="25" t="str">
        <f t="shared" si="25"/>
        <v/>
      </c>
      <c r="BB24" s="26"/>
      <c r="BC24" s="26"/>
      <c r="BD24" s="26"/>
      <c r="BE24" s="26"/>
      <c r="BF24" s="26"/>
      <c r="BG24" s="26"/>
      <c r="BH24" s="26"/>
      <c r="BI24" s="26"/>
    </row>
    <row r="25" spans="1:61" x14ac:dyDescent="0.3">
      <c r="A25" s="5"/>
      <c r="B25" s="5"/>
      <c r="C25" s="5"/>
      <c r="D25" s="5"/>
      <c r="E25" s="5"/>
      <c r="F25" s="5"/>
      <c r="G25" s="5"/>
      <c r="H25" s="5"/>
      <c r="I25" s="5"/>
      <c r="J25" s="16"/>
      <c r="K25" s="17" t="str">
        <f t="shared" si="10"/>
        <v/>
      </c>
      <c r="L25" s="5">
        <f t="shared" si="4"/>
        <v>1</v>
      </c>
      <c r="M25" s="7" t="str">
        <f t="shared" si="2"/>
        <v>102R - N102R</v>
      </c>
      <c r="N25" s="32" t="s">
        <v>2086</v>
      </c>
      <c r="O25" s="35" t="str">
        <f t="shared" si="7"/>
        <v>102R</v>
      </c>
      <c r="P25" s="24" t="str">
        <f t="shared" si="5"/>
        <v xml:space="preserve">Registrations; </v>
      </c>
      <c r="Q25" s="33"/>
      <c r="R25" s="10"/>
      <c r="S25" s="10"/>
      <c r="T25" s="10"/>
      <c r="U25" s="10"/>
      <c r="V25" s="10"/>
      <c r="W25" s="10"/>
      <c r="X25" s="10"/>
      <c r="Y25" s="10"/>
      <c r="Z25" s="10"/>
      <c r="AA25" s="10" t="s">
        <v>2773</v>
      </c>
      <c r="AB25" s="10"/>
      <c r="AC25" s="10"/>
      <c r="AD25" s="10"/>
      <c r="AE25" s="10"/>
      <c r="AI25" s="25" t="str">
        <f t="shared" si="6"/>
        <v/>
      </c>
      <c r="AJ25" s="25" t="str">
        <f t="shared" si="26"/>
        <v/>
      </c>
      <c r="AK25" s="25" t="str">
        <f t="shared" si="27"/>
        <v/>
      </c>
      <c r="AL25" s="25" t="str">
        <f t="shared" si="28"/>
        <v/>
      </c>
      <c r="AM25" s="25" t="str">
        <f t="shared" si="11"/>
        <v/>
      </c>
      <c r="AN25" s="25" t="str">
        <f t="shared" si="12"/>
        <v/>
      </c>
      <c r="AO25" s="25" t="str">
        <f t="shared" si="13"/>
        <v/>
      </c>
      <c r="AP25" s="25" t="str">
        <f t="shared" si="14"/>
        <v/>
      </c>
      <c r="AQ25" s="25" t="str">
        <f t="shared" si="15"/>
        <v/>
      </c>
      <c r="AR25" s="25" t="str">
        <f t="shared" si="16"/>
        <v/>
      </c>
      <c r="AS25" s="25" t="str">
        <f t="shared" si="17"/>
        <v xml:space="preserve">Registrations; </v>
      </c>
      <c r="AT25" s="25" t="str">
        <f t="shared" si="18"/>
        <v/>
      </c>
      <c r="AU25" s="25" t="str">
        <f t="shared" si="19"/>
        <v/>
      </c>
      <c r="AV25" s="25" t="str">
        <f t="shared" si="20"/>
        <v/>
      </c>
      <c r="AW25" s="25" t="str">
        <f t="shared" si="21"/>
        <v/>
      </c>
      <c r="AX25" s="25" t="str">
        <f t="shared" si="22"/>
        <v/>
      </c>
      <c r="AY25" s="25" t="str">
        <f t="shared" si="23"/>
        <v/>
      </c>
      <c r="AZ25" s="25" t="str">
        <f t="shared" si="24"/>
        <v/>
      </c>
      <c r="BA25" s="25" t="str">
        <f t="shared" si="25"/>
        <v/>
      </c>
      <c r="BB25" s="26"/>
      <c r="BC25" s="26"/>
      <c r="BD25" s="26"/>
      <c r="BE25" s="26"/>
      <c r="BF25" s="26"/>
      <c r="BG25" s="26"/>
      <c r="BH25" s="26"/>
      <c r="BI25" s="26"/>
    </row>
    <row r="26" spans="1:61" x14ac:dyDescent="0.3">
      <c r="A26" s="5"/>
      <c r="B26" s="5"/>
      <c r="C26" s="5"/>
      <c r="D26" s="5"/>
      <c r="E26" s="5"/>
      <c r="F26" s="5"/>
      <c r="G26" s="5"/>
      <c r="H26" s="5"/>
      <c r="I26" s="5"/>
      <c r="J26" s="5"/>
      <c r="K26" s="5"/>
      <c r="L26" s="5">
        <f t="shared" si="4"/>
        <v>1</v>
      </c>
      <c r="M26" s="7" t="str">
        <f t="shared" si="2"/>
        <v>105 - N105</v>
      </c>
      <c r="N26" s="32" t="s">
        <v>2087</v>
      </c>
      <c r="O26" s="35" t="str">
        <f t="shared" si="7"/>
        <v>105</v>
      </c>
      <c r="P26" s="24" t="str">
        <f t="shared" si="5"/>
        <v xml:space="preserve">Registrations; </v>
      </c>
      <c r="Q26" s="33"/>
      <c r="R26" s="10"/>
      <c r="S26" s="10"/>
      <c r="T26" s="10"/>
      <c r="U26" s="10"/>
      <c r="V26" s="10"/>
      <c r="W26" s="10"/>
      <c r="X26" s="10"/>
      <c r="Y26" s="10"/>
      <c r="Z26" s="10"/>
      <c r="AA26" s="10" t="s">
        <v>2773</v>
      </c>
      <c r="AB26" s="10"/>
      <c r="AC26" s="10"/>
      <c r="AD26" s="10"/>
      <c r="AE26" s="10"/>
      <c r="AI26" s="25" t="str">
        <f t="shared" si="6"/>
        <v/>
      </c>
      <c r="AJ26" s="25" t="str">
        <f t="shared" si="26"/>
        <v/>
      </c>
      <c r="AK26" s="25" t="str">
        <f t="shared" si="27"/>
        <v/>
      </c>
      <c r="AL26" s="25" t="str">
        <f t="shared" si="28"/>
        <v/>
      </c>
      <c r="AM26" s="25" t="str">
        <f t="shared" si="11"/>
        <v/>
      </c>
      <c r="AN26" s="25" t="str">
        <f t="shared" si="12"/>
        <v/>
      </c>
      <c r="AO26" s="25" t="str">
        <f t="shared" si="13"/>
        <v/>
      </c>
      <c r="AP26" s="25" t="str">
        <f t="shared" si="14"/>
        <v/>
      </c>
      <c r="AQ26" s="25" t="str">
        <f t="shared" si="15"/>
        <v/>
      </c>
      <c r="AR26" s="25" t="str">
        <f t="shared" si="16"/>
        <v/>
      </c>
      <c r="AS26" s="25" t="str">
        <f t="shared" si="17"/>
        <v xml:space="preserve">Registrations; </v>
      </c>
      <c r="AT26" s="25" t="str">
        <f t="shared" si="18"/>
        <v/>
      </c>
      <c r="AU26" s="25" t="str">
        <f t="shared" si="19"/>
        <v/>
      </c>
      <c r="AV26" s="25" t="str">
        <f t="shared" si="20"/>
        <v/>
      </c>
      <c r="AW26" s="25" t="str">
        <f t="shared" si="21"/>
        <v/>
      </c>
      <c r="AX26" s="25" t="str">
        <f t="shared" si="22"/>
        <v/>
      </c>
      <c r="AY26" s="25" t="str">
        <f t="shared" si="23"/>
        <v/>
      </c>
      <c r="AZ26" s="25" t="str">
        <f t="shared" si="24"/>
        <v/>
      </c>
      <c r="BA26" s="25" t="str">
        <f t="shared" si="25"/>
        <v/>
      </c>
      <c r="BB26" s="26"/>
      <c r="BC26" s="26"/>
      <c r="BD26" s="26"/>
      <c r="BE26" s="26"/>
      <c r="BF26" s="26"/>
      <c r="BG26" s="26"/>
      <c r="BH26" s="26"/>
      <c r="BI26" s="26"/>
    </row>
    <row r="27" spans="1:61" x14ac:dyDescent="0.3">
      <c r="A27" s="5"/>
      <c r="B27" s="5"/>
      <c r="C27" s="5"/>
      <c r="D27" s="5"/>
      <c r="E27" s="5"/>
      <c r="F27" s="5"/>
      <c r="G27" s="5"/>
      <c r="H27" s="5"/>
      <c r="I27" s="5"/>
      <c r="J27" s="5"/>
      <c r="K27" s="5"/>
      <c r="L27" s="5">
        <f t="shared" si="4"/>
        <v>1</v>
      </c>
      <c r="M27" s="7" t="str">
        <f t="shared" si="2"/>
        <v>105L - N105L</v>
      </c>
      <c r="N27" s="32" t="s">
        <v>2088</v>
      </c>
      <c r="O27" s="35" t="str">
        <f t="shared" si="7"/>
        <v>105L</v>
      </c>
      <c r="P27" s="24" t="str">
        <f t="shared" si="5"/>
        <v xml:space="preserve">Registrations; </v>
      </c>
      <c r="Q27" s="33"/>
      <c r="R27" s="10"/>
      <c r="S27" s="10"/>
      <c r="T27" s="10"/>
      <c r="U27" s="10"/>
      <c r="V27" s="10"/>
      <c r="W27" s="10"/>
      <c r="X27" s="10"/>
      <c r="Y27" s="10"/>
      <c r="Z27" s="10"/>
      <c r="AA27" s="10" t="s">
        <v>2773</v>
      </c>
      <c r="AB27" s="10"/>
      <c r="AC27" s="10"/>
      <c r="AD27" s="10"/>
      <c r="AE27" s="10"/>
      <c r="AI27" s="25" t="str">
        <f t="shared" si="6"/>
        <v/>
      </c>
      <c r="AJ27" s="25" t="str">
        <f t="shared" si="26"/>
        <v/>
      </c>
      <c r="AK27" s="25" t="str">
        <f t="shared" si="27"/>
        <v/>
      </c>
      <c r="AL27" s="25" t="str">
        <f t="shared" si="28"/>
        <v/>
      </c>
      <c r="AM27" s="25" t="str">
        <f t="shared" si="11"/>
        <v/>
      </c>
      <c r="AN27" s="25" t="str">
        <f t="shared" si="12"/>
        <v/>
      </c>
      <c r="AO27" s="25" t="str">
        <f t="shared" si="13"/>
        <v/>
      </c>
      <c r="AP27" s="25" t="str">
        <f t="shared" si="14"/>
        <v/>
      </c>
      <c r="AQ27" s="25" t="str">
        <f t="shared" si="15"/>
        <v/>
      </c>
      <c r="AR27" s="25" t="str">
        <f t="shared" si="16"/>
        <v/>
      </c>
      <c r="AS27" s="25" t="str">
        <f t="shared" si="17"/>
        <v xml:space="preserve">Registrations; </v>
      </c>
      <c r="AT27" s="25" t="str">
        <f t="shared" si="18"/>
        <v/>
      </c>
      <c r="AU27" s="25" t="str">
        <f t="shared" si="19"/>
        <v/>
      </c>
      <c r="AV27" s="25" t="str">
        <f t="shared" si="20"/>
        <v/>
      </c>
      <c r="AW27" s="25" t="str">
        <f t="shared" si="21"/>
        <v/>
      </c>
      <c r="AX27" s="25" t="str">
        <f t="shared" si="22"/>
        <v/>
      </c>
      <c r="AY27" s="25" t="str">
        <f t="shared" si="23"/>
        <v/>
      </c>
      <c r="AZ27" s="25" t="str">
        <f t="shared" si="24"/>
        <v/>
      </c>
      <c r="BA27" s="25" t="str">
        <f t="shared" si="25"/>
        <v/>
      </c>
      <c r="BB27" s="26"/>
      <c r="BC27" s="26"/>
      <c r="BD27" s="26"/>
      <c r="BE27" s="26"/>
      <c r="BF27" s="26"/>
      <c r="BG27" s="26"/>
      <c r="BH27" s="26"/>
      <c r="BI27" s="26"/>
    </row>
    <row r="28" spans="1:61" x14ac:dyDescent="0.3">
      <c r="A28" s="5"/>
      <c r="B28" s="5"/>
      <c r="C28" s="5"/>
      <c r="D28" s="5"/>
      <c r="E28" s="5"/>
      <c r="F28" s="5"/>
      <c r="G28" s="5"/>
      <c r="H28" s="5"/>
      <c r="I28" s="5"/>
      <c r="J28" s="5"/>
      <c r="K28" s="5"/>
      <c r="L28" s="5">
        <f t="shared" si="4"/>
        <v>1</v>
      </c>
      <c r="M28" s="7" t="str">
        <f t="shared" si="2"/>
        <v>106D - N131-C</v>
      </c>
      <c r="N28" s="32" t="s">
        <v>2089</v>
      </c>
      <c r="O28" s="35" t="str">
        <f t="shared" si="7"/>
        <v>106D</v>
      </c>
      <c r="P28" s="24" t="str">
        <f t="shared" si="5"/>
        <v xml:space="preserve">Fieldwork Responses; </v>
      </c>
      <c r="Q28" s="33"/>
      <c r="R28" s="10"/>
      <c r="S28" s="10"/>
      <c r="T28" s="10"/>
      <c r="U28" s="10"/>
      <c r="V28" s="10" t="s">
        <v>2773</v>
      </c>
      <c r="W28" s="10"/>
      <c r="X28" s="10"/>
      <c r="Y28" s="10"/>
      <c r="Z28" s="10"/>
      <c r="AA28" s="10"/>
      <c r="AB28" s="10"/>
      <c r="AC28" s="10"/>
      <c r="AD28" s="10"/>
      <c r="AE28" s="10"/>
      <c r="AI28" s="25" t="str">
        <f t="shared" si="6"/>
        <v/>
      </c>
      <c r="AJ28" s="25" t="str">
        <f t="shared" si="26"/>
        <v/>
      </c>
      <c r="AK28" s="25" t="str">
        <f t="shared" si="27"/>
        <v/>
      </c>
      <c r="AL28" s="25" t="str">
        <f t="shared" si="28"/>
        <v/>
      </c>
      <c r="AM28" s="25" t="str">
        <f t="shared" si="11"/>
        <v/>
      </c>
      <c r="AN28" s="25" t="str">
        <f t="shared" si="12"/>
        <v xml:space="preserve">Fieldwork Responses; </v>
      </c>
      <c r="AO28" s="25" t="str">
        <f t="shared" si="13"/>
        <v/>
      </c>
      <c r="AP28" s="25" t="str">
        <f t="shared" si="14"/>
        <v/>
      </c>
      <c r="AQ28" s="25" t="str">
        <f t="shared" si="15"/>
        <v/>
      </c>
      <c r="AR28" s="25" t="str">
        <f t="shared" si="16"/>
        <v/>
      </c>
      <c r="AS28" s="25" t="str">
        <f t="shared" si="17"/>
        <v/>
      </c>
      <c r="AT28" s="25" t="str">
        <f t="shared" si="18"/>
        <v/>
      </c>
      <c r="AU28" s="25" t="str">
        <f t="shared" si="19"/>
        <v/>
      </c>
      <c r="AV28" s="25" t="str">
        <f t="shared" si="20"/>
        <v/>
      </c>
      <c r="AW28" s="25" t="str">
        <f t="shared" si="21"/>
        <v/>
      </c>
      <c r="AX28" s="25" t="str">
        <f t="shared" si="22"/>
        <v/>
      </c>
      <c r="AY28" s="25" t="str">
        <f t="shared" si="23"/>
        <v/>
      </c>
      <c r="AZ28" s="25" t="str">
        <f t="shared" si="24"/>
        <v/>
      </c>
      <c r="BA28" s="25" t="str">
        <f t="shared" si="25"/>
        <v/>
      </c>
      <c r="BB28" s="26"/>
      <c r="BC28" s="26"/>
      <c r="BD28" s="26"/>
      <c r="BE28" s="26"/>
      <c r="BF28" s="26"/>
      <c r="BG28" s="26"/>
      <c r="BH28" s="26"/>
      <c r="BI28" s="26"/>
    </row>
    <row r="29" spans="1:61" x14ac:dyDescent="0.3">
      <c r="A29" s="5"/>
      <c r="B29" s="5"/>
      <c r="C29" s="5"/>
      <c r="D29" s="5"/>
      <c r="E29" s="5"/>
      <c r="F29" s="5"/>
      <c r="G29" s="5"/>
      <c r="H29" s="5"/>
      <c r="I29" s="5"/>
      <c r="J29" s="5"/>
      <c r="K29" s="5"/>
      <c r="L29" s="5">
        <f t="shared" si="4"/>
        <v>1</v>
      </c>
      <c r="M29" s="7" t="str">
        <f t="shared" si="2"/>
        <v>106E - N131-C</v>
      </c>
      <c r="N29" s="32" t="s">
        <v>2090</v>
      </c>
      <c r="O29" s="35" t="str">
        <f t="shared" si="7"/>
        <v>106E</v>
      </c>
      <c r="P29" s="24" t="str">
        <f t="shared" si="5"/>
        <v xml:space="preserve">Fieldwork Responses; </v>
      </c>
      <c r="Q29" s="33"/>
      <c r="R29" s="10"/>
      <c r="S29" s="10"/>
      <c r="T29" s="10"/>
      <c r="U29" s="10"/>
      <c r="V29" s="10" t="s">
        <v>2773</v>
      </c>
      <c r="W29" s="10"/>
      <c r="X29" s="10"/>
      <c r="Y29" s="10"/>
      <c r="Z29" s="10"/>
      <c r="AA29" s="10"/>
      <c r="AB29" s="10"/>
      <c r="AC29" s="10"/>
      <c r="AD29" s="10"/>
      <c r="AE29" s="10"/>
      <c r="AI29" s="25" t="str">
        <f t="shared" si="6"/>
        <v/>
      </c>
      <c r="AJ29" s="25" t="str">
        <f t="shared" si="26"/>
        <v/>
      </c>
      <c r="AK29" s="25" t="str">
        <f t="shared" si="27"/>
        <v/>
      </c>
      <c r="AL29" s="25" t="str">
        <f t="shared" si="28"/>
        <v/>
      </c>
      <c r="AM29" s="25" t="str">
        <f t="shared" si="11"/>
        <v/>
      </c>
      <c r="AN29" s="25" t="str">
        <f t="shared" si="12"/>
        <v xml:space="preserve">Fieldwork Responses; </v>
      </c>
      <c r="AO29" s="25" t="str">
        <f t="shared" si="13"/>
        <v/>
      </c>
      <c r="AP29" s="25" t="str">
        <f t="shared" si="14"/>
        <v/>
      </c>
      <c r="AQ29" s="25" t="str">
        <f t="shared" si="15"/>
        <v/>
      </c>
      <c r="AR29" s="25" t="str">
        <f t="shared" si="16"/>
        <v/>
      </c>
      <c r="AS29" s="25" t="str">
        <f t="shared" si="17"/>
        <v/>
      </c>
      <c r="AT29" s="25" t="str">
        <f t="shared" si="18"/>
        <v/>
      </c>
      <c r="AU29" s="25" t="str">
        <f t="shared" si="19"/>
        <v/>
      </c>
      <c r="AV29" s="25" t="str">
        <f t="shared" si="20"/>
        <v/>
      </c>
      <c r="AW29" s="25" t="str">
        <f t="shared" si="21"/>
        <v/>
      </c>
      <c r="AX29" s="25" t="str">
        <f t="shared" si="22"/>
        <v/>
      </c>
      <c r="AY29" s="25" t="str">
        <f t="shared" si="23"/>
        <v/>
      </c>
      <c r="AZ29" s="25" t="str">
        <f t="shared" si="24"/>
        <v/>
      </c>
      <c r="BA29" s="25" t="str">
        <f t="shared" si="25"/>
        <v/>
      </c>
      <c r="BB29" s="26"/>
      <c r="BC29" s="26"/>
      <c r="BD29" s="26"/>
      <c r="BE29" s="26"/>
      <c r="BF29" s="26"/>
      <c r="BG29" s="26"/>
      <c r="BH29" s="26"/>
      <c r="BI29" s="26"/>
    </row>
    <row r="30" spans="1:61" x14ac:dyDescent="0.3">
      <c r="A30" s="5"/>
      <c r="B30" s="5"/>
      <c r="C30" s="5"/>
      <c r="D30" s="5"/>
      <c r="E30" s="5"/>
      <c r="F30" s="5"/>
      <c r="G30" s="5"/>
      <c r="H30" s="5"/>
      <c r="I30" s="5"/>
      <c r="J30" s="5"/>
      <c r="K30" s="5"/>
      <c r="L30" s="5">
        <f t="shared" si="4"/>
        <v>1</v>
      </c>
      <c r="M30" s="7" t="str">
        <f t="shared" si="2"/>
        <v>110 - N110</v>
      </c>
      <c r="N30" s="32" t="s">
        <v>2091</v>
      </c>
      <c r="O30" s="35" t="str">
        <f t="shared" si="7"/>
        <v>110</v>
      </c>
      <c r="P30" s="24" t="str">
        <f t="shared" si="5"/>
        <v xml:space="preserve">Registrations; </v>
      </c>
      <c r="Q30" s="33"/>
      <c r="R30" s="10"/>
      <c r="S30" s="10"/>
      <c r="T30" s="10"/>
      <c r="U30" s="10"/>
      <c r="V30" s="10"/>
      <c r="W30" s="10"/>
      <c r="X30" s="10"/>
      <c r="Y30" s="10"/>
      <c r="Z30" s="10"/>
      <c r="AA30" s="10" t="s">
        <v>2773</v>
      </c>
      <c r="AB30" s="10"/>
      <c r="AC30" s="10"/>
      <c r="AD30" s="10"/>
      <c r="AE30" s="10"/>
      <c r="AI30" s="25" t="str">
        <f t="shared" si="6"/>
        <v/>
      </c>
      <c r="AJ30" s="25" t="str">
        <f t="shared" si="26"/>
        <v/>
      </c>
      <c r="AK30" s="25" t="str">
        <f t="shared" si="27"/>
        <v/>
      </c>
      <c r="AL30" s="25" t="str">
        <f t="shared" si="28"/>
        <v/>
      </c>
      <c r="AM30" s="25" t="str">
        <f t="shared" si="11"/>
        <v/>
      </c>
      <c r="AN30" s="25" t="str">
        <f t="shared" si="12"/>
        <v/>
      </c>
      <c r="AO30" s="25" t="str">
        <f t="shared" si="13"/>
        <v/>
      </c>
      <c r="AP30" s="25" t="str">
        <f t="shared" si="14"/>
        <v/>
      </c>
      <c r="AQ30" s="25" t="str">
        <f t="shared" si="15"/>
        <v/>
      </c>
      <c r="AR30" s="25" t="str">
        <f t="shared" si="16"/>
        <v/>
      </c>
      <c r="AS30" s="25" t="str">
        <f t="shared" si="17"/>
        <v xml:space="preserve">Registrations; </v>
      </c>
      <c r="AT30" s="25" t="str">
        <f t="shared" si="18"/>
        <v/>
      </c>
      <c r="AU30" s="25" t="str">
        <f t="shared" si="19"/>
        <v/>
      </c>
      <c r="AV30" s="25" t="str">
        <f t="shared" si="20"/>
        <v/>
      </c>
      <c r="AW30" s="25" t="str">
        <f t="shared" si="21"/>
        <v/>
      </c>
      <c r="AX30" s="25" t="str">
        <f t="shared" si="22"/>
        <v/>
      </c>
      <c r="AY30" s="25" t="str">
        <f t="shared" si="23"/>
        <v/>
      </c>
      <c r="AZ30" s="25" t="str">
        <f t="shared" si="24"/>
        <v/>
      </c>
      <c r="BA30" s="25" t="str">
        <f t="shared" si="25"/>
        <v/>
      </c>
      <c r="BB30" s="26"/>
      <c r="BC30" s="26"/>
      <c r="BD30" s="26"/>
      <c r="BE30" s="26"/>
      <c r="BF30" s="26"/>
      <c r="BG30" s="26"/>
      <c r="BH30" s="26"/>
      <c r="BI30" s="26"/>
    </row>
    <row r="31" spans="1:61" x14ac:dyDescent="0.3">
      <c r="A31" s="5"/>
      <c r="B31" s="5"/>
      <c r="C31" s="5"/>
      <c r="D31" s="5"/>
      <c r="E31" s="5"/>
      <c r="F31" s="5"/>
      <c r="G31" s="5"/>
      <c r="H31" s="5"/>
      <c r="I31" s="5"/>
      <c r="J31" s="5"/>
      <c r="K31" s="5"/>
      <c r="L31" s="5">
        <f t="shared" si="4"/>
        <v>1</v>
      </c>
      <c r="M31" s="7" t="str">
        <f t="shared" si="2"/>
        <v>111- N111</v>
      </c>
      <c r="N31" s="32" t="s">
        <v>2092</v>
      </c>
      <c r="O31" s="35" t="str">
        <f t="shared" si="7"/>
        <v>111</v>
      </c>
      <c r="P31" s="24" t="str">
        <f t="shared" si="5"/>
        <v xml:space="preserve">Objection and Cancellation; </v>
      </c>
      <c r="Q31" s="33"/>
      <c r="R31" s="10"/>
      <c r="S31" s="10"/>
      <c r="T31" s="10"/>
      <c r="U31" s="10"/>
      <c r="V31" s="10"/>
      <c r="W31" s="10"/>
      <c r="X31" s="10"/>
      <c r="Y31" s="10"/>
      <c r="Z31" s="10" t="s">
        <v>2773</v>
      </c>
      <c r="AA31" s="10"/>
      <c r="AB31" s="10"/>
      <c r="AC31" s="10"/>
      <c r="AD31" s="10"/>
      <c r="AE31" s="10"/>
      <c r="AI31" s="25" t="str">
        <f t="shared" si="6"/>
        <v/>
      </c>
      <c r="AJ31" s="25" t="str">
        <f t="shared" si="26"/>
        <v/>
      </c>
      <c r="AK31" s="25" t="str">
        <f t="shared" si="27"/>
        <v/>
      </c>
      <c r="AL31" s="25" t="str">
        <f t="shared" si="28"/>
        <v/>
      </c>
      <c r="AM31" s="25" t="str">
        <f t="shared" si="11"/>
        <v/>
      </c>
      <c r="AN31" s="25" t="str">
        <f t="shared" si="12"/>
        <v/>
      </c>
      <c r="AO31" s="25" t="str">
        <f t="shared" si="13"/>
        <v/>
      </c>
      <c r="AP31" s="25" t="str">
        <f t="shared" si="14"/>
        <v/>
      </c>
      <c r="AQ31" s="25" t="str">
        <f t="shared" si="15"/>
        <v/>
      </c>
      <c r="AR31" s="25" t="str">
        <f t="shared" si="16"/>
        <v xml:space="preserve">Objection and Cancellation; </v>
      </c>
      <c r="AS31" s="25" t="str">
        <f t="shared" si="17"/>
        <v/>
      </c>
      <c r="AT31" s="25" t="str">
        <f t="shared" si="18"/>
        <v/>
      </c>
      <c r="AU31" s="25" t="str">
        <f t="shared" si="19"/>
        <v/>
      </c>
      <c r="AV31" s="25" t="str">
        <f t="shared" si="20"/>
        <v/>
      </c>
      <c r="AW31" s="25" t="str">
        <f t="shared" si="21"/>
        <v/>
      </c>
      <c r="AX31" s="25" t="str">
        <f t="shared" si="22"/>
        <v/>
      </c>
      <c r="AY31" s="25" t="str">
        <f t="shared" si="23"/>
        <v/>
      </c>
      <c r="AZ31" s="25" t="str">
        <f t="shared" si="24"/>
        <v/>
      </c>
      <c r="BA31" s="25" t="str">
        <f t="shared" si="25"/>
        <v/>
      </c>
      <c r="BB31" s="26"/>
      <c r="BC31" s="26"/>
      <c r="BD31" s="26"/>
      <c r="BE31" s="26"/>
      <c r="BF31" s="26"/>
      <c r="BG31" s="26"/>
      <c r="BH31" s="26"/>
      <c r="BI31" s="26"/>
    </row>
    <row r="32" spans="1:61" x14ac:dyDescent="0.3">
      <c r="I32" s="5"/>
      <c r="J32" s="5"/>
      <c r="K32" s="5"/>
      <c r="L32" s="5">
        <f t="shared" si="4"/>
        <v>1</v>
      </c>
      <c r="M32" s="7" t="str">
        <f t="shared" si="2"/>
        <v>111A - N111A</v>
      </c>
      <c r="N32" s="32" t="s">
        <v>2093</v>
      </c>
      <c r="O32" s="35" t="str">
        <f t="shared" si="7"/>
        <v>111A</v>
      </c>
      <c r="P32" s="24" t="str">
        <f t="shared" si="5"/>
        <v xml:space="preserve">Objection and Cancellation; </v>
      </c>
      <c r="Q32" s="33"/>
      <c r="R32" s="10"/>
      <c r="S32" s="10"/>
      <c r="T32" s="10"/>
      <c r="U32" s="10"/>
      <c r="V32" s="10"/>
      <c r="W32" s="10"/>
      <c r="X32" s="10"/>
      <c r="Y32" s="10"/>
      <c r="Z32" s="10" t="s">
        <v>2773</v>
      </c>
      <c r="AA32" s="10"/>
      <c r="AB32" s="10"/>
      <c r="AC32" s="10"/>
      <c r="AD32" s="10"/>
      <c r="AE32" s="10"/>
      <c r="AI32" s="25" t="str">
        <f t="shared" si="6"/>
        <v/>
      </c>
      <c r="AJ32" s="25" t="str">
        <f t="shared" si="26"/>
        <v/>
      </c>
      <c r="AK32" s="25" t="str">
        <f t="shared" si="27"/>
        <v/>
      </c>
      <c r="AL32" s="25" t="str">
        <f t="shared" si="28"/>
        <v/>
      </c>
      <c r="AM32" s="25" t="str">
        <f t="shared" si="11"/>
        <v/>
      </c>
      <c r="AN32" s="25" t="str">
        <f t="shared" si="12"/>
        <v/>
      </c>
      <c r="AO32" s="25" t="str">
        <f t="shared" si="13"/>
        <v/>
      </c>
      <c r="AP32" s="25" t="str">
        <f t="shared" si="14"/>
        <v/>
      </c>
      <c r="AQ32" s="25" t="str">
        <f t="shared" si="15"/>
        <v/>
      </c>
      <c r="AR32" s="25" t="str">
        <f t="shared" si="16"/>
        <v xml:space="preserve">Objection and Cancellation; </v>
      </c>
      <c r="AS32" s="25" t="str">
        <f t="shared" si="17"/>
        <v/>
      </c>
      <c r="AT32" s="25" t="str">
        <f t="shared" si="18"/>
        <v/>
      </c>
      <c r="AU32" s="25" t="str">
        <f t="shared" si="19"/>
        <v/>
      </c>
      <c r="AV32" s="25" t="str">
        <f t="shared" si="20"/>
        <v/>
      </c>
      <c r="AW32" s="25" t="str">
        <f t="shared" si="21"/>
        <v/>
      </c>
      <c r="AX32" s="25" t="str">
        <f t="shared" si="22"/>
        <v/>
      </c>
      <c r="AY32" s="25" t="str">
        <f t="shared" si="23"/>
        <v/>
      </c>
      <c r="AZ32" s="25" t="str">
        <f t="shared" si="24"/>
        <v/>
      </c>
      <c r="BA32" s="25" t="str">
        <f t="shared" si="25"/>
        <v/>
      </c>
      <c r="BB32" s="26"/>
      <c r="BC32" s="26"/>
      <c r="BD32" s="26"/>
      <c r="BE32" s="26"/>
      <c r="BF32" s="26"/>
      <c r="BG32" s="26"/>
      <c r="BH32" s="26"/>
      <c r="BI32" s="26"/>
    </row>
    <row r="33" spans="12:61" x14ac:dyDescent="0.3">
      <c r="L33" s="5">
        <f t="shared" si="4"/>
        <v>1</v>
      </c>
      <c r="M33" s="7" t="str">
        <f t="shared" si="2"/>
        <v>111L- N111L</v>
      </c>
      <c r="N33" s="32" t="s">
        <v>2094</v>
      </c>
      <c r="O33" s="35" t="str">
        <f t="shared" si="7"/>
        <v>111L</v>
      </c>
      <c r="P33" s="24" t="str">
        <f t="shared" si="5"/>
        <v xml:space="preserve">Objection and Cancellation; </v>
      </c>
      <c r="Q33" s="33"/>
      <c r="R33" s="10"/>
      <c r="S33" s="10"/>
      <c r="T33" s="10"/>
      <c r="U33" s="10"/>
      <c r="V33" s="10"/>
      <c r="W33" s="10"/>
      <c r="X33" s="10"/>
      <c r="Y33" s="10"/>
      <c r="Z33" s="10" t="s">
        <v>2773</v>
      </c>
      <c r="AA33" s="10"/>
      <c r="AB33" s="10"/>
      <c r="AC33" s="10"/>
      <c r="AD33" s="10"/>
      <c r="AE33" s="10"/>
      <c r="AI33" s="25" t="str">
        <f t="shared" si="6"/>
        <v/>
      </c>
      <c r="AJ33" s="25" t="str">
        <f t="shared" si="26"/>
        <v/>
      </c>
      <c r="AK33" s="25" t="str">
        <f t="shared" si="27"/>
        <v/>
      </c>
      <c r="AL33" s="25" t="str">
        <f t="shared" si="28"/>
        <v/>
      </c>
      <c r="AM33" s="25" t="str">
        <f t="shared" si="11"/>
        <v/>
      </c>
      <c r="AN33" s="25" t="str">
        <f t="shared" si="12"/>
        <v/>
      </c>
      <c r="AO33" s="25" t="str">
        <f t="shared" si="13"/>
        <v/>
      </c>
      <c r="AP33" s="25" t="str">
        <f t="shared" si="14"/>
        <v/>
      </c>
      <c r="AQ33" s="25" t="str">
        <f t="shared" si="15"/>
        <v/>
      </c>
      <c r="AR33" s="25" t="str">
        <f t="shared" si="16"/>
        <v xml:space="preserve">Objection and Cancellation; </v>
      </c>
      <c r="AS33" s="25" t="str">
        <f t="shared" si="17"/>
        <v/>
      </c>
      <c r="AT33" s="25" t="str">
        <f t="shared" si="18"/>
        <v/>
      </c>
      <c r="AU33" s="25" t="str">
        <f t="shared" si="19"/>
        <v/>
      </c>
      <c r="AV33" s="25" t="str">
        <f t="shared" si="20"/>
        <v/>
      </c>
      <c r="AW33" s="25" t="str">
        <f t="shared" si="21"/>
        <v/>
      </c>
      <c r="AX33" s="25" t="str">
        <f t="shared" si="22"/>
        <v/>
      </c>
      <c r="AY33" s="25" t="str">
        <f t="shared" si="23"/>
        <v/>
      </c>
      <c r="AZ33" s="25" t="str">
        <f t="shared" si="24"/>
        <v/>
      </c>
      <c r="BA33" s="25" t="str">
        <f t="shared" si="25"/>
        <v/>
      </c>
      <c r="BB33" s="26"/>
      <c r="BC33" s="26"/>
      <c r="BD33" s="26"/>
      <c r="BE33" s="26"/>
      <c r="BF33" s="26"/>
      <c r="BG33" s="26"/>
      <c r="BH33" s="26"/>
      <c r="BI33" s="26"/>
    </row>
    <row r="34" spans="12:61" x14ac:dyDescent="0.3">
      <c r="L34" s="5">
        <f t="shared" si="4"/>
        <v>1</v>
      </c>
      <c r="M34" s="7" t="str">
        <f t="shared" si="2"/>
        <v>111R- N111R</v>
      </c>
      <c r="N34" s="32" t="s">
        <v>2095</v>
      </c>
      <c r="O34" s="35" t="str">
        <f t="shared" si="7"/>
        <v>111R</v>
      </c>
      <c r="P34" s="24" t="str">
        <f t="shared" si="5"/>
        <v xml:space="preserve">Objection and Cancellation; </v>
      </c>
      <c r="Q34" s="33"/>
      <c r="R34" s="10"/>
      <c r="S34" s="10"/>
      <c r="T34" s="10"/>
      <c r="U34" s="10"/>
      <c r="V34" s="10"/>
      <c r="W34" s="10"/>
      <c r="X34" s="10"/>
      <c r="Y34" s="10"/>
      <c r="Z34" s="10" t="s">
        <v>2773</v>
      </c>
      <c r="AA34" s="10"/>
      <c r="AB34" s="10"/>
      <c r="AC34" s="10"/>
      <c r="AD34" s="10"/>
      <c r="AE34" s="10"/>
      <c r="AI34" s="25" t="str">
        <f t="shared" si="6"/>
        <v/>
      </c>
      <c r="AJ34" s="25" t="str">
        <f t="shared" si="26"/>
        <v/>
      </c>
      <c r="AK34" s="25" t="str">
        <f t="shared" si="27"/>
        <v/>
      </c>
      <c r="AL34" s="25" t="str">
        <f t="shared" si="28"/>
        <v/>
      </c>
      <c r="AM34" s="25" t="str">
        <f t="shared" si="11"/>
        <v/>
      </c>
      <c r="AN34" s="25" t="str">
        <f t="shared" si="12"/>
        <v/>
      </c>
      <c r="AO34" s="25" t="str">
        <f t="shared" si="13"/>
        <v/>
      </c>
      <c r="AP34" s="25" t="str">
        <f t="shared" si="14"/>
        <v/>
      </c>
      <c r="AQ34" s="25" t="str">
        <f t="shared" si="15"/>
        <v/>
      </c>
      <c r="AR34" s="25" t="str">
        <f t="shared" si="16"/>
        <v xml:space="preserve">Objection and Cancellation; </v>
      </c>
      <c r="AS34" s="25" t="str">
        <f t="shared" si="17"/>
        <v/>
      </c>
      <c r="AT34" s="25" t="str">
        <f t="shared" si="18"/>
        <v/>
      </c>
      <c r="AU34" s="25" t="str">
        <f t="shared" si="19"/>
        <v/>
      </c>
      <c r="AV34" s="25" t="str">
        <f t="shared" si="20"/>
        <v/>
      </c>
      <c r="AW34" s="25" t="str">
        <f t="shared" si="21"/>
        <v/>
      </c>
      <c r="AX34" s="25" t="str">
        <f t="shared" si="22"/>
        <v/>
      </c>
      <c r="AY34" s="25" t="str">
        <f t="shared" si="23"/>
        <v/>
      </c>
      <c r="AZ34" s="25" t="str">
        <f t="shared" si="24"/>
        <v/>
      </c>
      <c r="BA34" s="25" t="str">
        <f t="shared" si="25"/>
        <v/>
      </c>
      <c r="BB34" s="26"/>
      <c r="BC34" s="26"/>
      <c r="BD34" s="26"/>
      <c r="BE34" s="26"/>
      <c r="BF34" s="26"/>
      <c r="BG34" s="26"/>
      <c r="BH34" s="26"/>
      <c r="BI34" s="26"/>
    </row>
    <row r="35" spans="12:61" x14ac:dyDescent="0.3">
      <c r="L35" s="5">
        <f t="shared" si="4"/>
        <v>1</v>
      </c>
      <c r="M35" s="7" t="str">
        <f t="shared" si="2"/>
        <v>112- N112</v>
      </c>
      <c r="N35" s="32" t="s">
        <v>2096</v>
      </c>
      <c r="O35" s="35" t="str">
        <f t="shared" si="7"/>
        <v>112</v>
      </c>
      <c r="P35" s="24" t="str">
        <f t="shared" si="5"/>
        <v xml:space="preserve">Objection and Cancellation; </v>
      </c>
      <c r="Q35" s="33"/>
      <c r="R35" s="10"/>
      <c r="S35" s="10"/>
      <c r="T35" s="10"/>
      <c r="U35" s="10"/>
      <c r="V35" s="10"/>
      <c r="W35" s="10"/>
      <c r="X35" s="10"/>
      <c r="Y35" s="10"/>
      <c r="Z35" s="10" t="s">
        <v>2773</v>
      </c>
      <c r="AA35" s="10"/>
      <c r="AB35" s="10"/>
      <c r="AC35" s="10"/>
      <c r="AD35" s="10"/>
      <c r="AE35" s="10"/>
      <c r="AI35" s="25" t="str">
        <f t="shared" si="6"/>
        <v/>
      </c>
      <c r="AJ35" s="25" t="str">
        <f t="shared" si="26"/>
        <v/>
      </c>
      <c r="AK35" s="25" t="str">
        <f t="shared" si="27"/>
        <v/>
      </c>
      <c r="AL35" s="25" t="str">
        <f t="shared" si="28"/>
        <v/>
      </c>
      <c r="AM35" s="25" t="str">
        <f t="shared" si="11"/>
        <v/>
      </c>
      <c r="AN35" s="25" t="str">
        <f t="shared" si="12"/>
        <v/>
      </c>
      <c r="AO35" s="25" t="str">
        <f t="shared" si="13"/>
        <v/>
      </c>
      <c r="AP35" s="25" t="str">
        <f t="shared" si="14"/>
        <v/>
      </c>
      <c r="AQ35" s="25" t="str">
        <f t="shared" si="15"/>
        <v/>
      </c>
      <c r="AR35" s="25" t="str">
        <f t="shared" si="16"/>
        <v xml:space="preserve">Objection and Cancellation; </v>
      </c>
      <c r="AS35" s="25" t="str">
        <f t="shared" si="17"/>
        <v/>
      </c>
      <c r="AT35" s="25" t="str">
        <f t="shared" si="18"/>
        <v/>
      </c>
      <c r="AU35" s="25" t="str">
        <f t="shared" si="19"/>
        <v/>
      </c>
      <c r="AV35" s="25" t="str">
        <f t="shared" si="20"/>
        <v/>
      </c>
      <c r="AW35" s="25" t="str">
        <f t="shared" si="21"/>
        <v/>
      </c>
      <c r="AX35" s="25" t="str">
        <f t="shared" si="22"/>
        <v/>
      </c>
      <c r="AY35" s="25" t="str">
        <f t="shared" si="23"/>
        <v/>
      </c>
      <c r="AZ35" s="25" t="str">
        <f t="shared" si="24"/>
        <v/>
      </c>
      <c r="BA35" s="25" t="str">
        <f t="shared" si="25"/>
        <v/>
      </c>
      <c r="BB35" s="26"/>
      <c r="BC35" s="26"/>
      <c r="BD35" s="26"/>
      <c r="BE35" s="26"/>
      <c r="BF35" s="26"/>
      <c r="BG35" s="26"/>
      <c r="BH35" s="26"/>
      <c r="BI35" s="26"/>
    </row>
    <row r="36" spans="12:61" x14ac:dyDescent="0.3">
      <c r="L36" s="5">
        <f t="shared" si="4"/>
        <v>1</v>
      </c>
      <c r="M36" s="7" t="str">
        <f t="shared" si="2"/>
        <v>112R- N112R</v>
      </c>
      <c r="N36" s="32" t="s">
        <v>2097</v>
      </c>
      <c r="O36" s="35" t="str">
        <f t="shared" si="7"/>
        <v>112R</v>
      </c>
      <c r="P36" s="24" t="str">
        <f t="shared" si="5"/>
        <v xml:space="preserve">Objection and Cancellation; </v>
      </c>
      <c r="Q36" s="33"/>
      <c r="R36" s="10"/>
      <c r="S36" s="10"/>
      <c r="T36" s="10"/>
      <c r="U36" s="10"/>
      <c r="V36" s="10"/>
      <c r="W36" s="10"/>
      <c r="X36" s="10"/>
      <c r="Y36" s="10"/>
      <c r="Z36" s="10" t="s">
        <v>2773</v>
      </c>
      <c r="AA36" s="10"/>
      <c r="AB36" s="10"/>
      <c r="AC36" s="10"/>
      <c r="AD36" s="10"/>
      <c r="AE36" s="10"/>
      <c r="AI36" s="25" t="str">
        <f t="shared" si="6"/>
        <v/>
      </c>
      <c r="AJ36" s="25" t="str">
        <f t="shared" si="26"/>
        <v/>
      </c>
      <c r="AK36" s="25" t="str">
        <f t="shared" si="27"/>
        <v/>
      </c>
      <c r="AL36" s="25" t="str">
        <f t="shared" si="28"/>
        <v/>
      </c>
      <c r="AM36" s="25" t="str">
        <f t="shared" si="11"/>
        <v/>
      </c>
      <c r="AN36" s="25" t="str">
        <f t="shared" si="12"/>
        <v/>
      </c>
      <c r="AO36" s="25" t="str">
        <f t="shared" si="13"/>
        <v/>
      </c>
      <c r="AP36" s="25" t="str">
        <f t="shared" si="14"/>
        <v/>
      </c>
      <c r="AQ36" s="25" t="str">
        <f t="shared" si="15"/>
        <v/>
      </c>
      <c r="AR36" s="25" t="str">
        <f t="shared" si="16"/>
        <v xml:space="preserve">Objection and Cancellation; </v>
      </c>
      <c r="AS36" s="25" t="str">
        <f t="shared" si="17"/>
        <v/>
      </c>
      <c r="AT36" s="25" t="str">
        <f t="shared" si="18"/>
        <v/>
      </c>
      <c r="AU36" s="25" t="str">
        <f t="shared" si="19"/>
        <v/>
      </c>
      <c r="AV36" s="25" t="str">
        <f t="shared" si="20"/>
        <v/>
      </c>
      <c r="AW36" s="25" t="str">
        <f t="shared" si="21"/>
        <v/>
      </c>
      <c r="AX36" s="25" t="str">
        <f t="shared" si="22"/>
        <v/>
      </c>
      <c r="AY36" s="25" t="str">
        <f t="shared" si="23"/>
        <v/>
      </c>
      <c r="AZ36" s="25" t="str">
        <f t="shared" si="24"/>
        <v/>
      </c>
      <c r="BA36" s="25" t="str">
        <f t="shared" si="25"/>
        <v/>
      </c>
      <c r="BB36" s="26"/>
      <c r="BC36" s="26"/>
      <c r="BD36" s="26"/>
      <c r="BE36" s="26"/>
      <c r="BF36" s="26"/>
      <c r="BG36" s="26"/>
      <c r="BH36" s="26"/>
      <c r="BI36" s="26"/>
    </row>
    <row r="37" spans="12:61" x14ac:dyDescent="0.3">
      <c r="L37" s="5">
        <f t="shared" si="4"/>
        <v>1</v>
      </c>
      <c r="M37" s="7" t="str">
        <f t="shared" si="2"/>
        <v>112W - N112W</v>
      </c>
      <c r="N37" s="32" t="s">
        <v>2098</v>
      </c>
      <c r="O37" s="35" t="str">
        <f t="shared" si="7"/>
        <v>112W</v>
      </c>
      <c r="P37" s="24" t="str">
        <f t="shared" si="5"/>
        <v xml:space="preserve">Objection and Cancellation; </v>
      </c>
      <c r="Q37" s="33"/>
      <c r="R37" s="10"/>
      <c r="S37" s="10"/>
      <c r="T37" s="10"/>
      <c r="U37" s="10"/>
      <c r="V37" s="10"/>
      <c r="W37" s="10"/>
      <c r="X37" s="10"/>
      <c r="Y37" s="10"/>
      <c r="Z37" s="10" t="s">
        <v>2773</v>
      </c>
      <c r="AA37" s="10"/>
      <c r="AB37" s="10"/>
      <c r="AC37" s="10"/>
      <c r="AD37" s="10"/>
      <c r="AE37" s="10"/>
      <c r="AI37" s="25" t="str">
        <f t="shared" si="6"/>
        <v/>
      </c>
      <c r="AJ37" s="25" t="str">
        <f t="shared" si="26"/>
        <v/>
      </c>
      <c r="AK37" s="25" t="str">
        <f t="shared" si="27"/>
        <v/>
      </c>
      <c r="AL37" s="25" t="str">
        <f t="shared" si="28"/>
        <v/>
      </c>
      <c r="AM37" s="25" t="str">
        <f t="shared" si="11"/>
        <v/>
      </c>
      <c r="AN37" s="25" t="str">
        <f t="shared" si="12"/>
        <v/>
      </c>
      <c r="AO37" s="25" t="str">
        <f t="shared" si="13"/>
        <v/>
      </c>
      <c r="AP37" s="25" t="str">
        <f t="shared" si="14"/>
        <v/>
      </c>
      <c r="AQ37" s="25" t="str">
        <f t="shared" si="15"/>
        <v/>
      </c>
      <c r="AR37" s="25" t="str">
        <f t="shared" si="16"/>
        <v xml:space="preserve">Objection and Cancellation; </v>
      </c>
      <c r="AS37" s="25" t="str">
        <f t="shared" si="17"/>
        <v/>
      </c>
      <c r="AT37" s="25" t="str">
        <f t="shared" si="18"/>
        <v/>
      </c>
      <c r="AU37" s="25" t="str">
        <f t="shared" si="19"/>
        <v/>
      </c>
      <c r="AV37" s="25" t="str">
        <f t="shared" si="20"/>
        <v/>
      </c>
      <c r="AW37" s="25" t="str">
        <f t="shared" si="21"/>
        <v/>
      </c>
      <c r="AX37" s="25" t="str">
        <f t="shared" si="22"/>
        <v/>
      </c>
      <c r="AY37" s="25" t="str">
        <f t="shared" si="23"/>
        <v/>
      </c>
      <c r="AZ37" s="25" t="str">
        <f t="shared" si="24"/>
        <v/>
      </c>
      <c r="BA37" s="25" t="str">
        <f t="shared" si="25"/>
        <v/>
      </c>
      <c r="BB37" s="26"/>
      <c r="BC37" s="26"/>
      <c r="BD37" s="26"/>
      <c r="BE37" s="26"/>
      <c r="BF37" s="26"/>
      <c r="BG37" s="26"/>
      <c r="BH37" s="26"/>
      <c r="BI37" s="26"/>
    </row>
    <row r="38" spans="12:61" x14ac:dyDescent="0.3">
      <c r="L38" s="5">
        <f t="shared" si="4"/>
        <v>1</v>
      </c>
      <c r="M38" s="7" t="str">
        <f t="shared" ref="M38:M69" si="29">TRIM(N38)</f>
        <v>114 - N114</v>
      </c>
      <c r="N38" s="32" t="s">
        <v>2099</v>
      </c>
      <c r="O38" s="35" t="str">
        <f t="shared" si="7"/>
        <v>114</v>
      </c>
      <c r="P38" s="24" t="str">
        <f t="shared" si="5"/>
        <v xml:space="preserve">Customer Details; </v>
      </c>
      <c r="Q38" s="33"/>
      <c r="R38" s="10"/>
      <c r="S38" s="10" t="s">
        <v>2773</v>
      </c>
      <c r="T38" s="10"/>
      <c r="U38" s="10"/>
      <c r="V38" s="10"/>
      <c r="W38" s="10"/>
      <c r="X38" s="10"/>
      <c r="Y38" s="10"/>
      <c r="Z38" s="10"/>
      <c r="AA38" s="10"/>
      <c r="AB38" s="10"/>
      <c r="AC38" s="10"/>
      <c r="AD38" s="10"/>
      <c r="AE38" s="10"/>
      <c r="AI38" s="25" t="str">
        <f t="shared" si="6"/>
        <v/>
      </c>
      <c r="AJ38" s="25" t="str">
        <f t="shared" si="26"/>
        <v/>
      </c>
      <c r="AK38" s="25" t="str">
        <f t="shared" si="27"/>
        <v xml:space="preserve">Customer Details; </v>
      </c>
      <c r="AL38" s="25" t="str">
        <f t="shared" si="28"/>
        <v/>
      </c>
      <c r="AM38" s="25" t="str">
        <f t="shared" si="11"/>
        <v/>
      </c>
      <c r="AN38" s="25" t="str">
        <f t="shared" si="12"/>
        <v/>
      </c>
      <c r="AO38" s="25" t="str">
        <f t="shared" si="13"/>
        <v/>
      </c>
      <c r="AP38" s="25" t="str">
        <f t="shared" si="14"/>
        <v/>
      </c>
      <c r="AQ38" s="25" t="str">
        <f t="shared" si="15"/>
        <v/>
      </c>
      <c r="AR38" s="25" t="str">
        <f t="shared" si="16"/>
        <v/>
      </c>
      <c r="AS38" s="25" t="str">
        <f t="shared" si="17"/>
        <v/>
      </c>
      <c r="AT38" s="25" t="str">
        <f t="shared" si="18"/>
        <v/>
      </c>
      <c r="AU38" s="25" t="str">
        <f t="shared" si="19"/>
        <v/>
      </c>
      <c r="AV38" s="25" t="str">
        <f t="shared" si="20"/>
        <v/>
      </c>
      <c r="AW38" s="25" t="str">
        <f t="shared" si="21"/>
        <v/>
      </c>
      <c r="AX38" s="25" t="str">
        <f t="shared" si="22"/>
        <v/>
      </c>
      <c r="AY38" s="25" t="str">
        <f t="shared" si="23"/>
        <v/>
      </c>
      <c r="AZ38" s="25" t="str">
        <f t="shared" si="24"/>
        <v/>
      </c>
      <c r="BA38" s="25" t="str">
        <f t="shared" si="25"/>
        <v/>
      </c>
      <c r="BB38" s="26"/>
      <c r="BC38" s="26"/>
      <c r="BD38" s="26"/>
      <c r="BE38" s="26"/>
      <c r="BF38" s="26"/>
      <c r="BG38" s="26"/>
      <c r="BH38" s="26"/>
      <c r="BI38" s="26"/>
    </row>
    <row r="39" spans="12:61" x14ac:dyDescent="0.3">
      <c r="L39" s="5">
        <f t="shared" ref="L39:L70" si="30">COUNTIF(N39:AH39,"X")</f>
        <v>1</v>
      </c>
      <c r="M39" s="7" t="str">
        <f t="shared" si="29"/>
        <v>115 - N115</v>
      </c>
      <c r="N39" s="32" t="s">
        <v>2100</v>
      </c>
      <c r="O39" s="35" t="str">
        <f t="shared" si="7"/>
        <v>115</v>
      </c>
      <c r="P39" s="24" t="str">
        <f t="shared" si="5"/>
        <v xml:space="preserve">Supplier Unit Registration; </v>
      </c>
      <c r="Q39" s="33"/>
      <c r="R39" s="10"/>
      <c r="S39" s="10"/>
      <c r="T39" s="10"/>
      <c r="U39" s="10"/>
      <c r="V39" s="10"/>
      <c r="W39" s="10"/>
      <c r="X39" s="10"/>
      <c r="Y39" s="10"/>
      <c r="Z39" s="10"/>
      <c r="AA39" s="10"/>
      <c r="AB39" s="10"/>
      <c r="AC39" s="10" t="s">
        <v>2773</v>
      </c>
      <c r="AD39" s="10"/>
      <c r="AE39" s="10"/>
      <c r="AI39" s="25" t="str">
        <f t="shared" si="6"/>
        <v/>
      </c>
      <c r="AJ39" s="25" t="str">
        <f t="shared" si="26"/>
        <v/>
      </c>
      <c r="AK39" s="25" t="str">
        <f t="shared" si="27"/>
        <v/>
      </c>
      <c r="AL39" s="25" t="str">
        <f t="shared" si="28"/>
        <v/>
      </c>
      <c r="AM39" s="25" t="str">
        <f t="shared" si="11"/>
        <v/>
      </c>
      <c r="AN39" s="25" t="str">
        <f t="shared" si="12"/>
        <v/>
      </c>
      <c r="AO39" s="25" t="str">
        <f t="shared" si="13"/>
        <v/>
      </c>
      <c r="AP39" s="25" t="str">
        <f t="shared" si="14"/>
        <v/>
      </c>
      <c r="AQ39" s="25" t="str">
        <f t="shared" si="15"/>
        <v/>
      </c>
      <c r="AR39" s="25" t="str">
        <f t="shared" si="16"/>
        <v/>
      </c>
      <c r="AS39" s="25" t="str">
        <f t="shared" si="17"/>
        <v/>
      </c>
      <c r="AT39" s="25" t="str">
        <f t="shared" si="18"/>
        <v/>
      </c>
      <c r="AU39" s="25" t="str">
        <f t="shared" si="19"/>
        <v xml:space="preserve">Supplier Unit Registration; </v>
      </c>
      <c r="AV39" s="25" t="str">
        <f t="shared" si="20"/>
        <v/>
      </c>
      <c r="AW39" s="25" t="str">
        <f t="shared" si="21"/>
        <v/>
      </c>
      <c r="AX39" s="25" t="str">
        <f t="shared" si="22"/>
        <v/>
      </c>
      <c r="AY39" s="25" t="str">
        <f t="shared" si="23"/>
        <v/>
      </c>
      <c r="AZ39" s="25" t="str">
        <f t="shared" si="24"/>
        <v/>
      </c>
      <c r="BA39" s="25" t="str">
        <f t="shared" si="25"/>
        <v/>
      </c>
      <c r="BB39" s="26"/>
      <c r="BC39" s="26"/>
      <c r="BD39" s="26"/>
      <c r="BE39" s="26"/>
      <c r="BF39" s="26"/>
      <c r="BG39" s="26"/>
      <c r="BH39" s="26"/>
      <c r="BI39" s="26"/>
    </row>
    <row r="40" spans="12:61" x14ac:dyDescent="0.3">
      <c r="L40" s="5">
        <f t="shared" si="30"/>
        <v>1</v>
      </c>
      <c r="M40" s="7" t="str">
        <f t="shared" si="29"/>
        <v>115R - N115R</v>
      </c>
      <c r="N40" s="32" t="s">
        <v>2101</v>
      </c>
      <c r="O40" s="35" t="str">
        <f t="shared" ref="O40:O71" si="31">IF(ISERROR(TRIM(LEFT(N40,SEARCH("-",N40,1)-1))),N40,TRIM(LEFT(N40,SEARCH("-",N40,1)-1)))</f>
        <v>115R</v>
      </c>
      <c r="P40" s="24" t="str">
        <f t="shared" si="5"/>
        <v xml:space="preserve">Supplier Unit Registration; </v>
      </c>
      <c r="Q40" s="33"/>
      <c r="R40" s="10"/>
      <c r="S40" s="10"/>
      <c r="T40" s="10"/>
      <c r="U40" s="10"/>
      <c r="V40" s="10"/>
      <c r="W40" s="10"/>
      <c r="X40" s="10"/>
      <c r="Y40" s="10"/>
      <c r="Z40" s="10"/>
      <c r="AA40" s="10"/>
      <c r="AB40" s="10"/>
      <c r="AC40" s="10" t="s">
        <v>2773</v>
      </c>
      <c r="AD40" s="10"/>
      <c r="AE40" s="10"/>
      <c r="AI40" s="25" t="str">
        <f t="shared" si="6"/>
        <v/>
      </c>
      <c r="AJ40" s="25" t="str">
        <f t="shared" si="26"/>
        <v/>
      </c>
      <c r="AK40" s="25" t="str">
        <f t="shared" si="27"/>
        <v/>
      </c>
      <c r="AL40" s="25" t="str">
        <f t="shared" si="28"/>
        <v/>
      </c>
      <c r="AM40" s="25" t="str">
        <f t="shared" si="11"/>
        <v/>
      </c>
      <c r="AN40" s="25" t="str">
        <f t="shared" si="12"/>
        <v/>
      </c>
      <c r="AO40" s="25" t="str">
        <f t="shared" si="13"/>
        <v/>
      </c>
      <c r="AP40" s="25" t="str">
        <f t="shared" si="14"/>
        <v/>
      </c>
      <c r="AQ40" s="25" t="str">
        <f t="shared" si="15"/>
        <v/>
      </c>
      <c r="AR40" s="25" t="str">
        <f t="shared" si="16"/>
        <v/>
      </c>
      <c r="AS40" s="25" t="str">
        <f t="shared" si="17"/>
        <v/>
      </c>
      <c r="AT40" s="25" t="str">
        <f t="shared" si="18"/>
        <v/>
      </c>
      <c r="AU40" s="25" t="str">
        <f t="shared" si="19"/>
        <v xml:space="preserve">Supplier Unit Registration; </v>
      </c>
      <c r="AV40" s="25" t="str">
        <f t="shared" si="20"/>
        <v/>
      </c>
      <c r="AW40" s="25" t="str">
        <f t="shared" si="21"/>
        <v/>
      </c>
      <c r="AX40" s="25" t="str">
        <f t="shared" si="22"/>
        <v/>
      </c>
      <c r="AY40" s="25" t="str">
        <f t="shared" si="23"/>
        <v/>
      </c>
      <c r="AZ40" s="25" t="str">
        <f t="shared" si="24"/>
        <v/>
      </c>
      <c r="BA40" s="25" t="str">
        <f t="shared" si="25"/>
        <v/>
      </c>
      <c r="BB40" s="26"/>
      <c r="BC40" s="26"/>
      <c r="BD40" s="26"/>
      <c r="BE40" s="26"/>
      <c r="BF40" s="26"/>
      <c r="BG40" s="26"/>
      <c r="BH40" s="26"/>
      <c r="BI40" s="26"/>
    </row>
    <row r="41" spans="12:61" x14ac:dyDescent="0.3">
      <c r="L41" s="5">
        <f t="shared" si="30"/>
        <v>1</v>
      </c>
      <c r="M41" s="7" t="str">
        <f t="shared" si="29"/>
        <v>116 -</v>
      </c>
      <c r="N41" s="32" t="s">
        <v>2102</v>
      </c>
      <c r="O41" s="35" t="str">
        <f t="shared" si="31"/>
        <v>116</v>
      </c>
      <c r="P41" s="24" t="str">
        <f t="shared" si="5"/>
        <v xml:space="preserve">Customer Details; </v>
      </c>
      <c r="Q41" s="33"/>
      <c r="R41" s="10"/>
      <c r="S41" s="10" t="s">
        <v>2773</v>
      </c>
      <c r="T41" s="10"/>
      <c r="U41" s="10"/>
      <c r="V41" s="10"/>
      <c r="W41" s="10"/>
      <c r="X41" s="10"/>
      <c r="Y41" s="10"/>
      <c r="Z41" s="10"/>
      <c r="AA41" s="10"/>
      <c r="AB41" s="10"/>
      <c r="AC41" s="10"/>
      <c r="AD41" s="10"/>
      <c r="AE41" s="10"/>
      <c r="AI41" s="25" t="str">
        <f t="shared" si="6"/>
        <v/>
      </c>
      <c r="AJ41" s="25" t="str">
        <f t="shared" si="26"/>
        <v/>
      </c>
      <c r="AK41" s="25" t="str">
        <f t="shared" si="27"/>
        <v xml:space="preserve">Customer Details; </v>
      </c>
      <c r="AL41" s="25" t="str">
        <f t="shared" si="28"/>
        <v/>
      </c>
      <c r="AM41" s="25" t="str">
        <f t="shared" si="11"/>
        <v/>
      </c>
      <c r="AN41" s="25" t="str">
        <f t="shared" si="12"/>
        <v/>
      </c>
      <c r="AO41" s="25" t="str">
        <f t="shared" si="13"/>
        <v/>
      </c>
      <c r="AP41" s="25" t="str">
        <f t="shared" si="14"/>
        <v/>
      </c>
      <c r="AQ41" s="25" t="str">
        <f t="shared" si="15"/>
        <v/>
      </c>
      <c r="AR41" s="25" t="str">
        <f t="shared" si="16"/>
        <v/>
      </c>
      <c r="AS41" s="25" t="str">
        <f t="shared" si="17"/>
        <v/>
      </c>
      <c r="AT41" s="25" t="str">
        <f t="shared" si="18"/>
        <v/>
      </c>
      <c r="AU41" s="25" t="str">
        <f t="shared" si="19"/>
        <v/>
      </c>
      <c r="AV41" s="25" t="str">
        <f t="shared" si="20"/>
        <v/>
      </c>
      <c r="AW41" s="25" t="str">
        <f t="shared" si="21"/>
        <v/>
      </c>
      <c r="AX41" s="25" t="str">
        <f t="shared" si="22"/>
        <v/>
      </c>
      <c r="AY41" s="25" t="str">
        <f t="shared" si="23"/>
        <v/>
      </c>
      <c r="AZ41" s="25" t="str">
        <f t="shared" si="24"/>
        <v/>
      </c>
      <c r="BA41" s="25" t="str">
        <f t="shared" si="25"/>
        <v/>
      </c>
      <c r="BB41" s="26"/>
      <c r="BC41" s="26"/>
      <c r="BD41" s="26"/>
      <c r="BE41" s="26"/>
      <c r="BF41" s="26"/>
      <c r="BG41" s="26"/>
      <c r="BH41" s="26"/>
      <c r="BI41" s="26"/>
    </row>
    <row r="42" spans="12:61" x14ac:dyDescent="0.3">
      <c r="L42" s="5">
        <f t="shared" si="30"/>
        <v>1</v>
      </c>
      <c r="M42" s="7" t="str">
        <f t="shared" si="29"/>
        <v>116A -</v>
      </c>
      <c r="N42" s="32" t="s">
        <v>2103</v>
      </c>
      <c r="O42" s="35" t="str">
        <f t="shared" si="31"/>
        <v>116A</v>
      </c>
      <c r="P42" s="24" t="str">
        <f t="shared" si="5"/>
        <v xml:space="preserve">Customer Details; </v>
      </c>
      <c r="Q42" s="33"/>
      <c r="R42" s="10"/>
      <c r="S42" s="10" t="s">
        <v>2773</v>
      </c>
      <c r="T42" s="10"/>
      <c r="U42" s="10"/>
      <c r="V42" s="10"/>
      <c r="W42" s="10"/>
      <c r="X42" s="10"/>
      <c r="Y42" s="10"/>
      <c r="Z42" s="10"/>
      <c r="AA42" s="10"/>
      <c r="AB42" s="10"/>
      <c r="AC42" s="10"/>
      <c r="AD42" s="10"/>
      <c r="AE42" s="10"/>
      <c r="AI42" s="25" t="str">
        <f t="shared" si="6"/>
        <v/>
      </c>
      <c r="AJ42" s="25" t="str">
        <f t="shared" si="26"/>
        <v/>
      </c>
      <c r="AK42" s="25" t="str">
        <f t="shared" si="27"/>
        <v xml:space="preserve">Customer Details; </v>
      </c>
      <c r="AL42" s="25" t="str">
        <f t="shared" si="28"/>
        <v/>
      </c>
      <c r="AM42" s="25" t="str">
        <f t="shared" si="11"/>
        <v/>
      </c>
      <c r="AN42" s="25" t="str">
        <f t="shared" si="12"/>
        <v/>
      </c>
      <c r="AO42" s="25" t="str">
        <f t="shared" si="13"/>
        <v/>
      </c>
      <c r="AP42" s="25" t="str">
        <f t="shared" si="14"/>
        <v/>
      </c>
      <c r="AQ42" s="25" t="str">
        <f t="shared" si="15"/>
        <v/>
      </c>
      <c r="AR42" s="25" t="str">
        <f t="shared" si="16"/>
        <v/>
      </c>
      <c r="AS42" s="25" t="str">
        <f t="shared" si="17"/>
        <v/>
      </c>
      <c r="AT42" s="25" t="str">
        <f t="shared" si="18"/>
        <v/>
      </c>
      <c r="AU42" s="25" t="str">
        <f t="shared" si="19"/>
        <v/>
      </c>
      <c r="AV42" s="25" t="str">
        <f t="shared" si="20"/>
        <v/>
      </c>
      <c r="AW42" s="25" t="str">
        <f t="shared" si="21"/>
        <v/>
      </c>
      <c r="AX42" s="25" t="str">
        <f t="shared" si="22"/>
        <v/>
      </c>
      <c r="AY42" s="25" t="str">
        <f t="shared" si="23"/>
        <v/>
      </c>
      <c r="AZ42" s="25" t="str">
        <f t="shared" si="24"/>
        <v/>
      </c>
      <c r="BA42" s="25" t="str">
        <f t="shared" si="25"/>
        <v/>
      </c>
      <c r="BB42" s="26"/>
      <c r="BC42" s="26"/>
      <c r="BD42" s="26"/>
      <c r="BE42" s="26"/>
      <c r="BF42" s="26"/>
      <c r="BG42" s="26"/>
      <c r="BH42" s="26"/>
      <c r="BI42" s="26"/>
    </row>
    <row r="43" spans="12:61" x14ac:dyDescent="0.3">
      <c r="L43" s="5">
        <f t="shared" si="30"/>
        <v>1</v>
      </c>
      <c r="M43" s="7" t="str">
        <f t="shared" si="29"/>
        <v>116N -</v>
      </c>
      <c r="N43" s="32" t="s">
        <v>2202</v>
      </c>
      <c r="O43" s="35" t="str">
        <f t="shared" si="31"/>
        <v>116N</v>
      </c>
      <c r="P43" s="24" t="str">
        <f t="shared" si="5"/>
        <v xml:space="preserve">Customer Details; </v>
      </c>
      <c r="Q43" s="33"/>
      <c r="R43" s="10"/>
      <c r="S43" s="10" t="s">
        <v>2773</v>
      </c>
      <c r="T43" s="10"/>
      <c r="U43" s="10"/>
      <c r="V43" s="10"/>
      <c r="W43" s="10"/>
      <c r="X43" s="10"/>
      <c r="Y43" s="10"/>
      <c r="Z43" s="10"/>
      <c r="AA43" s="10"/>
      <c r="AB43" s="10"/>
      <c r="AC43" s="10"/>
      <c r="AD43" s="10"/>
      <c r="AE43" s="10"/>
      <c r="AI43" s="25" t="str">
        <f t="shared" si="6"/>
        <v/>
      </c>
      <c r="AJ43" s="25" t="str">
        <f t="shared" si="26"/>
        <v/>
      </c>
      <c r="AK43" s="25" t="str">
        <f t="shared" si="27"/>
        <v xml:space="preserve">Customer Details; </v>
      </c>
      <c r="AL43" s="25" t="str">
        <f t="shared" si="28"/>
        <v/>
      </c>
      <c r="AM43" s="25" t="str">
        <f t="shared" si="11"/>
        <v/>
      </c>
      <c r="AN43" s="25" t="str">
        <f t="shared" si="12"/>
        <v/>
      </c>
      <c r="AO43" s="25" t="str">
        <f t="shared" si="13"/>
        <v/>
      </c>
      <c r="AP43" s="25" t="str">
        <f t="shared" si="14"/>
        <v/>
      </c>
      <c r="AQ43" s="25" t="str">
        <f t="shared" si="15"/>
        <v/>
      </c>
      <c r="AR43" s="25" t="str">
        <f t="shared" si="16"/>
        <v/>
      </c>
      <c r="AS43" s="25" t="str">
        <f t="shared" si="17"/>
        <v/>
      </c>
      <c r="AT43" s="25" t="str">
        <f t="shared" si="18"/>
        <v/>
      </c>
      <c r="AU43" s="25" t="str">
        <f t="shared" si="19"/>
        <v/>
      </c>
      <c r="AV43" s="25" t="str">
        <f t="shared" si="20"/>
        <v/>
      </c>
      <c r="AW43" s="25" t="str">
        <f t="shared" si="21"/>
        <v/>
      </c>
      <c r="AX43" s="25" t="str">
        <f t="shared" si="22"/>
        <v/>
      </c>
      <c r="AY43" s="25" t="str">
        <f t="shared" si="23"/>
        <v/>
      </c>
      <c r="AZ43" s="25" t="str">
        <f t="shared" si="24"/>
        <v/>
      </c>
      <c r="BA43" s="25" t="str">
        <f t="shared" si="25"/>
        <v/>
      </c>
      <c r="BB43" s="26"/>
      <c r="BC43" s="26"/>
      <c r="BD43" s="26"/>
      <c r="BE43" s="26"/>
      <c r="BF43" s="26"/>
      <c r="BG43" s="26"/>
      <c r="BH43" s="26"/>
      <c r="BI43" s="26"/>
    </row>
    <row r="44" spans="12:61" x14ac:dyDescent="0.3">
      <c r="L44" s="5">
        <f t="shared" si="30"/>
        <v>1</v>
      </c>
      <c r="M44" s="7" t="str">
        <f t="shared" si="29"/>
        <v>116R -</v>
      </c>
      <c r="N44" s="32" t="s">
        <v>2203</v>
      </c>
      <c r="O44" s="35" t="str">
        <f t="shared" si="31"/>
        <v>116R</v>
      </c>
      <c r="P44" s="24" t="str">
        <f t="shared" si="5"/>
        <v xml:space="preserve">Customer Details; </v>
      </c>
      <c r="Q44" s="33"/>
      <c r="R44" s="10"/>
      <c r="S44" s="10" t="s">
        <v>2773</v>
      </c>
      <c r="T44" s="10"/>
      <c r="U44" s="10"/>
      <c r="V44" s="10"/>
      <c r="W44" s="10"/>
      <c r="X44" s="10"/>
      <c r="Y44" s="10"/>
      <c r="Z44" s="10"/>
      <c r="AA44" s="10"/>
      <c r="AB44" s="10"/>
      <c r="AC44" s="10"/>
      <c r="AD44" s="10"/>
      <c r="AE44" s="10"/>
      <c r="AI44" s="25" t="str">
        <f t="shared" si="6"/>
        <v/>
      </c>
      <c r="AJ44" s="25" t="str">
        <f t="shared" si="26"/>
        <v/>
      </c>
      <c r="AK44" s="25" t="str">
        <f t="shared" si="27"/>
        <v xml:space="preserve">Customer Details; </v>
      </c>
      <c r="AL44" s="25" t="str">
        <f t="shared" si="28"/>
        <v/>
      </c>
      <c r="AM44" s="25" t="str">
        <f t="shared" si="11"/>
        <v/>
      </c>
      <c r="AN44" s="25" t="str">
        <f t="shared" si="12"/>
        <v/>
      </c>
      <c r="AO44" s="25" t="str">
        <f t="shared" si="13"/>
        <v/>
      </c>
      <c r="AP44" s="25" t="str">
        <f t="shared" si="14"/>
        <v/>
      </c>
      <c r="AQ44" s="25" t="str">
        <f t="shared" si="15"/>
        <v/>
      </c>
      <c r="AR44" s="25" t="str">
        <f t="shared" si="16"/>
        <v/>
      </c>
      <c r="AS44" s="25" t="str">
        <f t="shared" si="17"/>
        <v/>
      </c>
      <c r="AT44" s="25" t="str">
        <f t="shared" si="18"/>
        <v/>
      </c>
      <c r="AU44" s="25" t="str">
        <f t="shared" si="19"/>
        <v/>
      </c>
      <c r="AV44" s="25" t="str">
        <f t="shared" si="20"/>
        <v/>
      </c>
      <c r="AW44" s="25" t="str">
        <f t="shared" si="21"/>
        <v/>
      </c>
      <c r="AX44" s="25" t="str">
        <f t="shared" si="22"/>
        <v/>
      </c>
      <c r="AY44" s="25" t="str">
        <f t="shared" si="23"/>
        <v/>
      </c>
      <c r="AZ44" s="25" t="str">
        <f t="shared" si="24"/>
        <v/>
      </c>
      <c r="BA44" s="25" t="str">
        <f t="shared" si="25"/>
        <v/>
      </c>
      <c r="BB44" s="26"/>
      <c r="BC44" s="26"/>
      <c r="BD44" s="26"/>
      <c r="BE44" s="26"/>
      <c r="BF44" s="26"/>
      <c r="BG44" s="26"/>
      <c r="BH44" s="26"/>
      <c r="BI44" s="26"/>
    </row>
    <row r="45" spans="12:61" x14ac:dyDescent="0.3">
      <c r="L45" s="5">
        <f t="shared" si="30"/>
        <v>1</v>
      </c>
      <c r="M45" s="7" t="str">
        <f t="shared" si="29"/>
        <v>117D - N131-D</v>
      </c>
      <c r="N45" s="32" t="s">
        <v>2204</v>
      </c>
      <c r="O45" s="35" t="str">
        <f t="shared" si="31"/>
        <v>117D</v>
      </c>
      <c r="P45" s="24" t="str">
        <f t="shared" si="5"/>
        <v xml:space="preserve">Fieldwork Responses; </v>
      </c>
      <c r="Q45" s="33"/>
      <c r="R45" s="10"/>
      <c r="S45" s="10"/>
      <c r="T45" s="10"/>
      <c r="U45" s="10"/>
      <c r="V45" s="10" t="s">
        <v>2773</v>
      </c>
      <c r="W45" s="10"/>
      <c r="X45" s="10"/>
      <c r="Y45" s="10"/>
      <c r="Z45" s="10"/>
      <c r="AA45" s="10"/>
      <c r="AB45" s="10"/>
      <c r="AC45" s="10"/>
      <c r="AD45" s="10"/>
      <c r="AE45" s="10"/>
      <c r="AI45" s="25" t="str">
        <f t="shared" si="6"/>
        <v/>
      </c>
      <c r="AJ45" s="25" t="str">
        <f t="shared" si="26"/>
        <v/>
      </c>
      <c r="AK45" s="25" t="str">
        <f t="shared" si="27"/>
        <v/>
      </c>
      <c r="AL45" s="25" t="str">
        <f t="shared" si="28"/>
        <v/>
      </c>
      <c r="AM45" s="25" t="str">
        <f t="shared" si="11"/>
        <v/>
      </c>
      <c r="AN45" s="25" t="str">
        <f t="shared" si="12"/>
        <v xml:space="preserve">Fieldwork Responses; </v>
      </c>
      <c r="AO45" s="25" t="str">
        <f t="shared" si="13"/>
        <v/>
      </c>
      <c r="AP45" s="25" t="str">
        <f t="shared" si="14"/>
        <v/>
      </c>
      <c r="AQ45" s="25" t="str">
        <f t="shared" si="15"/>
        <v/>
      </c>
      <c r="AR45" s="25" t="str">
        <f t="shared" si="16"/>
        <v/>
      </c>
      <c r="AS45" s="25" t="str">
        <f t="shared" si="17"/>
        <v/>
      </c>
      <c r="AT45" s="25" t="str">
        <f t="shared" si="18"/>
        <v/>
      </c>
      <c r="AU45" s="25" t="str">
        <f t="shared" si="19"/>
        <v/>
      </c>
      <c r="AV45" s="25" t="str">
        <f t="shared" si="20"/>
        <v/>
      </c>
      <c r="AW45" s="25" t="str">
        <f t="shared" si="21"/>
        <v/>
      </c>
      <c r="AX45" s="25" t="str">
        <f t="shared" si="22"/>
        <v/>
      </c>
      <c r="AY45" s="25" t="str">
        <f t="shared" si="23"/>
        <v/>
      </c>
      <c r="AZ45" s="25" t="str">
        <f t="shared" si="24"/>
        <v/>
      </c>
      <c r="BA45" s="25" t="str">
        <f t="shared" si="25"/>
        <v/>
      </c>
      <c r="BB45" s="26"/>
      <c r="BC45" s="26"/>
      <c r="BD45" s="26"/>
      <c r="BE45" s="26"/>
      <c r="BF45" s="26"/>
      <c r="BG45" s="26"/>
      <c r="BH45" s="26"/>
      <c r="BI45" s="26"/>
    </row>
    <row r="46" spans="12:61" x14ac:dyDescent="0.3">
      <c r="L46" s="5">
        <f t="shared" si="30"/>
        <v>1</v>
      </c>
      <c r="M46" s="7" t="str">
        <f t="shared" si="29"/>
        <v>117R - N131-R</v>
      </c>
      <c r="N46" s="32" t="s">
        <v>2205</v>
      </c>
      <c r="O46" s="35" t="str">
        <f t="shared" si="31"/>
        <v>117R</v>
      </c>
      <c r="P46" s="24" t="str">
        <f t="shared" si="5"/>
        <v xml:space="preserve">Fieldwork Responses; </v>
      </c>
      <c r="Q46" s="33"/>
      <c r="R46" s="10"/>
      <c r="S46" s="10"/>
      <c r="T46" s="10"/>
      <c r="U46" s="10"/>
      <c r="V46" s="10" t="s">
        <v>2773</v>
      </c>
      <c r="W46" s="10"/>
      <c r="X46" s="10"/>
      <c r="Y46" s="10"/>
      <c r="Z46" s="10"/>
      <c r="AA46" s="10"/>
      <c r="AB46" s="10"/>
      <c r="AC46" s="10"/>
      <c r="AD46" s="10"/>
      <c r="AE46" s="10"/>
      <c r="AI46" s="25" t="str">
        <f t="shared" si="6"/>
        <v/>
      </c>
      <c r="AJ46" s="25" t="str">
        <f t="shared" si="26"/>
        <v/>
      </c>
      <c r="AK46" s="25" t="str">
        <f t="shared" si="27"/>
        <v/>
      </c>
      <c r="AL46" s="25" t="str">
        <f t="shared" si="28"/>
        <v/>
      </c>
      <c r="AM46" s="25" t="str">
        <f t="shared" si="11"/>
        <v/>
      </c>
      <c r="AN46" s="25" t="str">
        <f t="shared" si="12"/>
        <v xml:space="preserve">Fieldwork Responses; </v>
      </c>
      <c r="AO46" s="25" t="str">
        <f t="shared" si="13"/>
        <v/>
      </c>
      <c r="AP46" s="25" t="str">
        <f t="shared" si="14"/>
        <v/>
      </c>
      <c r="AQ46" s="25" t="str">
        <f t="shared" si="15"/>
        <v/>
      </c>
      <c r="AR46" s="25" t="str">
        <f t="shared" si="16"/>
        <v/>
      </c>
      <c r="AS46" s="25" t="str">
        <f t="shared" si="17"/>
        <v/>
      </c>
      <c r="AT46" s="25" t="str">
        <f t="shared" si="18"/>
        <v/>
      </c>
      <c r="AU46" s="25" t="str">
        <f t="shared" si="19"/>
        <v/>
      </c>
      <c r="AV46" s="25" t="str">
        <f t="shared" si="20"/>
        <v/>
      </c>
      <c r="AW46" s="25" t="str">
        <f t="shared" si="21"/>
        <v/>
      </c>
      <c r="AX46" s="25" t="str">
        <f t="shared" si="22"/>
        <v/>
      </c>
      <c r="AY46" s="25" t="str">
        <f t="shared" si="23"/>
        <v/>
      </c>
      <c r="AZ46" s="25" t="str">
        <f t="shared" si="24"/>
        <v/>
      </c>
      <c r="BA46" s="25" t="str">
        <f t="shared" si="25"/>
        <v/>
      </c>
      <c r="BB46" s="26"/>
      <c r="BC46" s="26"/>
      <c r="BD46" s="26"/>
      <c r="BE46" s="26"/>
      <c r="BF46" s="26"/>
      <c r="BG46" s="26"/>
      <c r="BH46" s="26"/>
      <c r="BI46" s="26"/>
    </row>
    <row r="47" spans="12:61" x14ac:dyDescent="0.3">
      <c r="L47" s="5">
        <f t="shared" si="30"/>
        <v>1</v>
      </c>
      <c r="M47" s="7" t="str">
        <f t="shared" si="29"/>
        <v>122 - N122</v>
      </c>
      <c r="N47" s="32" t="s">
        <v>2206</v>
      </c>
      <c r="O47" s="35" t="str">
        <f t="shared" si="31"/>
        <v>122</v>
      </c>
      <c r="P47" s="24" t="str">
        <f t="shared" si="5"/>
        <v xml:space="preserve">De-Registration; </v>
      </c>
      <c r="Q47" s="33"/>
      <c r="R47" s="10"/>
      <c r="S47" s="10"/>
      <c r="T47" s="10" t="s">
        <v>2773</v>
      </c>
      <c r="U47" s="10"/>
      <c r="V47" s="10"/>
      <c r="W47" s="10"/>
      <c r="X47" s="10"/>
      <c r="Y47" s="10"/>
      <c r="Z47" s="10"/>
      <c r="AA47" s="10"/>
      <c r="AB47" s="10"/>
      <c r="AC47" s="10"/>
      <c r="AD47" s="10"/>
      <c r="AE47" s="10"/>
      <c r="AI47" s="25" t="str">
        <f t="shared" si="6"/>
        <v/>
      </c>
      <c r="AJ47" s="25" t="str">
        <f t="shared" si="26"/>
        <v/>
      </c>
      <c r="AK47" s="25" t="str">
        <f t="shared" si="27"/>
        <v/>
      </c>
      <c r="AL47" s="25" t="str">
        <f t="shared" si="28"/>
        <v xml:space="preserve">De-Registration; </v>
      </c>
      <c r="AM47" s="25" t="str">
        <f t="shared" si="11"/>
        <v/>
      </c>
      <c r="AN47" s="25" t="str">
        <f t="shared" si="12"/>
        <v/>
      </c>
      <c r="AO47" s="25" t="str">
        <f t="shared" si="13"/>
        <v/>
      </c>
      <c r="AP47" s="25" t="str">
        <f t="shared" si="14"/>
        <v/>
      </c>
      <c r="AQ47" s="25" t="str">
        <f t="shared" si="15"/>
        <v/>
      </c>
      <c r="AR47" s="25" t="str">
        <f t="shared" si="16"/>
        <v/>
      </c>
      <c r="AS47" s="25" t="str">
        <f t="shared" si="17"/>
        <v/>
      </c>
      <c r="AT47" s="25" t="str">
        <f t="shared" si="18"/>
        <v/>
      </c>
      <c r="AU47" s="25" t="str">
        <f t="shared" si="19"/>
        <v/>
      </c>
      <c r="AV47" s="25" t="str">
        <f t="shared" si="20"/>
        <v/>
      </c>
      <c r="AW47" s="25" t="str">
        <f t="shared" si="21"/>
        <v/>
      </c>
      <c r="AX47" s="25" t="str">
        <f t="shared" si="22"/>
        <v/>
      </c>
      <c r="AY47" s="25" t="str">
        <f t="shared" si="23"/>
        <v/>
      </c>
      <c r="AZ47" s="25" t="str">
        <f t="shared" si="24"/>
        <v/>
      </c>
      <c r="BA47" s="25" t="str">
        <f t="shared" si="25"/>
        <v/>
      </c>
      <c r="BB47" s="26"/>
      <c r="BC47" s="26"/>
      <c r="BD47" s="26"/>
      <c r="BE47" s="26"/>
      <c r="BF47" s="26"/>
      <c r="BG47" s="26"/>
      <c r="BH47" s="26"/>
      <c r="BI47" s="26"/>
    </row>
    <row r="48" spans="12:61" x14ac:dyDescent="0.3">
      <c r="L48" s="5">
        <f t="shared" si="30"/>
        <v>1</v>
      </c>
      <c r="M48" s="7" t="str">
        <f t="shared" si="29"/>
        <v>122R</v>
      </c>
      <c r="N48" s="32" t="s">
        <v>2207</v>
      </c>
      <c r="O48" s="35" t="str">
        <f t="shared" si="31"/>
        <v>122R</v>
      </c>
      <c r="P48" s="24" t="str">
        <f t="shared" si="5"/>
        <v xml:space="preserve">De-Registration; </v>
      </c>
      <c r="Q48" s="33"/>
      <c r="R48" s="10"/>
      <c r="S48" s="10"/>
      <c r="T48" s="10" t="s">
        <v>2773</v>
      </c>
      <c r="U48" s="10"/>
      <c r="V48" s="10"/>
      <c r="W48" s="10"/>
      <c r="X48" s="10"/>
      <c r="Y48" s="10"/>
      <c r="Z48" s="10"/>
      <c r="AA48" s="10"/>
      <c r="AB48" s="10"/>
      <c r="AC48" s="10"/>
      <c r="AD48" s="10"/>
      <c r="AE48" s="10"/>
      <c r="AI48" s="25" t="str">
        <f t="shared" si="6"/>
        <v/>
      </c>
      <c r="AJ48" s="25" t="str">
        <f t="shared" si="26"/>
        <v/>
      </c>
      <c r="AK48" s="25" t="str">
        <f t="shared" si="27"/>
        <v/>
      </c>
      <c r="AL48" s="25" t="str">
        <f t="shared" si="28"/>
        <v xml:space="preserve">De-Registration; </v>
      </c>
      <c r="AM48" s="25" t="str">
        <f t="shared" si="11"/>
        <v/>
      </c>
      <c r="AN48" s="25" t="str">
        <f t="shared" si="12"/>
        <v/>
      </c>
      <c r="AO48" s="25" t="str">
        <f t="shared" si="13"/>
        <v/>
      </c>
      <c r="AP48" s="25" t="str">
        <f t="shared" si="14"/>
        <v/>
      </c>
      <c r="AQ48" s="25" t="str">
        <f t="shared" si="15"/>
        <v/>
      </c>
      <c r="AR48" s="25" t="str">
        <f t="shared" si="16"/>
        <v/>
      </c>
      <c r="AS48" s="25" t="str">
        <f t="shared" si="17"/>
        <v/>
      </c>
      <c r="AT48" s="25" t="str">
        <f t="shared" si="18"/>
        <v/>
      </c>
      <c r="AU48" s="25" t="str">
        <f t="shared" si="19"/>
        <v/>
      </c>
      <c r="AV48" s="25" t="str">
        <f t="shared" si="20"/>
        <v/>
      </c>
      <c r="AW48" s="25" t="str">
        <f t="shared" si="21"/>
        <v/>
      </c>
      <c r="AX48" s="25" t="str">
        <f t="shared" si="22"/>
        <v/>
      </c>
      <c r="AY48" s="25" t="str">
        <f t="shared" si="23"/>
        <v/>
      </c>
      <c r="AZ48" s="25" t="str">
        <f t="shared" si="24"/>
        <v/>
      </c>
      <c r="BA48" s="25" t="str">
        <f t="shared" si="25"/>
        <v/>
      </c>
      <c r="BB48" s="26"/>
      <c r="BC48" s="26"/>
      <c r="BD48" s="26"/>
      <c r="BE48" s="26"/>
      <c r="BF48" s="26"/>
      <c r="BG48" s="26"/>
      <c r="BH48" s="26"/>
      <c r="BI48" s="26"/>
    </row>
    <row r="49" spans="12:61" x14ac:dyDescent="0.3">
      <c r="L49" s="5">
        <f t="shared" si="30"/>
        <v>1</v>
      </c>
      <c r="M49" s="7" t="str">
        <f t="shared" si="29"/>
        <v>130D - N131-D</v>
      </c>
      <c r="N49" s="32" t="s">
        <v>2208</v>
      </c>
      <c r="O49" s="35" t="str">
        <f t="shared" si="31"/>
        <v>130D</v>
      </c>
      <c r="P49" s="24" t="str">
        <f t="shared" si="5"/>
        <v xml:space="preserve">Fieldwork Responses; </v>
      </c>
      <c r="Q49" s="33"/>
      <c r="R49" s="10"/>
      <c r="S49" s="10"/>
      <c r="T49" s="10"/>
      <c r="U49" s="10"/>
      <c r="V49" s="10" t="s">
        <v>2773</v>
      </c>
      <c r="W49" s="10"/>
      <c r="X49" s="10"/>
      <c r="Y49" s="10"/>
      <c r="Z49" s="10"/>
      <c r="AA49" s="10"/>
      <c r="AB49" s="10"/>
      <c r="AC49" s="10"/>
      <c r="AD49" s="10"/>
      <c r="AE49" s="10"/>
      <c r="AI49" s="25" t="str">
        <f t="shared" si="6"/>
        <v/>
      </c>
      <c r="AJ49" s="25" t="str">
        <f t="shared" si="26"/>
        <v/>
      </c>
      <c r="AK49" s="25" t="str">
        <f t="shared" si="27"/>
        <v/>
      </c>
      <c r="AL49" s="25" t="str">
        <f t="shared" si="28"/>
        <v/>
      </c>
      <c r="AM49" s="25" t="str">
        <f t="shared" si="11"/>
        <v/>
      </c>
      <c r="AN49" s="25" t="str">
        <f t="shared" si="12"/>
        <v xml:space="preserve">Fieldwork Responses; </v>
      </c>
      <c r="AO49" s="25" t="str">
        <f t="shared" si="13"/>
        <v/>
      </c>
      <c r="AP49" s="25" t="str">
        <f t="shared" si="14"/>
        <v/>
      </c>
      <c r="AQ49" s="25" t="str">
        <f t="shared" si="15"/>
        <v/>
      </c>
      <c r="AR49" s="25" t="str">
        <f t="shared" si="16"/>
        <v/>
      </c>
      <c r="AS49" s="25" t="str">
        <f t="shared" si="17"/>
        <v/>
      </c>
      <c r="AT49" s="25" t="str">
        <f t="shared" si="18"/>
        <v/>
      </c>
      <c r="AU49" s="25" t="str">
        <f t="shared" si="19"/>
        <v/>
      </c>
      <c r="AV49" s="25" t="str">
        <f t="shared" si="20"/>
        <v/>
      </c>
      <c r="AW49" s="25" t="str">
        <f t="shared" si="21"/>
        <v/>
      </c>
      <c r="AX49" s="25" t="str">
        <f t="shared" si="22"/>
        <v/>
      </c>
      <c r="AY49" s="25" t="str">
        <f t="shared" si="23"/>
        <v/>
      </c>
      <c r="AZ49" s="25" t="str">
        <f t="shared" si="24"/>
        <v/>
      </c>
      <c r="BA49" s="25" t="str">
        <f t="shared" si="25"/>
        <v/>
      </c>
      <c r="BB49" s="26"/>
      <c r="BC49" s="26"/>
      <c r="BD49" s="26"/>
      <c r="BE49" s="26"/>
      <c r="BF49" s="26"/>
      <c r="BG49" s="26"/>
      <c r="BH49" s="26"/>
      <c r="BI49" s="26"/>
    </row>
    <row r="50" spans="12:61" x14ac:dyDescent="0.3">
      <c r="L50" s="5">
        <f t="shared" si="30"/>
        <v>1</v>
      </c>
      <c r="M50" s="7" t="str">
        <f t="shared" si="29"/>
        <v>130R - N131-R</v>
      </c>
      <c r="N50" s="32" t="s">
        <v>2209</v>
      </c>
      <c r="O50" s="35" t="str">
        <f t="shared" si="31"/>
        <v>130R</v>
      </c>
      <c r="P50" s="24" t="str">
        <f t="shared" si="5"/>
        <v xml:space="preserve">Fieldwork Responses; </v>
      </c>
      <c r="Q50" s="33"/>
      <c r="R50" s="10"/>
      <c r="S50" s="10"/>
      <c r="T50" s="10"/>
      <c r="U50" s="10"/>
      <c r="V50" s="10" t="s">
        <v>2773</v>
      </c>
      <c r="W50" s="10"/>
      <c r="X50" s="10"/>
      <c r="Y50" s="10"/>
      <c r="Z50" s="10"/>
      <c r="AA50" s="10"/>
      <c r="AB50" s="10"/>
      <c r="AC50" s="10"/>
      <c r="AD50" s="10"/>
      <c r="AE50" s="10"/>
      <c r="AI50" s="25" t="str">
        <f t="shared" si="6"/>
        <v/>
      </c>
      <c r="AJ50" s="25" t="str">
        <f t="shared" si="26"/>
        <v/>
      </c>
      <c r="AK50" s="25" t="str">
        <f t="shared" si="27"/>
        <v/>
      </c>
      <c r="AL50" s="25" t="str">
        <f t="shared" si="28"/>
        <v/>
      </c>
      <c r="AM50" s="25" t="str">
        <f t="shared" si="11"/>
        <v/>
      </c>
      <c r="AN50" s="25" t="str">
        <f t="shared" si="12"/>
        <v xml:space="preserve">Fieldwork Responses; </v>
      </c>
      <c r="AO50" s="25" t="str">
        <f t="shared" si="13"/>
        <v/>
      </c>
      <c r="AP50" s="25" t="str">
        <f t="shared" si="14"/>
        <v/>
      </c>
      <c r="AQ50" s="25" t="str">
        <f t="shared" si="15"/>
        <v/>
      </c>
      <c r="AR50" s="25" t="str">
        <f t="shared" si="16"/>
        <v/>
      </c>
      <c r="AS50" s="25" t="str">
        <f t="shared" si="17"/>
        <v/>
      </c>
      <c r="AT50" s="25" t="str">
        <f t="shared" si="18"/>
        <v/>
      </c>
      <c r="AU50" s="25" t="str">
        <f t="shared" si="19"/>
        <v/>
      </c>
      <c r="AV50" s="25" t="str">
        <f t="shared" si="20"/>
        <v/>
      </c>
      <c r="AW50" s="25" t="str">
        <f t="shared" si="21"/>
        <v/>
      </c>
      <c r="AX50" s="25" t="str">
        <f t="shared" si="22"/>
        <v/>
      </c>
      <c r="AY50" s="25" t="str">
        <f t="shared" si="23"/>
        <v/>
      </c>
      <c r="AZ50" s="25" t="str">
        <f t="shared" si="24"/>
        <v/>
      </c>
      <c r="BA50" s="25" t="str">
        <f t="shared" si="25"/>
        <v/>
      </c>
      <c r="BB50" s="26"/>
      <c r="BC50" s="26"/>
      <c r="BD50" s="26"/>
      <c r="BE50" s="26"/>
      <c r="BF50" s="26"/>
      <c r="BG50" s="26"/>
      <c r="BH50" s="26"/>
      <c r="BI50" s="26"/>
    </row>
    <row r="51" spans="12:61" x14ac:dyDescent="0.3">
      <c r="L51" s="5">
        <f t="shared" si="30"/>
        <v>1</v>
      </c>
      <c r="M51" s="7" t="str">
        <f t="shared" si="29"/>
        <v>131 - N131-N</v>
      </c>
      <c r="N51" s="32" t="s">
        <v>2210</v>
      </c>
      <c r="O51" s="35" t="str">
        <f t="shared" si="31"/>
        <v>131</v>
      </c>
      <c r="P51" s="24" t="str">
        <f t="shared" si="5"/>
        <v xml:space="preserve">Fieldwork Responses; </v>
      </c>
      <c r="Q51" s="33"/>
      <c r="R51" s="10"/>
      <c r="S51" s="10"/>
      <c r="T51" s="10"/>
      <c r="U51" s="10"/>
      <c r="V51" s="10" t="s">
        <v>2773</v>
      </c>
      <c r="W51" s="10"/>
      <c r="X51" s="10"/>
      <c r="Y51" s="10"/>
      <c r="Z51" s="10"/>
      <c r="AA51" s="10"/>
      <c r="AB51" s="10"/>
      <c r="AC51" s="10"/>
      <c r="AD51" s="10"/>
      <c r="AE51" s="10"/>
      <c r="AI51" s="25" t="str">
        <f t="shared" si="6"/>
        <v/>
      </c>
      <c r="AJ51" s="25" t="str">
        <f t="shared" si="26"/>
        <v/>
      </c>
      <c r="AK51" s="25" t="str">
        <f t="shared" si="27"/>
        <v/>
      </c>
      <c r="AL51" s="25" t="str">
        <f t="shared" si="28"/>
        <v/>
      </c>
      <c r="AM51" s="25" t="str">
        <f t="shared" si="11"/>
        <v/>
      </c>
      <c r="AN51" s="25" t="str">
        <f t="shared" si="12"/>
        <v xml:space="preserve">Fieldwork Responses; </v>
      </c>
      <c r="AO51" s="25" t="str">
        <f t="shared" si="13"/>
        <v/>
      </c>
      <c r="AP51" s="25" t="str">
        <f t="shared" si="14"/>
        <v/>
      </c>
      <c r="AQ51" s="25" t="str">
        <f t="shared" si="15"/>
        <v/>
      </c>
      <c r="AR51" s="25" t="str">
        <f t="shared" si="16"/>
        <v/>
      </c>
      <c r="AS51" s="25" t="str">
        <f t="shared" si="17"/>
        <v/>
      </c>
      <c r="AT51" s="25" t="str">
        <f t="shared" si="18"/>
        <v/>
      </c>
      <c r="AU51" s="25" t="str">
        <f t="shared" si="19"/>
        <v/>
      </c>
      <c r="AV51" s="25" t="str">
        <f t="shared" si="20"/>
        <v/>
      </c>
      <c r="AW51" s="25" t="str">
        <f t="shared" si="21"/>
        <v/>
      </c>
      <c r="AX51" s="25" t="str">
        <f t="shared" si="22"/>
        <v/>
      </c>
      <c r="AY51" s="25" t="str">
        <f t="shared" si="23"/>
        <v/>
      </c>
      <c r="AZ51" s="25" t="str">
        <f t="shared" si="24"/>
        <v/>
      </c>
      <c r="BA51" s="25" t="str">
        <f t="shared" si="25"/>
        <v/>
      </c>
      <c r="BB51" s="26"/>
      <c r="BC51" s="26"/>
      <c r="BD51" s="26"/>
      <c r="BE51" s="26"/>
      <c r="BF51" s="26"/>
      <c r="BG51" s="26"/>
      <c r="BH51" s="26"/>
      <c r="BI51" s="26"/>
    </row>
    <row r="52" spans="12:61" x14ac:dyDescent="0.3">
      <c r="L52" s="5">
        <f t="shared" si="30"/>
        <v>1</v>
      </c>
      <c r="M52" s="7" t="str">
        <f t="shared" si="29"/>
        <v>137R</v>
      </c>
      <c r="N52" s="32" t="s">
        <v>2211</v>
      </c>
      <c r="O52" s="35" t="str">
        <f t="shared" si="31"/>
        <v>137R</v>
      </c>
      <c r="P52" s="24" t="str">
        <f t="shared" si="5"/>
        <v xml:space="preserve">Fieldwork Responses; </v>
      </c>
      <c r="Q52" s="33"/>
      <c r="R52" s="10"/>
      <c r="S52" s="10"/>
      <c r="T52" s="10"/>
      <c r="U52" s="10"/>
      <c r="V52" s="10" t="s">
        <v>2773</v>
      </c>
      <c r="W52" s="10"/>
      <c r="X52" s="10"/>
      <c r="Y52" s="10"/>
      <c r="Z52" s="10"/>
      <c r="AA52" s="10"/>
      <c r="AB52" s="10"/>
      <c r="AC52" s="10"/>
      <c r="AD52" s="10"/>
      <c r="AE52" s="10"/>
      <c r="AI52" s="25" t="str">
        <f t="shared" si="6"/>
        <v/>
      </c>
      <c r="AJ52" s="25" t="str">
        <f t="shared" si="26"/>
        <v/>
      </c>
      <c r="AK52" s="25" t="str">
        <f t="shared" si="27"/>
        <v/>
      </c>
      <c r="AL52" s="25" t="str">
        <f t="shared" si="28"/>
        <v/>
      </c>
      <c r="AM52" s="25" t="str">
        <f t="shared" si="11"/>
        <v/>
      </c>
      <c r="AN52" s="25" t="str">
        <f t="shared" si="12"/>
        <v xml:space="preserve">Fieldwork Responses; </v>
      </c>
      <c r="AO52" s="25" t="str">
        <f t="shared" si="13"/>
        <v/>
      </c>
      <c r="AP52" s="25" t="str">
        <f t="shared" si="14"/>
        <v/>
      </c>
      <c r="AQ52" s="25" t="str">
        <f t="shared" si="15"/>
        <v/>
      </c>
      <c r="AR52" s="25" t="str">
        <f t="shared" si="16"/>
        <v/>
      </c>
      <c r="AS52" s="25" t="str">
        <f t="shared" si="17"/>
        <v/>
      </c>
      <c r="AT52" s="25" t="str">
        <f t="shared" si="18"/>
        <v/>
      </c>
      <c r="AU52" s="25" t="str">
        <f t="shared" si="19"/>
        <v/>
      </c>
      <c r="AV52" s="25" t="str">
        <f t="shared" si="20"/>
        <v/>
      </c>
      <c r="AW52" s="25" t="str">
        <f t="shared" si="21"/>
        <v/>
      </c>
      <c r="AX52" s="25" t="str">
        <f t="shared" si="22"/>
        <v/>
      </c>
      <c r="AY52" s="25" t="str">
        <f t="shared" si="23"/>
        <v/>
      </c>
      <c r="AZ52" s="25" t="str">
        <f t="shared" si="24"/>
        <v/>
      </c>
      <c r="BA52" s="25" t="str">
        <f t="shared" si="25"/>
        <v/>
      </c>
      <c r="BB52" s="26"/>
      <c r="BC52" s="26"/>
      <c r="BD52" s="26"/>
      <c r="BE52" s="26"/>
      <c r="BF52" s="26"/>
      <c r="BG52" s="26"/>
      <c r="BH52" s="26"/>
      <c r="BI52" s="26"/>
    </row>
    <row r="53" spans="12:61" x14ac:dyDescent="0.3">
      <c r="L53" s="5">
        <f t="shared" si="30"/>
        <v>1</v>
      </c>
      <c r="M53" s="7" t="str">
        <f t="shared" si="29"/>
        <v>208</v>
      </c>
      <c r="N53" s="32" t="s">
        <v>554</v>
      </c>
      <c r="O53" s="35" t="str">
        <f t="shared" si="31"/>
        <v>208</v>
      </c>
      <c r="P53" s="24" t="str">
        <f t="shared" si="5"/>
        <v xml:space="preserve">Meter Reading Related; </v>
      </c>
      <c r="Q53" s="33"/>
      <c r="R53" s="10"/>
      <c r="S53" s="10"/>
      <c r="T53" s="10"/>
      <c r="U53" s="10"/>
      <c r="V53" s="10"/>
      <c r="W53" s="10"/>
      <c r="X53" s="10"/>
      <c r="Y53" s="10" t="s">
        <v>2773</v>
      </c>
      <c r="Z53" s="10"/>
      <c r="AA53" s="10"/>
      <c r="AB53" s="10"/>
      <c r="AC53" s="10"/>
      <c r="AD53" s="10"/>
      <c r="AE53" s="10"/>
      <c r="AI53" s="25" t="str">
        <f t="shared" si="6"/>
        <v/>
      </c>
      <c r="AJ53" s="25" t="str">
        <f t="shared" si="26"/>
        <v/>
      </c>
      <c r="AK53" s="25" t="str">
        <f t="shared" si="27"/>
        <v/>
      </c>
      <c r="AL53" s="25" t="str">
        <f t="shared" si="28"/>
        <v/>
      </c>
      <c r="AM53" s="25" t="str">
        <f t="shared" si="11"/>
        <v/>
      </c>
      <c r="AN53" s="25" t="str">
        <f t="shared" si="12"/>
        <v/>
      </c>
      <c r="AO53" s="25" t="str">
        <f t="shared" si="13"/>
        <v/>
      </c>
      <c r="AP53" s="25" t="str">
        <f t="shared" si="14"/>
        <v/>
      </c>
      <c r="AQ53" s="25" t="str">
        <f t="shared" si="15"/>
        <v xml:space="preserve">Meter Reading Related; </v>
      </c>
      <c r="AR53" s="25" t="str">
        <f t="shared" si="16"/>
        <v/>
      </c>
      <c r="AS53" s="25" t="str">
        <f t="shared" si="17"/>
        <v/>
      </c>
      <c r="AT53" s="25" t="str">
        <f t="shared" si="18"/>
        <v/>
      </c>
      <c r="AU53" s="25" t="str">
        <f t="shared" si="19"/>
        <v/>
      </c>
      <c r="AV53" s="25" t="str">
        <f t="shared" si="20"/>
        <v/>
      </c>
      <c r="AW53" s="25" t="str">
        <f t="shared" si="21"/>
        <v/>
      </c>
      <c r="AX53" s="25" t="str">
        <f t="shared" si="22"/>
        <v/>
      </c>
      <c r="AY53" s="25" t="str">
        <f t="shared" si="23"/>
        <v/>
      </c>
      <c r="AZ53" s="25" t="str">
        <f t="shared" si="24"/>
        <v/>
      </c>
      <c r="BA53" s="25" t="str">
        <f t="shared" si="25"/>
        <v/>
      </c>
      <c r="BB53" s="26"/>
      <c r="BC53" s="26"/>
      <c r="BD53" s="26"/>
      <c r="BE53" s="26"/>
      <c r="BF53" s="26"/>
      <c r="BG53" s="26"/>
      <c r="BH53" s="26"/>
      <c r="BI53" s="26"/>
    </row>
    <row r="54" spans="12:61" x14ac:dyDescent="0.3">
      <c r="L54" s="5">
        <f t="shared" si="30"/>
        <v>1</v>
      </c>
      <c r="M54" s="7" t="str">
        <f t="shared" si="29"/>
        <v>210 - N210</v>
      </c>
      <c r="N54" s="32" t="s">
        <v>555</v>
      </c>
      <c r="O54" s="35" t="str">
        <f t="shared" si="31"/>
        <v>210</v>
      </c>
      <c r="P54" s="24" t="str">
        <f t="shared" si="5"/>
        <v xml:space="preserve">Meter Reading Related; </v>
      </c>
      <c r="Q54" s="33"/>
      <c r="R54" s="10"/>
      <c r="S54" s="10"/>
      <c r="T54" s="10"/>
      <c r="U54" s="10"/>
      <c r="V54" s="10"/>
      <c r="W54" s="10"/>
      <c r="X54" s="10"/>
      <c r="Y54" s="10" t="s">
        <v>2773</v>
      </c>
      <c r="Z54" s="10"/>
      <c r="AA54" s="10"/>
      <c r="AB54" s="10"/>
      <c r="AC54" s="10"/>
      <c r="AD54" s="10"/>
      <c r="AE54" s="10"/>
      <c r="AI54" s="25" t="str">
        <f t="shared" si="6"/>
        <v/>
      </c>
      <c r="AJ54" s="25" t="str">
        <f t="shared" si="26"/>
        <v/>
      </c>
      <c r="AK54" s="25" t="str">
        <f t="shared" si="27"/>
        <v/>
      </c>
      <c r="AL54" s="25" t="str">
        <f t="shared" si="28"/>
        <v/>
      </c>
      <c r="AM54" s="25" t="str">
        <f t="shared" si="11"/>
        <v/>
      </c>
      <c r="AN54" s="25" t="str">
        <f t="shared" si="12"/>
        <v/>
      </c>
      <c r="AO54" s="25" t="str">
        <f t="shared" si="13"/>
        <v/>
      </c>
      <c r="AP54" s="25" t="str">
        <f t="shared" si="14"/>
        <v/>
      </c>
      <c r="AQ54" s="25" t="str">
        <f t="shared" si="15"/>
        <v xml:space="preserve">Meter Reading Related; </v>
      </c>
      <c r="AR54" s="25" t="str">
        <f t="shared" si="16"/>
        <v/>
      </c>
      <c r="AS54" s="25" t="str">
        <f t="shared" si="17"/>
        <v/>
      </c>
      <c r="AT54" s="25" t="str">
        <f t="shared" si="18"/>
        <v/>
      </c>
      <c r="AU54" s="25" t="str">
        <f t="shared" si="19"/>
        <v/>
      </c>
      <c r="AV54" s="25" t="str">
        <f t="shared" si="20"/>
        <v/>
      </c>
      <c r="AW54" s="25" t="str">
        <f t="shared" si="21"/>
        <v/>
      </c>
      <c r="AX54" s="25" t="str">
        <f t="shared" si="22"/>
        <v/>
      </c>
      <c r="AY54" s="25" t="str">
        <f t="shared" si="23"/>
        <v/>
      </c>
      <c r="AZ54" s="25" t="str">
        <f t="shared" si="24"/>
        <v/>
      </c>
      <c r="BA54" s="25" t="str">
        <f t="shared" si="25"/>
        <v/>
      </c>
      <c r="BB54" s="26"/>
      <c r="BC54" s="26"/>
      <c r="BD54" s="26"/>
      <c r="BE54" s="26"/>
      <c r="BF54" s="26"/>
      <c r="BG54" s="26"/>
      <c r="BH54" s="26"/>
      <c r="BI54" s="26"/>
    </row>
    <row r="55" spans="12:61" x14ac:dyDescent="0.3">
      <c r="L55" s="5">
        <f t="shared" si="30"/>
        <v>1</v>
      </c>
      <c r="M55" s="7" t="str">
        <f t="shared" si="29"/>
        <v>252 - N031</v>
      </c>
      <c r="N55" s="32" t="s">
        <v>556</v>
      </c>
      <c r="O55" s="35" t="str">
        <f t="shared" si="31"/>
        <v>252</v>
      </c>
      <c r="P55" s="24" t="str">
        <f t="shared" si="5"/>
        <v xml:space="preserve">Fieldwork Requests; </v>
      </c>
      <c r="Q55" s="33"/>
      <c r="R55" s="10"/>
      <c r="S55" s="10"/>
      <c r="T55" s="10"/>
      <c r="U55" s="10" t="s">
        <v>2773</v>
      </c>
      <c r="V55" s="10"/>
      <c r="W55" s="10"/>
      <c r="X55" s="10"/>
      <c r="Y55" s="10"/>
      <c r="Z55" s="10"/>
      <c r="AA55" s="10"/>
      <c r="AB55" s="10"/>
      <c r="AC55" s="10"/>
      <c r="AD55" s="10"/>
      <c r="AE55" s="10"/>
      <c r="AI55" s="25" t="str">
        <f t="shared" si="6"/>
        <v/>
      </c>
      <c r="AJ55" s="25" t="str">
        <f t="shared" si="26"/>
        <v/>
      </c>
      <c r="AK55" s="25" t="str">
        <f t="shared" si="27"/>
        <v/>
      </c>
      <c r="AL55" s="25" t="str">
        <f t="shared" si="28"/>
        <v/>
      </c>
      <c r="AM55" s="25" t="str">
        <f t="shared" si="11"/>
        <v xml:space="preserve">Fieldwork Requests; </v>
      </c>
      <c r="AN55" s="25" t="str">
        <f t="shared" si="12"/>
        <v/>
      </c>
      <c r="AO55" s="25" t="str">
        <f t="shared" si="13"/>
        <v/>
      </c>
      <c r="AP55" s="25" t="str">
        <f t="shared" si="14"/>
        <v/>
      </c>
      <c r="AQ55" s="25" t="str">
        <f t="shared" si="15"/>
        <v/>
      </c>
      <c r="AR55" s="25" t="str">
        <f t="shared" si="16"/>
        <v/>
      </c>
      <c r="AS55" s="25" t="str">
        <f t="shared" si="17"/>
        <v/>
      </c>
      <c r="AT55" s="25" t="str">
        <f t="shared" si="18"/>
        <v/>
      </c>
      <c r="AU55" s="25" t="str">
        <f t="shared" si="19"/>
        <v/>
      </c>
      <c r="AV55" s="25" t="str">
        <f t="shared" si="20"/>
        <v/>
      </c>
      <c r="AW55" s="25" t="str">
        <f t="shared" si="21"/>
        <v/>
      </c>
      <c r="AX55" s="25" t="str">
        <f t="shared" si="22"/>
        <v/>
      </c>
      <c r="AY55" s="25" t="str">
        <f t="shared" si="23"/>
        <v/>
      </c>
      <c r="AZ55" s="25" t="str">
        <f t="shared" si="24"/>
        <v/>
      </c>
      <c r="BA55" s="25" t="str">
        <f t="shared" si="25"/>
        <v/>
      </c>
      <c r="BB55" s="26"/>
      <c r="BC55" s="26"/>
      <c r="BD55" s="26"/>
      <c r="BE55" s="26"/>
      <c r="BF55" s="26"/>
      <c r="BG55" s="26"/>
      <c r="BH55" s="26"/>
      <c r="BI55" s="26"/>
    </row>
    <row r="56" spans="12:61" x14ac:dyDescent="0.3">
      <c r="L56" s="5">
        <f t="shared" si="30"/>
        <v>1</v>
      </c>
      <c r="M56" s="7" t="str">
        <f t="shared" si="29"/>
        <v>260 - N031</v>
      </c>
      <c r="N56" s="32" t="s">
        <v>557</v>
      </c>
      <c r="O56" s="35" t="str">
        <f t="shared" si="31"/>
        <v>260</v>
      </c>
      <c r="P56" s="24" t="str">
        <f t="shared" si="5"/>
        <v xml:space="preserve">Fieldwork Requests; </v>
      </c>
      <c r="Q56" s="33"/>
      <c r="R56" s="10"/>
      <c r="S56" s="10"/>
      <c r="T56" s="10"/>
      <c r="U56" s="10" t="s">
        <v>2773</v>
      </c>
      <c r="V56" s="10"/>
      <c r="W56" s="10"/>
      <c r="X56" s="10"/>
      <c r="Y56" s="10"/>
      <c r="Z56" s="10"/>
      <c r="AA56" s="10"/>
      <c r="AB56" s="10"/>
      <c r="AC56" s="10"/>
      <c r="AD56" s="10"/>
      <c r="AE56" s="10"/>
      <c r="AI56" s="25" t="str">
        <f t="shared" si="6"/>
        <v/>
      </c>
      <c r="AJ56" s="25" t="str">
        <f t="shared" si="26"/>
        <v/>
      </c>
      <c r="AK56" s="25" t="str">
        <f t="shared" si="27"/>
        <v/>
      </c>
      <c r="AL56" s="25" t="str">
        <f t="shared" si="28"/>
        <v/>
      </c>
      <c r="AM56" s="25" t="str">
        <f t="shared" si="11"/>
        <v xml:space="preserve">Fieldwork Requests; </v>
      </c>
      <c r="AN56" s="25" t="str">
        <f t="shared" si="12"/>
        <v/>
      </c>
      <c r="AO56" s="25" t="str">
        <f t="shared" si="13"/>
        <v/>
      </c>
      <c r="AP56" s="25" t="str">
        <f t="shared" si="14"/>
        <v/>
      </c>
      <c r="AQ56" s="25" t="str">
        <f t="shared" si="15"/>
        <v/>
      </c>
      <c r="AR56" s="25" t="str">
        <f t="shared" si="16"/>
        <v/>
      </c>
      <c r="AS56" s="25" t="str">
        <f t="shared" si="17"/>
        <v/>
      </c>
      <c r="AT56" s="25" t="str">
        <f t="shared" si="18"/>
        <v/>
      </c>
      <c r="AU56" s="25" t="str">
        <f t="shared" si="19"/>
        <v/>
      </c>
      <c r="AV56" s="25" t="str">
        <f t="shared" si="20"/>
        <v/>
      </c>
      <c r="AW56" s="25" t="str">
        <f t="shared" si="21"/>
        <v/>
      </c>
      <c r="AX56" s="25" t="str">
        <f t="shared" si="22"/>
        <v/>
      </c>
      <c r="AY56" s="25" t="str">
        <f t="shared" si="23"/>
        <v/>
      </c>
      <c r="AZ56" s="25" t="str">
        <f t="shared" si="24"/>
        <v/>
      </c>
      <c r="BA56" s="25" t="str">
        <f t="shared" si="25"/>
        <v/>
      </c>
      <c r="BB56" s="26"/>
      <c r="BC56" s="26"/>
      <c r="BD56" s="26"/>
      <c r="BE56" s="26"/>
      <c r="BF56" s="26"/>
      <c r="BG56" s="26"/>
      <c r="BH56" s="26"/>
      <c r="BI56" s="26"/>
    </row>
    <row r="57" spans="12:61" x14ac:dyDescent="0.3">
      <c r="L57" s="5">
        <f t="shared" si="30"/>
        <v>1</v>
      </c>
      <c r="M57" s="7" t="str">
        <f t="shared" si="29"/>
        <v>261 - N131-C</v>
      </c>
      <c r="N57" s="32" t="s">
        <v>558</v>
      </c>
      <c r="O57" s="35" t="str">
        <f t="shared" si="31"/>
        <v>261</v>
      </c>
      <c r="P57" s="24" t="str">
        <f t="shared" si="5"/>
        <v xml:space="preserve">Fieldwork Responses; </v>
      </c>
      <c r="Q57" s="33"/>
      <c r="R57" s="10"/>
      <c r="S57" s="10"/>
      <c r="T57" s="10"/>
      <c r="U57" s="10"/>
      <c r="V57" s="10" t="s">
        <v>2773</v>
      </c>
      <c r="W57" s="10"/>
      <c r="X57" s="10"/>
      <c r="Y57" s="10"/>
      <c r="Z57" s="10"/>
      <c r="AA57" s="10"/>
      <c r="AB57" s="10"/>
      <c r="AC57" s="10"/>
      <c r="AD57" s="10"/>
      <c r="AE57" s="10"/>
      <c r="AI57" s="25" t="str">
        <f t="shared" si="6"/>
        <v/>
      </c>
      <c r="AJ57" s="25" t="str">
        <f t="shared" si="26"/>
        <v/>
      </c>
      <c r="AK57" s="25" t="str">
        <f t="shared" si="27"/>
        <v/>
      </c>
      <c r="AL57" s="25" t="str">
        <f t="shared" si="28"/>
        <v/>
      </c>
      <c r="AM57" s="25" t="str">
        <f t="shared" si="11"/>
        <v/>
      </c>
      <c r="AN57" s="25" t="str">
        <f t="shared" si="12"/>
        <v xml:space="preserve">Fieldwork Responses; </v>
      </c>
      <c r="AO57" s="25" t="str">
        <f t="shared" si="13"/>
        <v/>
      </c>
      <c r="AP57" s="25" t="str">
        <f t="shared" si="14"/>
        <v/>
      </c>
      <c r="AQ57" s="25" t="str">
        <f t="shared" si="15"/>
        <v/>
      </c>
      <c r="AR57" s="25" t="str">
        <f t="shared" si="16"/>
        <v/>
      </c>
      <c r="AS57" s="25" t="str">
        <f t="shared" si="17"/>
        <v/>
      </c>
      <c r="AT57" s="25" t="str">
        <f t="shared" si="18"/>
        <v/>
      </c>
      <c r="AU57" s="25" t="str">
        <f t="shared" si="19"/>
        <v/>
      </c>
      <c r="AV57" s="25" t="str">
        <f t="shared" si="20"/>
        <v/>
      </c>
      <c r="AW57" s="25" t="str">
        <f t="shared" si="21"/>
        <v/>
      </c>
      <c r="AX57" s="25" t="str">
        <f t="shared" si="22"/>
        <v/>
      </c>
      <c r="AY57" s="25" t="str">
        <f t="shared" si="23"/>
        <v/>
      </c>
      <c r="AZ57" s="25" t="str">
        <f t="shared" si="24"/>
        <v/>
      </c>
      <c r="BA57" s="25" t="str">
        <f t="shared" si="25"/>
        <v/>
      </c>
      <c r="BB57" s="26"/>
      <c r="BC57" s="26"/>
      <c r="BD57" s="26"/>
      <c r="BE57" s="26"/>
      <c r="BF57" s="26"/>
      <c r="BG57" s="26"/>
      <c r="BH57" s="26"/>
      <c r="BI57" s="26"/>
    </row>
    <row r="58" spans="12:61" x14ac:dyDescent="0.3">
      <c r="L58" s="5">
        <f t="shared" si="30"/>
        <v>1</v>
      </c>
      <c r="M58" s="7" t="str">
        <f t="shared" si="29"/>
        <v>300 - N300</v>
      </c>
      <c r="N58" s="32" t="s">
        <v>559</v>
      </c>
      <c r="O58" s="35" t="str">
        <f t="shared" si="31"/>
        <v>300</v>
      </c>
      <c r="P58" s="24" t="str">
        <f t="shared" si="5"/>
        <v xml:space="preserve">Meter Reading Related; </v>
      </c>
      <c r="Q58" s="33"/>
      <c r="R58" s="10"/>
      <c r="S58" s="10"/>
      <c r="T58" s="10"/>
      <c r="U58" s="10"/>
      <c r="V58" s="10"/>
      <c r="W58" s="10"/>
      <c r="X58" s="10"/>
      <c r="Y58" s="10" t="s">
        <v>2773</v>
      </c>
      <c r="Z58" s="10"/>
      <c r="AA58" s="10"/>
      <c r="AB58" s="10"/>
      <c r="AC58" s="10"/>
      <c r="AD58" s="10"/>
      <c r="AE58" s="10"/>
      <c r="AI58" s="25" t="str">
        <f t="shared" si="6"/>
        <v/>
      </c>
      <c r="AJ58" s="25" t="str">
        <f t="shared" si="26"/>
        <v/>
      </c>
      <c r="AK58" s="25" t="str">
        <f t="shared" si="27"/>
        <v/>
      </c>
      <c r="AL58" s="25" t="str">
        <f t="shared" si="28"/>
        <v/>
      </c>
      <c r="AM58" s="25" t="str">
        <f t="shared" si="11"/>
        <v/>
      </c>
      <c r="AN58" s="25" t="str">
        <f t="shared" si="12"/>
        <v/>
      </c>
      <c r="AO58" s="25" t="str">
        <f t="shared" si="13"/>
        <v/>
      </c>
      <c r="AP58" s="25" t="str">
        <f t="shared" si="14"/>
        <v/>
      </c>
      <c r="AQ58" s="25" t="str">
        <f t="shared" si="15"/>
        <v xml:space="preserve">Meter Reading Related; </v>
      </c>
      <c r="AR58" s="25" t="str">
        <f t="shared" si="16"/>
        <v/>
      </c>
      <c r="AS58" s="25" t="str">
        <f t="shared" si="17"/>
        <v/>
      </c>
      <c r="AT58" s="25" t="str">
        <f t="shared" si="18"/>
        <v/>
      </c>
      <c r="AU58" s="25" t="str">
        <f t="shared" si="19"/>
        <v/>
      </c>
      <c r="AV58" s="25" t="str">
        <f t="shared" si="20"/>
        <v/>
      </c>
      <c r="AW58" s="25" t="str">
        <f t="shared" si="21"/>
        <v/>
      </c>
      <c r="AX58" s="25" t="str">
        <f t="shared" si="22"/>
        <v/>
      </c>
      <c r="AY58" s="25" t="str">
        <f t="shared" si="23"/>
        <v/>
      </c>
      <c r="AZ58" s="25" t="str">
        <f t="shared" si="24"/>
        <v/>
      </c>
      <c r="BA58" s="25" t="str">
        <f t="shared" si="25"/>
        <v/>
      </c>
      <c r="BB58" s="26"/>
      <c r="BC58" s="26"/>
      <c r="BD58" s="26"/>
      <c r="BE58" s="26"/>
      <c r="BF58" s="26"/>
      <c r="BG58" s="26"/>
      <c r="BH58" s="26"/>
      <c r="BI58" s="26"/>
    </row>
    <row r="59" spans="12:61" x14ac:dyDescent="0.3">
      <c r="L59" s="5">
        <f t="shared" si="30"/>
        <v>1</v>
      </c>
      <c r="M59" s="7" t="str">
        <f t="shared" si="29"/>
        <v>300S - N300S</v>
      </c>
      <c r="N59" s="32" t="s">
        <v>560</v>
      </c>
      <c r="O59" s="35" t="str">
        <f t="shared" si="31"/>
        <v>300S</v>
      </c>
      <c r="P59" s="24" t="str">
        <f t="shared" si="5"/>
        <v xml:space="preserve">Meter Reading Related; </v>
      </c>
      <c r="Q59" s="33"/>
      <c r="R59" s="10"/>
      <c r="S59" s="10"/>
      <c r="T59" s="10"/>
      <c r="U59" s="10"/>
      <c r="V59" s="10"/>
      <c r="W59" s="10"/>
      <c r="X59" s="10"/>
      <c r="Y59" s="10" t="s">
        <v>2773</v>
      </c>
      <c r="Z59" s="10"/>
      <c r="AA59" s="10"/>
      <c r="AB59" s="10"/>
      <c r="AC59" s="10"/>
      <c r="AD59" s="10"/>
      <c r="AE59" s="10"/>
      <c r="AI59" s="25" t="str">
        <f t="shared" si="6"/>
        <v/>
      </c>
      <c r="AJ59" s="25" t="str">
        <f t="shared" si="26"/>
        <v/>
      </c>
      <c r="AK59" s="25" t="str">
        <f t="shared" si="27"/>
        <v/>
      </c>
      <c r="AL59" s="25" t="str">
        <f t="shared" si="28"/>
        <v/>
      </c>
      <c r="AM59" s="25" t="str">
        <f t="shared" si="11"/>
        <v/>
      </c>
      <c r="AN59" s="25" t="str">
        <f t="shared" si="12"/>
        <v/>
      </c>
      <c r="AO59" s="25" t="str">
        <f t="shared" si="13"/>
        <v/>
      </c>
      <c r="AP59" s="25" t="str">
        <f t="shared" si="14"/>
        <v/>
      </c>
      <c r="AQ59" s="25" t="str">
        <f t="shared" si="15"/>
        <v xml:space="preserve">Meter Reading Related; </v>
      </c>
      <c r="AR59" s="25" t="str">
        <f t="shared" si="16"/>
        <v/>
      </c>
      <c r="AS59" s="25" t="str">
        <f t="shared" si="17"/>
        <v/>
      </c>
      <c r="AT59" s="25" t="str">
        <f t="shared" si="18"/>
        <v/>
      </c>
      <c r="AU59" s="25" t="str">
        <f t="shared" si="19"/>
        <v/>
      </c>
      <c r="AV59" s="25" t="str">
        <f t="shared" si="20"/>
        <v/>
      </c>
      <c r="AW59" s="25" t="str">
        <f t="shared" si="21"/>
        <v/>
      </c>
      <c r="AX59" s="25" t="str">
        <f t="shared" si="22"/>
        <v/>
      </c>
      <c r="AY59" s="25" t="str">
        <f t="shared" si="23"/>
        <v/>
      </c>
      <c r="AZ59" s="25" t="str">
        <f t="shared" si="24"/>
        <v/>
      </c>
      <c r="BA59" s="25" t="str">
        <f t="shared" si="25"/>
        <v/>
      </c>
      <c r="BB59" s="26"/>
      <c r="BC59" s="26"/>
      <c r="BD59" s="26"/>
      <c r="BE59" s="26"/>
      <c r="BF59" s="26"/>
      <c r="BG59" s="26"/>
      <c r="BH59" s="26"/>
      <c r="BI59" s="26"/>
    </row>
    <row r="60" spans="12:61" x14ac:dyDescent="0.3">
      <c r="L60" s="5">
        <f t="shared" si="30"/>
        <v>1</v>
      </c>
      <c r="M60" s="7" t="str">
        <f t="shared" si="29"/>
        <v>300W - N300W</v>
      </c>
      <c r="N60" s="32" t="s">
        <v>561</v>
      </c>
      <c r="O60" s="35" t="str">
        <f t="shared" si="31"/>
        <v>300W</v>
      </c>
      <c r="P60" s="24" t="str">
        <f t="shared" si="5"/>
        <v xml:space="preserve">Meter Read Withdrawal; </v>
      </c>
      <c r="Q60" s="33"/>
      <c r="R60" s="10"/>
      <c r="S60" s="10"/>
      <c r="T60" s="10"/>
      <c r="U60" s="10"/>
      <c r="V60" s="10"/>
      <c r="W60" s="10"/>
      <c r="X60" s="10" t="s">
        <v>2773</v>
      </c>
      <c r="Y60" s="10"/>
      <c r="Z60" s="10"/>
      <c r="AA60" s="10"/>
      <c r="AB60" s="10"/>
      <c r="AC60" s="10"/>
      <c r="AD60" s="10"/>
      <c r="AE60" s="10"/>
      <c r="AI60" s="25" t="str">
        <f t="shared" si="6"/>
        <v/>
      </c>
      <c r="AJ60" s="25" t="str">
        <f t="shared" si="26"/>
        <v/>
      </c>
      <c r="AK60" s="25" t="str">
        <f t="shared" si="27"/>
        <v/>
      </c>
      <c r="AL60" s="25" t="str">
        <f t="shared" si="28"/>
        <v/>
      </c>
      <c r="AM60" s="25" t="str">
        <f t="shared" si="11"/>
        <v/>
      </c>
      <c r="AN60" s="25" t="str">
        <f t="shared" si="12"/>
        <v/>
      </c>
      <c r="AO60" s="25" t="str">
        <f t="shared" si="13"/>
        <v/>
      </c>
      <c r="AP60" s="25" t="str">
        <f t="shared" si="14"/>
        <v xml:space="preserve">Meter Read Withdrawal; </v>
      </c>
      <c r="AQ60" s="25" t="str">
        <f t="shared" si="15"/>
        <v/>
      </c>
      <c r="AR60" s="25" t="str">
        <f t="shared" si="16"/>
        <v/>
      </c>
      <c r="AS60" s="25" t="str">
        <f t="shared" si="17"/>
        <v/>
      </c>
      <c r="AT60" s="25" t="str">
        <f t="shared" si="18"/>
        <v/>
      </c>
      <c r="AU60" s="25" t="str">
        <f t="shared" si="19"/>
        <v/>
      </c>
      <c r="AV60" s="25" t="str">
        <f t="shared" si="20"/>
        <v/>
      </c>
      <c r="AW60" s="25" t="str">
        <f t="shared" si="21"/>
        <v/>
      </c>
      <c r="AX60" s="25" t="str">
        <f t="shared" si="22"/>
        <v/>
      </c>
      <c r="AY60" s="25" t="str">
        <f t="shared" si="23"/>
        <v/>
      </c>
      <c r="AZ60" s="25" t="str">
        <f t="shared" si="24"/>
        <v/>
      </c>
      <c r="BA60" s="25" t="str">
        <f t="shared" si="25"/>
        <v/>
      </c>
      <c r="BB60" s="26"/>
      <c r="BC60" s="26"/>
      <c r="BD60" s="26"/>
      <c r="BE60" s="26"/>
      <c r="BF60" s="26"/>
      <c r="BG60" s="26"/>
      <c r="BH60" s="26"/>
      <c r="BI60" s="26"/>
    </row>
    <row r="61" spans="12:61" x14ac:dyDescent="0.3">
      <c r="L61" s="5">
        <f t="shared" si="30"/>
        <v>1</v>
      </c>
      <c r="M61" s="7" t="str">
        <f t="shared" si="29"/>
        <v>301 - N301</v>
      </c>
      <c r="N61" s="32" t="s">
        <v>562</v>
      </c>
      <c r="O61" s="35" t="str">
        <f t="shared" si="31"/>
        <v>301</v>
      </c>
      <c r="P61" s="24" t="str">
        <f t="shared" si="5"/>
        <v xml:space="preserve">Meter Point Characteristics; </v>
      </c>
      <c r="Q61" s="33"/>
      <c r="R61" s="10"/>
      <c r="S61" s="10"/>
      <c r="T61" s="10"/>
      <c r="U61" s="10"/>
      <c r="V61" s="10"/>
      <c r="W61" s="10" t="s">
        <v>2773</v>
      </c>
      <c r="X61" s="10"/>
      <c r="Y61" s="10"/>
      <c r="Z61" s="10"/>
      <c r="AA61" s="10"/>
      <c r="AB61" s="10"/>
      <c r="AC61" s="10"/>
      <c r="AD61" s="10"/>
      <c r="AE61" s="10"/>
      <c r="AI61" s="25" t="str">
        <f t="shared" si="6"/>
        <v/>
      </c>
      <c r="AJ61" s="25" t="str">
        <f t="shared" si="26"/>
        <v/>
      </c>
      <c r="AK61" s="25" t="str">
        <f t="shared" si="27"/>
        <v/>
      </c>
      <c r="AL61" s="25" t="str">
        <f t="shared" si="28"/>
        <v/>
      </c>
      <c r="AM61" s="25" t="str">
        <f t="shared" si="11"/>
        <v/>
      </c>
      <c r="AN61" s="25" t="str">
        <f t="shared" si="12"/>
        <v/>
      </c>
      <c r="AO61" s="25" t="str">
        <f t="shared" si="13"/>
        <v xml:space="preserve">Meter Point Characteristics; </v>
      </c>
      <c r="AP61" s="25" t="str">
        <f t="shared" si="14"/>
        <v/>
      </c>
      <c r="AQ61" s="25" t="str">
        <f t="shared" si="15"/>
        <v/>
      </c>
      <c r="AR61" s="25" t="str">
        <f t="shared" si="16"/>
        <v/>
      </c>
      <c r="AS61" s="25" t="str">
        <f t="shared" si="17"/>
        <v/>
      </c>
      <c r="AT61" s="25" t="str">
        <f t="shared" si="18"/>
        <v/>
      </c>
      <c r="AU61" s="25" t="str">
        <f t="shared" si="19"/>
        <v/>
      </c>
      <c r="AV61" s="25" t="str">
        <f t="shared" si="20"/>
        <v/>
      </c>
      <c r="AW61" s="25" t="str">
        <f t="shared" si="21"/>
        <v/>
      </c>
      <c r="AX61" s="25" t="str">
        <f t="shared" si="22"/>
        <v/>
      </c>
      <c r="AY61" s="25" t="str">
        <f t="shared" si="23"/>
        <v/>
      </c>
      <c r="AZ61" s="25" t="str">
        <f t="shared" si="24"/>
        <v/>
      </c>
      <c r="BA61" s="25" t="str">
        <f t="shared" si="25"/>
        <v/>
      </c>
      <c r="BB61" s="26"/>
      <c r="BC61" s="26"/>
      <c r="BD61" s="26"/>
      <c r="BE61" s="26"/>
      <c r="BF61" s="26"/>
      <c r="BG61" s="26"/>
      <c r="BH61" s="26"/>
      <c r="BI61" s="26"/>
    </row>
    <row r="62" spans="12:61" x14ac:dyDescent="0.3">
      <c r="L62" s="5">
        <f t="shared" si="30"/>
        <v>1</v>
      </c>
      <c r="M62" s="7" t="str">
        <f t="shared" si="29"/>
        <v>301N -</v>
      </c>
      <c r="N62" s="32" t="s">
        <v>563</v>
      </c>
      <c r="O62" s="35" t="str">
        <f t="shared" si="31"/>
        <v>301N</v>
      </c>
      <c r="P62" s="24" t="str">
        <f t="shared" si="5"/>
        <v xml:space="preserve">Meter Point Characteristics; </v>
      </c>
      <c r="Q62" s="33"/>
      <c r="R62" s="10"/>
      <c r="S62" s="10"/>
      <c r="T62" s="10"/>
      <c r="U62" s="10"/>
      <c r="V62" s="10"/>
      <c r="W62" s="10" t="s">
        <v>2773</v>
      </c>
      <c r="X62" s="10"/>
      <c r="Y62" s="10"/>
      <c r="Z62" s="10"/>
      <c r="AA62" s="10"/>
      <c r="AB62" s="10"/>
      <c r="AC62" s="10"/>
      <c r="AD62" s="10"/>
      <c r="AE62" s="10"/>
      <c r="AI62" s="25" t="str">
        <f t="shared" si="6"/>
        <v/>
      </c>
      <c r="AJ62" s="25" t="str">
        <f t="shared" si="26"/>
        <v/>
      </c>
      <c r="AK62" s="25" t="str">
        <f t="shared" si="27"/>
        <v/>
      </c>
      <c r="AL62" s="25" t="str">
        <f t="shared" si="28"/>
        <v/>
      </c>
      <c r="AM62" s="25" t="str">
        <f t="shared" si="11"/>
        <v/>
      </c>
      <c r="AN62" s="25" t="str">
        <f t="shared" si="12"/>
        <v/>
      </c>
      <c r="AO62" s="25" t="str">
        <f t="shared" si="13"/>
        <v xml:space="preserve">Meter Point Characteristics; </v>
      </c>
      <c r="AP62" s="25" t="str">
        <f t="shared" si="14"/>
        <v/>
      </c>
      <c r="AQ62" s="25" t="str">
        <f t="shared" si="15"/>
        <v/>
      </c>
      <c r="AR62" s="25" t="str">
        <f t="shared" si="16"/>
        <v/>
      </c>
      <c r="AS62" s="25" t="str">
        <f t="shared" si="17"/>
        <v/>
      </c>
      <c r="AT62" s="25" t="str">
        <f t="shared" si="18"/>
        <v/>
      </c>
      <c r="AU62" s="25" t="str">
        <f t="shared" si="19"/>
        <v/>
      </c>
      <c r="AV62" s="25" t="str">
        <f t="shared" si="20"/>
        <v/>
      </c>
      <c r="AW62" s="25" t="str">
        <f t="shared" si="21"/>
        <v/>
      </c>
      <c r="AX62" s="25" t="str">
        <f t="shared" si="22"/>
        <v/>
      </c>
      <c r="AY62" s="25" t="str">
        <f t="shared" si="23"/>
        <v/>
      </c>
      <c r="AZ62" s="25" t="str">
        <f t="shared" si="24"/>
        <v/>
      </c>
      <c r="BA62" s="25" t="str">
        <f t="shared" si="25"/>
        <v/>
      </c>
      <c r="BB62" s="26"/>
      <c r="BC62" s="26"/>
      <c r="BD62" s="26"/>
      <c r="BE62" s="26"/>
      <c r="BF62" s="26"/>
      <c r="BG62" s="26"/>
      <c r="BH62" s="26"/>
      <c r="BI62" s="26"/>
    </row>
    <row r="63" spans="12:61" x14ac:dyDescent="0.3">
      <c r="L63" s="5">
        <f t="shared" si="30"/>
        <v>1</v>
      </c>
      <c r="M63" s="7" t="str">
        <f t="shared" si="29"/>
        <v>303R - N303R</v>
      </c>
      <c r="N63" s="32" t="s">
        <v>564</v>
      </c>
      <c r="O63" s="35" t="str">
        <f t="shared" si="31"/>
        <v>303R</v>
      </c>
      <c r="P63" s="24" t="str">
        <f t="shared" si="5"/>
        <v xml:space="preserve">Meter Reading Related; </v>
      </c>
      <c r="Q63" s="33"/>
      <c r="R63" s="10"/>
      <c r="S63" s="10"/>
      <c r="T63" s="10"/>
      <c r="U63" s="10"/>
      <c r="V63" s="10"/>
      <c r="W63" s="10"/>
      <c r="X63" s="10"/>
      <c r="Y63" s="10" t="s">
        <v>2773</v>
      </c>
      <c r="Z63" s="10"/>
      <c r="AA63" s="10"/>
      <c r="AB63" s="10"/>
      <c r="AC63" s="10"/>
      <c r="AD63" s="10"/>
      <c r="AE63" s="10"/>
      <c r="AI63" s="25" t="str">
        <f t="shared" si="6"/>
        <v/>
      </c>
      <c r="AJ63" s="25" t="str">
        <f t="shared" si="26"/>
        <v/>
      </c>
      <c r="AK63" s="25" t="str">
        <f t="shared" si="27"/>
        <v/>
      </c>
      <c r="AL63" s="25" t="str">
        <f t="shared" si="28"/>
        <v/>
      </c>
      <c r="AM63" s="25" t="str">
        <f t="shared" si="11"/>
        <v/>
      </c>
      <c r="AN63" s="25" t="str">
        <f t="shared" si="12"/>
        <v/>
      </c>
      <c r="AO63" s="25" t="str">
        <f t="shared" si="13"/>
        <v/>
      </c>
      <c r="AP63" s="25" t="str">
        <f t="shared" si="14"/>
        <v/>
      </c>
      <c r="AQ63" s="25" t="str">
        <f t="shared" si="15"/>
        <v xml:space="preserve">Meter Reading Related; </v>
      </c>
      <c r="AR63" s="25" t="str">
        <f t="shared" si="16"/>
        <v/>
      </c>
      <c r="AS63" s="25" t="str">
        <f t="shared" si="17"/>
        <v/>
      </c>
      <c r="AT63" s="25" t="str">
        <f t="shared" si="18"/>
        <v/>
      </c>
      <c r="AU63" s="25" t="str">
        <f t="shared" si="19"/>
        <v/>
      </c>
      <c r="AV63" s="25" t="str">
        <f t="shared" si="20"/>
        <v/>
      </c>
      <c r="AW63" s="25" t="str">
        <f t="shared" si="21"/>
        <v/>
      </c>
      <c r="AX63" s="25" t="str">
        <f t="shared" si="22"/>
        <v/>
      </c>
      <c r="AY63" s="25" t="str">
        <f t="shared" si="23"/>
        <v/>
      </c>
      <c r="AZ63" s="25" t="str">
        <f t="shared" si="24"/>
        <v/>
      </c>
      <c r="BA63" s="25" t="str">
        <f t="shared" si="25"/>
        <v/>
      </c>
      <c r="BB63" s="26"/>
      <c r="BC63" s="26"/>
      <c r="BD63" s="26"/>
      <c r="BE63" s="26"/>
      <c r="BF63" s="26"/>
      <c r="BG63" s="26"/>
      <c r="BH63" s="26"/>
      <c r="BI63" s="26"/>
    </row>
    <row r="64" spans="12:61" x14ac:dyDescent="0.3">
      <c r="L64" s="5">
        <f t="shared" si="30"/>
        <v>1</v>
      </c>
      <c r="M64" s="7" t="str">
        <f t="shared" si="29"/>
        <v>305 - N305</v>
      </c>
      <c r="N64" s="32" t="s">
        <v>565</v>
      </c>
      <c r="O64" s="35" t="str">
        <f t="shared" si="31"/>
        <v>305</v>
      </c>
      <c r="P64" s="24" t="str">
        <f t="shared" si="5"/>
        <v xml:space="preserve">Meter Reading Related; </v>
      </c>
      <c r="Q64" s="33"/>
      <c r="R64" s="10"/>
      <c r="S64" s="10"/>
      <c r="T64" s="10"/>
      <c r="U64" s="10"/>
      <c r="V64" s="10"/>
      <c r="W64" s="10"/>
      <c r="X64" s="10"/>
      <c r="Y64" s="10" t="s">
        <v>2773</v>
      </c>
      <c r="Z64" s="10"/>
      <c r="AA64" s="10"/>
      <c r="AB64" s="10"/>
      <c r="AC64" s="10"/>
      <c r="AD64" s="10"/>
      <c r="AE64" s="10"/>
      <c r="AI64" s="25" t="str">
        <f t="shared" si="6"/>
        <v/>
      </c>
      <c r="AJ64" s="25" t="str">
        <f t="shared" si="26"/>
        <v/>
      </c>
      <c r="AK64" s="25" t="str">
        <f t="shared" si="27"/>
        <v/>
      </c>
      <c r="AL64" s="25" t="str">
        <f t="shared" si="28"/>
        <v/>
      </c>
      <c r="AM64" s="25" t="str">
        <f t="shared" si="11"/>
        <v/>
      </c>
      <c r="AN64" s="25" t="str">
        <f t="shared" si="12"/>
        <v/>
      </c>
      <c r="AO64" s="25" t="str">
        <f t="shared" si="13"/>
        <v/>
      </c>
      <c r="AP64" s="25" t="str">
        <f t="shared" si="14"/>
        <v/>
      </c>
      <c r="AQ64" s="25" t="str">
        <f t="shared" si="15"/>
        <v xml:space="preserve">Meter Reading Related; </v>
      </c>
      <c r="AR64" s="25" t="str">
        <f t="shared" si="16"/>
        <v/>
      </c>
      <c r="AS64" s="25" t="str">
        <f t="shared" si="17"/>
        <v/>
      </c>
      <c r="AT64" s="25" t="str">
        <f t="shared" si="18"/>
        <v/>
      </c>
      <c r="AU64" s="25" t="str">
        <f t="shared" si="19"/>
        <v/>
      </c>
      <c r="AV64" s="25" t="str">
        <f t="shared" si="20"/>
        <v/>
      </c>
      <c r="AW64" s="25" t="str">
        <f t="shared" si="21"/>
        <v/>
      </c>
      <c r="AX64" s="25" t="str">
        <f t="shared" si="22"/>
        <v/>
      </c>
      <c r="AY64" s="25" t="str">
        <f t="shared" si="23"/>
        <v/>
      </c>
      <c r="AZ64" s="25" t="str">
        <f t="shared" si="24"/>
        <v/>
      </c>
      <c r="BA64" s="25" t="str">
        <f t="shared" si="25"/>
        <v/>
      </c>
      <c r="BB64" s="26"/>
      <c r="BC64" s="26"/>
      <c r="BD64" s="26"/>
      <c r="BE64" s="26"/>
      <c r="BF64" s="26"/>
      <c r="BG64" s="26"/>
      <c r="BH64" s="26"/>
      <c r="BI64" s="26"/>
    </row>
    <row r="65" spans="12:61" x14ac:dyDescent="0.3">
      <c r="L65" s="5">
        <f t="shared" si="30"/>
        <v>1</v>
      </c>
      <c r="M65" s="7" t="str">
        <f t="shared" si="29"/>
        <v>306 - N306</v>
      </c>
      <c r="N65" s="32" t="s">
        <v>566</v>
      </c>
      <c r="O65" s="35" t="str">
        <f t="shared" si="31"/>
        <v>306</v>
      </c>
      <c r="P65" s="24" t="str">
        <f t="shared" si="5"/>
        <v xml:space="preserve">Meter Reading Related; </v>
      </c>
      <c r="Q65" s="33"/>
      <c r="R65" s="10"/>
      <c r="S65" s="10"/>
      <c r="T65" s="10"/>
      <c r="U65" s="10"/>
      <c r="V65" s="10"/>
      <c r="W65" s="10"/>
      <c r="X65" s="10"/>
      <c r="Y65" s="10" t="s">
        <v>2773</v>
      </c>
      <c r="Z65" s="10"/>
      <c r="AA65" s="10"/>
      <c r="AB65" s="10"/>
      <c r="AC65" s="10"/>
      <c r="AD65" s="10"/>
      <c r="AE65" s="10"/>
      <c r="AI65" s="25" t="str">
        <f t="shared" si="6"/>
        <v/>
      </c>
      <c r="AJ65" s="25" t="str">
        <f t="shared" si="26"/>
        <v/>
      </c>
      <c r="AK65" s="25" t="str">
        <f t="shared" si="27"/>
        <v/>
      </c>
      <c r="AL65" s="25" t="str">
        <f t="shared" si="28"/>
        <v/>
      </c>
      <c r="AM65" s="25" t="str">
        <f t="shared" si="11"/>
        <v/>
      </c>
      <c r="AN65" s="25" t="str">
        <f t="shared" si="12"/>
        <v/>
      </c>
      <c r="AO65" s="25" t="str">
        <f t="shared" si="13"/>
        <v/>
      </c>
      <c r="AP65" s="25" t="str">
        <f t="shared" si="14"/>
        <v/>
      </c>
      <c r="AQ65" s="25" t="str">
        <f t="shared" si="15"/>
        <v xml:space="preserve">Meter Reading Related; </v>
      </c>
      <c r="AR65" s="25" t="str">
        <f t="shared" si="16"/>
        <v/>
      </c>
      <c r="AS65" s="25" t="str">
        <f t="shared" si="17"/>
        <v/>
      </c>
      <c r="AT65" s="25" t="str">
        <f t="shared" si="18"/>
        <v/>
      </c>
      <c r="AU65" s="25" t="str">
        <f t="shared" si="19"/>
        <v/>
      </c>
      <c r="AV65" s="25" t="str">
        <f t="shared" si="20"/>
        <v/>
      </c>
      <c r="AW65" s="25" t="str">
        <f t="shared" si="21"/>
        <v/>
      </c>
      <c r="AX65" s="25" t="str">
        <f t="shared" si="22"/>
        <v/>
      </c>
      <c r="AY65" s="25" t="str">
        <f t="shared" si="23"/>
        <v/>
      </c>
      <c r="AZ65" s="25" t="str">
        <f t="shared" si="24"/>
        <v/>
      </c>
      <c r="BA65" s="25" t="str">
        <f t="shared" si="25"/>
        <v/>
      </c>
      <c r="BB65" s="26"/>
      <c r="BC65" s="26"/>
      <c r="BD65" s="26"/>
      <c r="BE65" s="26"/>
      <c r="BF65" s="26"/>
      <c r="BG65" s="26"/>
      <c r="BH65" s="26"/>
      <c r="BI65" s="26"/>
    </row>
    <row r="66" spans="12:61" x14ac:dyDescent="0.3">
      <c r="L66" s="5">
        <f t="shared" si="30"/>
        <v>1</v>
      </c>
      <c r="M66" s="7" t="str">
        <f t="shared" si="29"/>
        <v>306W - N300W</v>
      </c>
      <c r="N66" s="32" t="s">
        <v>567</v>
      </c>
      <c r="O66" s="35" t="str">
        <f t="shared" si="31"/>
        <v>306W</v>
      </c>
      <c r="P66" s="24" t="str">
        <f t="shared" si="5"/>
        <v xml:space="preserve">Meter Read Withdrawal; </v>
      </c>
      <c r="Q66" s="33"/>
      <c r="R66" s="10"/>
      <c r="S66" s="10"/>
      <c r="T66" s="10"/>
      <c r="U66" s="10"/>
      <c r="V66" s="10"/>
      <c r="W66" s="10"/>
      <c r="X66" s="10" t="s">
        <v>2773</v>
      </c>
      <c r="Y66" s="10"/>
      <c r="Z66" s="10"/>
      <c r="AA66" s="10"/>
      <c r="AB66" s="10"/>
      <c r="AC66" s="10"/>
      <c r="AD66" s="10"/>
      <c r="AE66" s="10"/>
      <c r="AI66" s="25" t="str">
        <f t="shared" si="6"/>
        <v/>
      </c>
      <c r="AJ66" s="25" t="str">
        <f t="shared" si="26"/>
        <v/>
      </c>
      <c r="AK66" s="25" t="str">
        <f t="shared" si="27"/>
        <v/>
      </c>
      <c r="AL66" s="25" t="str">
        <f t="shared" si="28"/>
        <v/>
      </c>
      <c r="AM66" s="25" t="str">
        <f t="shared" si="11"/>
        <v/>
      </c>
      <c r="AN66" s="25" t="str">
        <f t="shared" si="12"/>
        <v/>
      </c>
      <c r="AO66" s="25" t="str">
        <f t="shared" si="13"/>
        <v/>
      </c>
      <c r="AP66" s="25" t="str">
        <f t="shared" si="14"/>
        <v xml:space="preserve">Meter Read Withdrawal; </v>
      </c>
      <c r="AQ66" s="25" t="str">
        <f t="shared" si="15"/>
        <v/>
      </c>
      <c r="AR66" s="25" t="str">
        <f t="shared" si="16"/>
        <v/>
      </c>
      <c r="AS66" s="25" t="str">
        <f t="shared" si="17"/>
        <v/>
      </c>
      <c r="AT66" s="25" t="str">
        <f t="shared" si="18"/>
        <v/>
      </c>
      <c r="AU66" s="25" t="str">
        <f t="shared" si="19"/>
        <v/>
      </c>
      <c r="AV66" s="25" t="str">
        <f t="shared" si="20"/>
        <v/>
      </c>
      <c r="AW66" s="25" t="str">
        <f t="shared" si="21"/>
        <v/>
      </c>
      <c r="AX66" s="25" t="str">
        <f t="shared" si="22"/>
        <v/>
      </c>
      <c r="AY66" s="25" t="str">
        <f t="shared" si="23"/>
        <v/>
      </c>
      <c r="AZ66" s="25" t="str">
        <f t="shared" si="24"/>
        <v/>
      </c>
      <c r="BA66" s="25" t="str">
        <f t="shared" si="25"/>
        <v/>
      </c>
      <c r="BB66" s="26"/>
      <c r="BC66" s="26"/>
      <c r="BD66" s="26"/>
      <c r="BE66" s="26"/>
      <c r="BF66" s="26"/>
      <c r="BG66" s="26"/>
      <c r="BH66" s="26"/>
      <c r="BI66" s="26"/>
    </row>
    <row r="67" spans="12:61" x14ac:dyDescent="0.3">
      <c r="L67" s="5">
        <f t="shared" si="30"/>
        <v>1</v>
      </c>
      <c r="M67" s="7" t="str">
        <f t="shared" si="29"/>
        <v>307 - N307</v>
      </c>
      <c r="N67" s="32" t="s">
        <v>568</v>
      </c>
      <c r="O67" s="35" t="str">
        <f t="shared" si="31"/>
        <v>307</v>
      </c>
      <c r="P67" s="24" t="str">
        <f t="shared" si="5"/>
        <v xml:space="preserve">Meter Reading Related; </v>
      </c>
      <c r="Q67" s="33"/>
      <c r="R67" s="10"/>
      <c r="S67" s="10"/>
      <c r="T67" s="10"/>
      <c r="U67" s="10"/>
      <c r="V67" s="10"/>
      <c r="W67" s="10"/>
      <c r="X67" s="10"/>
      <c r="Y67" s="10" t="s">
        <v>2773</v>
      </c>
      <c r="Z67" s="10"/>
      <c r="AA67" s="10"/>
      <c r="AB67" s="10"/>
      <c r="AC67" s="10"/>
      <c r="AD67" s="10"/>
      <c r="AE67" s="10"/>
      <c r="AI67" s="25" t="str">
        <f t="shared" si="6"/>
        <v/>
      </c>
      <c r="AJ67" s="25" t="str">
        <f t="shared" si="26"/>
        <v/>
      </c>
      <c r="AK67" s="25" t="str">
        <f t="shared" si="27"/>
        <v/>
      </c>
      <c r="AL67" s="25" t="str">
        <f t="shared" si="28"/>
        <v/>
      </c>
      <c r="AM67" s="25" t="str">
        <f t="shared" si="11"/>
        <v/>
      </c>
      <c r="AN67" s="25" t="str">
        <f t="shared" si="12"/>
        <v/>
      </c>
      <c r="AO67" s="25" t="str">
        <f t="shared" si="13"/>
        <v/>
      </c>
      <c r="AP67" s="25" t="str">
        <f t="shared" si="14"/>
        <v/>
      </c>
      <c r="AQ67" s="25" t="str">
        <f t="shared" si="15"/>
        <v xml:space="preserve">Meter Reading Related; </v>
      </c>
      <c r="AR67" s="25" t="str">
        <f t="shared" si="16"/>
        <v/>
      </c>
      <c r="AS67" s="25" t="str">
        <f t="shared" si="17"/>
        <v/>
      </c>
      <c r="AT67" s="25" t="str">
        <f t="shared" si="18"/>
        <v/>
      </c>
      <c r="AU67" s="25" t="str">
        <f t="shared" si="19"/>
        <v/>
      </c>
      <c r="AV67" s="25" t="str">
        <f t="shared" si="20"/>
        <v/>
      </c>
      <c r="AW67" s="25" t="str">
        <f t="shared" si="21"/>
        <v/>
      </c>
      <c r="AX67" s="25" t="str">
        <f t="shared" si="22"/>
        <v/>
      </c>
      <c r="AY67" s="25" t="str">
        <f t="shared" si="23"/>
        <v/>
      </c>
      <c r="AZ67" s="25" t="str">
        <f t="shared" si="24"/>
        <v/>
      </c>
      <c r="BA67" s="25" t="str">
        <f t="shared" si="25"/>
        <v/>
      </c>
      <c r="BB67" s="26"/>
      <c r="BC67" s="26"/>
      <c r="BD67" s="26"/>
      <c r="BE67" s="26"/>
      <c r="BF67" s="26"/>
      <c r="BG67" s="26"/>
      <c r="BH67" s="26"/>
      <c r="BI67" s="26"/>
    </row>
    <row r="68" spans="12:61" x14ac:dyDescent="0.3">
      <c r="L68" s="5">
        <f t="shared" si="30"/>
        <v>1</v>
      </c>
      <c r="M68" s="7" t="str">
        <f t="shared" si="29"/>
        <v>307W - N300W</v>
      </c>
      <c r="N68" s="32" t="s">
        <v>569</v>
      </c>
      <c r="O68" s="35" t="str">
        <f t="shared" si="31"/>
        <v>307W</v>
      </c>
      <c r="P68" s="24" t="str">
        <f t="shared" si="5"/>
        <v xml:space="preserve">Meter Read Withdrawal; </v>
      </c>
      <c r="Q68" s="33"/>
      <c r="R68" s="10"/>
      <c r="S68" s="10"/>
      <c r="T68" s="10"/>
      <c r="U68" s="10"/>
      <c r="V68" s="10"/>
      <c r="W68" s="10"/>
      <c r="X68" s="10" t="s">
        <v>2773</v>
      </c>
      <c r="Y68" s="10"/>
      <c r="Z68" s="10"/>
      <c r="AA68" s="10"/>
      <c r="AB68" s="10"/>
      <c r="AC68" s="10"/>
      <c r="AD68" s="10"/>
      <c r="AE68" s="10"/>
      <c r="AI68" s="25" t="str">
        <f t="shared" si="6"/>
        <v/>
      </c>
      <c r="AJ68" s="25" t="str">
        <f t="shared" si="26"/>
        <v/>
      </c>
      <c r="AK68" s="25" t="str">
        <f t="shared" si="27"/>
        <v/>
      </c>
      <c r="AL68" s="25" t="str">
        <f t="shared" si="28"/>
        <v/>
      </c>
      <c r="AM68" s="25" t="str">
        <f t="shared" si="11"/>
        <v/>
      </c>
      <c r="AN68" s="25" t="str">
        <f t="shared" si="12"/>
        <v/>
      </c>
      <c r="AO68" s="25" t="str">
        <f t="shared" si="13"/>
        <v/>
      </c>
      <c r="AP68" s="25" t="str">
        <f t="shared" si="14"/>
        <v xml:space="preserve">Meter Read Withdrawal; </v>
      </c>
      <c r="AQ68" s="25" t="str">
        <f t="shared" si="15"/>
        <v/>
      </c>
      <c r="AR68" s="25" t="str">
        <f t="shared" si="16"/>
        <v/>
      </c>
      <c r="AS68" s="25" t="str">
        <f t="shared" si="17"/>
        <v/>
      </c>
      <c r="AT68" s="25" t="str">
        <f t="shared" si="18"/>
        <v/>
      </c>
      <c r="AU68" s="25" t="str">
        <f t="shared" si="19"/>
        <v/>
      </c>
      <c r="AV68" s="25" t="str">
        <f t="shared" si="20"/>
        <v/>
      </c>
      <c r="AW68" s="25" t="str">
        <f t="shared" si="21"/>
        <v/>
      </c>
      <c r="AX68" s="25" t="str">
        <f t="shared" si="22"/>
        <v/>
      </c>
      <c r="AY68" s="25" t="str">
        <f t="shared" si="23"/>
        <v/>
      </c>
      <c r="AZ68" s="25" t="str">
        <f t="shared" si="24"/>
        <v/>
      </c>
      <c r="BA68" s="25" t="str">
        <f t="shared" si="25"/>
        <v/>
      </c>
      <c r="BB68" s="26"/>
      <c r="BC68" s="26"/>
      <c r="BD68" s="26"/>
      <c r="BE68" s="26"/>
      <c r="BF68" s="26"/>
      <c r="BG68" s="26"/>
      <c r="BH68" s="26"/>
      <c r="BI68" s="26"/>
    </row>
    <row r="69" spans="12:61" x14ac:dyDescent="0.3">
      <c r="L69" s="5">
        <f t="shared" si="30"/>
        <v>1</v>
      </c>
      <c r="M69" s="7" t="str">
        <f t="shared" si="29"/>
        <v>308</v>
      </c>
      <c r="N69" s="32" t="s">
        <v>570</v>
      </c>
      <c r="O69" s="35" t="str">
        <f t="shared" si="31"/>
        <v>308</v>
      </c>
      <c r="P69" s="24" t="str">
        <f t="shared" si="5"/>
        <v xml:space="preserve">Meter Reading Related; </v>
      </c>
      <c r="Q69" s="33"/>
      <c r="R69" s="10"/>
      <c r="S69" s="10"/>
      <c r="T69" s="10"/>
      <c r="U69" s="10"/>
      <c r="V69" s="10"/>
      <c r="W69" s="10"/>
      <c r="X69" s="10"/>
      <c r="Y69" s="10" t="s">
        <v>2773</v>
      </c>
      <c r="Z69" s="10"/>
      <c r="AA69" s="10"/>
      <c r="AB69" s="10"/>
      <c r="AC69" s="10"/>
      <c r="AD69" s="10"/>
      <c r="AE69" s="10"/>
      <c r="AI69" s="25" t="str">
        <f t="shared" si="6"/>
        <v/>
      </c>
      <c r="AJ69" s="25" t="str">
        <f t="shared" si="26"/>
        <v/>
      </c>
      <c r="AK69" s="25" t="str">
        <f t="shared" si="27"/>
        <v/>
      </c>
      <c r="AL69" s="25" t="str">
        <f t="shared" si="28"/>
        <v/>
      </c>
      <c r="AM69" s="25" t="str">
        <f t="shared" si="11"/>
        <v/>
      </c>
      <c r="AN69" s="25" t="str">
        <f t="shared" si="12"/>
        <v/>
      </c>
      <c r="AO69" s="25" t="str">
        <f t="shared" si="13"/>
        <v/>
      </c>
      <c r="AP69" s="25" t="str">
        <f t="shared" si="14"/>
        <v/>
      </c>
      <c r="AQ69" s="25" t="str">
        <f t="shared" si="15"/>
        <v xml:space="preserve">Meter Reading Related; </v>
      </c>
      <c r="AR69" s="25" t="str">
        <f t="shared" si="16"/>
        <v/>
      </c>
      <c r="AS69" s="25" t="str">
        <f t="shared" si="17"/>
        <v/>
      </c>
      <c r="AT69" s="25" t="str">
        <f t="shared" si="18"/>
        <v/>
      </c>
      <c r="AU69" s="25" t="str">
        <f t="shared" si="19"/>
        <v/>
      </c>
      <c r="AV69" s="25" t="str">
        <f t="shared" si="20"/>
        <v/>
      </c>
      <c r="AW69" s="25" t="str">
        <f t="shared" si="21"/>
        <v/>
      </c>
      <c r="AX69" s="25" t="str">
        <f t="shared" si="22"/>
        <v/>
      </c>
      <c r="AY69" s="25" t="str">
        <f t="shared" si="23"/>
        <v/>
      </c>
      <c r="AZ69" s="25" t="str">
        <f t="shared" si="24"/>
        <v/>
      </c>
      <c r="BA69" s="25" t="str">
        <f t="shared" si="25"/>
        <v/>
      </c>
      <c r="BB69" s="26"/>
      <c r="BC69" s="26"/>
      <c r="BD69" s="26"/>
      <c r="BE69" s="26"/>
      <c r="BF69" s="26"/>
      <c r="BG69" s="26"/>
      <c r="BH69" s="26"/>
      <c r="BI69" s="26"/>
    </row>
    <row r="70" spans="12:61" x14ac:dyDescent="0.3">
      <c r="L70" s="5">
        <f t="shared" si="30"/>
        <v>1</v>
      </c>
      <c r="M70" s="7" t="str">
        <f t="shared" ref="M70:M100" si="32">TRIM(N70)</f>
        <v>310 - N310</v>
      </c>
      <c r="N70" s="32" t="s">
        <v>571</v>
      </c>
      <c r="O70" s="35" t="str">
        <f t="shared" si="31"/>
        <v>310</v>
      </c>
      <c r="P70" s="24" t="str">
        <f t="shared" si="5"/>
        <v xml:space="preserve">Meter Reading Related; </v>
      </c>
      <c r="Q70" s="33"/>
      <c r="R70" s="10"/>
      <c r="S70" s="10"/>
      <c r="T70" s="10"/>
      <c r="U70" s="10"/>
      <c r="V70" s="10"/>
      <c r="W70" s="10"/>
      <c r="X70" s="10"/>
      <c r="Y70" s="10" t="s">
        <v>2773</v>
      </c>
      <c r="Z70" s="10"/>
      <c r="AA70" s="10"/>
      <c r="AB70" s="10"/>
      <c r="AC70" s="10"/>
      <c r="AD70" s="10"/>
      <c r="AE70" s="10"/>
      <c r="AI70" s="25" t="str">
        <f t="shared" si="6"/>
        <v/>
      </c>
      <c r="AJ70" s="25" t="str">
        <f t="shared" si="26"/>
        <v/>
      </c>
      <c r="AK70" s="25" t="str">
        <f t="shared" si="27"/>
        <v/>
      </c>
      <c r="AL70" s="25" t="str">
        <f t="shared" si="28"/>
        <v/>
      </c>
      <c r="AM70" s="25" t="str">
        <f t="shared" si="11"/>
        <v/>
      </c>
      <c r="AN70" s="25" t="str">
        <f t="shared" si="12"/>
        <v/>
      </c>
      <c r="AO70" s="25" t="str">
        <f t="shared" si="13"/>
        <v/>
      </c>
      <c r="AP70" s="25" t="str">
        <f t="shared" si="14"/>
        <v/>
      </c>
      <c r="AQ70" s="25" t="str">
        <f t="shared" si="15"/>
        <v xml:space="preserve">Meter Reading Related; </v>
      </c>
      <c r="AR70" s="25" t="str">
        <f t="shared" si="16"/>
        <v/>
      </c>
      <c r="AS70" s="25" t="str">
        <f t="shared" si="17"/>
        <v/>
      </c>
      <c r="AT70" s="25" t="str">
        <f t="shared" si="18"/>
        <v/>
      </c>
      <c r="AU70" s="25" t="str">
        <f t="shared" si="19"/>
        <v/>
      </c>
      <c r="AV70" s="25" t="str">
        <f t="shared" si="20"/>
        <v/>
      </c>
      <c r="AW70" s="25" t="str">
        <f t="shared" si="21"/>
        <v/>
      </c>
      <c r="AX70" s="25" t="str">
        <f t="shared" si="22"/>
        <v/>
      </c>
      <c r="AY70" s="25" t="str">
        <f t="shared" si="23"/>
        <v/>
      </c>
      <c r="AZ70" s="25" t="str">
        <f t="shared" si="24"/>
        <v/>
      </c>
      <c r="BA70" s="25" t="str">
        <f t="shared" si="25"/>
        <v/>
      </c>
      <c r="BB70" s="26"/>
      <c r="BC70" s="26"/>
      <c r="BD70" s="26"/>
      <c r="BE70" s="26"/>
      <c r="BF70" s="26"/>
      <c r="BG70" s="26"/>
      <c r="BH70" s="26"/>
      <c r="BI70" s="26"/>
    </row>
    <row r="71" spans="12:61" x14ac:dyDescent="0.3">
      <c r="L71" s="5">
        <f t="shared" ref="L71:L100" si="33">COUNTIF(N71:AH71,"X")</f>
        <v>1</v>
      </c>
      <c r="M71" s="7" t="str">
        <f t="shared" si="32"/>
        <v>310W - N300W</v>
      </c>
      <c r="N71" s="32" t="s">
        <v>572</v>
      </c>
      <c r="O71" s="35" t="str">
        <f t="shared" si="31"/>
        <v>310W</v>
      </c>
      <c r="P71" s="24" t="str">
        <f t="shared" ref="P71:P100" si="34">AI71&amp;AJ71&amp;AK71&amp;AL71&amp;AM71&amp;AN71&amp;AO71&amp;AP71&amp;AQ71&amp;AR71&amp;AS71&amp;AT71&amp;AU71&amp;AV71&amp;AW71&amp;AX71&amp;AY71</f>
        <v xml:space="preserve">Meter Read Withdrawal; </v>
      </c>
      <c r="Q71" s="33"/>
      <c r="R71" s="10"/>
      <c r="S71" s="10"/>
      <c r="T71" s="10"/>
      <c r="U71" s="10"/>
      <c r="V71" s="10"/>
      <c r="W71" s="10"/>
      <c r="X71" s="10" t="s">
        <v>2773</v>
      </c>
      <c r="Y71" s="10"/>
      <c r="Z71" s="10"/>
      <c r="AA71" s="10"/>
      <c r="AB71" s="10"/>
      <c r="AC71" s="10"/>
      <c r="AD71" s="10"/>
      <c r="AE71" s="10"/>
      <c r="AI71" s="25" t="str">
        <f t="shared" ref="AI71:AI134" si="35">IF(Q71&lt;&gt;"X","",Q$5&amp;"; ")</f>
        <v/>
      </c>
      <c r="AJ71" s="25" t="str">
        <f t="shared" si="26"/>
        <v/>
      </c>
      <c r="AK71" s="25" t="str">
        <f t="shared" si="27"/>
        <v/>
      </c>
      <c r="AL71" s="25" t="str">
        <f t="shared" si="28"/>
        <v/>
      </c>
      <c r="AM71" s="25" t="str">
        <f t="shared" si="11"/>
        <v/>
      </c>
      <c r="AN71" s="25" t="str">
        <f t="shared" si="12"/>
        <v/>
      </c>
      <c r="AO71" s="25" t="str">
        <f t="shared" si="13"/>
        <v/>
      </c>
      <c r="AP71" s="25" t="str">
        <f t="shared" si="14"/>
        <v xml:space="preserve">Meter Read Withdrawal; </v>
      </c>
      <c r="AQ71" s="25" t="str">
        <f t="shared" si="15"/>
        <v/>
      </c>
      <c r="AR71" s="25" t="str">
        <f t="shared" si="16"/>
        <v/>
      </c>
      <c r="AS71" s="25" t="str">
        <f t="shared" si="17"/>
        <v/>
      </c>
      <c r="AT71" s="25" t="str">
        <f t="shared" si="18"/>
        <v/>
      </c>
      <c r="AU71" s="25" t="str">
        <f t="shared" si="19"/>
        <v/>
      </c>
      <c r="AV71" s="25" t="str">
        <f t="shared" si="20"/>
        <v/>
      </c>
      <c r="AW71" s="25" t="str">
        <f t="shared" si="21"/>
        <v/>
      </c>
      <c r="AX71" s="25" t="str">
        <f t="shared" si="22"/>
        <v/>
      </c>
      <c r="AY71" s="25" t="str">
        <f t="shared" si="23"/>
        <v/>
      </c>
      <c r="AZ71" s="25" t="str">
        <f t="shared" si="24"/>
        <v/>
      </c>
      <c r="BA71" s="25" t="str">
        <f t="shared" si="25"/>
        <v/>
      </c>
      <c r="BB71" s="26"/>
      <c r="BC71" s="26"/>
      <c r="BD71" s="26"/>
      <c r="BE71" s="26"/>
      <c r="BF71" s="26"/>
      <c r="BG71" s="26"/>
      <c r="BH71" s="26"/>
      <c r="BI71" s="26"/>
    </row>
    <row r="72" spans="12:61" x14ac:dyDescent="0.3">
      <c r="L72" s="5">
        <f t="shared" si="33"/>
        <v>1</v>
      </c>
      <c r="M72" s="7" t="str">
        <f t="shared" si="32"/>
        <v>311</v>
      </c>
      <c r="N72" s="32" t="s">
        <v>573</v>
      </c>
      <c r="O72" s="35" t="str">
        <f t="shared" ref="O72:O100" si="36">IF(ISERROR(TRIM(LEFT(N72,SEARCH("-",N72,1)-1))),N72,TRIM(LEFT(N72,SEARCH("-",N72,1)-1)))</f>
        <v>311</v>
      </c>
      <c r="P72" s="24" t="str">
        <f t="shared" si="34"/>
        <v xml:space="preserve">Fieldwork Responses; </v>
      </c>
      <c r="Q72" s="33"/>
      <c r="R72" s="10"/>
      <c r="S72" s="10"/>
      <c r="T72" s="10"/>
      <c r="U72" s="10"/>
      <c r="V72" s="10" t="s">
        <v>2773</v>
      </c>
      <c r="W72" s="10"/>
      <c r="X72" s="10"/>
      <c r="Y72" s="10"/>
      <c r="Z72" s="10"/>
      <c r="AA72" s="10"/>
      <c r="AB72" s="10"/>
      <c r="AC72" s="10"/>
      <c r="AD72" s="10"/>
      <c r="AE72" s="10"/>
      <c r="AI72" s="25" t="str">
        <f t="shared" si="35"/>
        <v/>
      </c>
      <c r="AJ72" s="25" t="str">
        <f t="shared" si="26"/>
        <v/>
      </c>
      <c r="AK72" s="25" t="str">
        <f t="shared" si="27"/>
        <v/>
      </c>
      <c r="AL72" s="25" t="str">
        <f t="shared" si="28"/>
        <v/>
      </c>
      <c r="AM72" s="25" t="str">
        <f t="shared" si="11"/>
        <v/>
      </c>
      <c r="AN72" s="25" t="str">
        <f t="shared" si="12"/>
        <v xml:space="preserve">Fieldwork Responses; </v>
      </c>
      <c r="AO72" s="25" t="str">
        <f t="shared" si="13"/>
        <v/>
      </c>
      <c r="AP72" s="25" t="str">
        <f t="shared" si="14"/>
        <v/>
      </c>
      <c r="AQ72" s="25" t="str">
        <f t="shared" si="15"/>
        <v/>
      </c>
      <c r="AR72" s="25" t="str">
        <f t="shared" si="16"/>
        <v/>
      </c>
      <c r="AS72" s="25" t="str">
        <f t="shared" si="17"/>
        <v/>
      </c>
      <c r="AT72" s="25" t="str">
        <f t="shared" si="18"/>
        <v/>
      </c>
      <c r="AU72" s="25" t="str">
        <f t="shared" si="19"/>
        <v/>
      </c>
      <c r="AV72" s="25" t="str">
        <f t="shared" si="20"/>
        <v/>
      </c>
      <c r="AW72" s="25" t="str">
        <f t="shared" si="21"/>
        <v/>
      </c>
      <c r="AX72" s="25" t="str">
        <f t="shared" si="22"/>
        <v/>
      </c>
      <c r="AY72" s="25" t="str">
        <f t="shared" si="23"/>
        <v/>
      </c>
      <c r="AZ72" s="25" t="str">
        <f t="shared" si="24"/>
        <v/>
      </c>
      <c r="BA72" s="25" t="str">
        <f t="shared" si="25"/>
        <v/>
      </c>
      <c r="BB72" s="26"/>
      <c r="BC72" s="26"/>
      <c r="BD72" s="26"/>
      <c r="BE72" s="26"/>
      <c r="BF72" s="26"/>
      <c r="BG72" s="26"/>
      <c r="BH72" s="26"/>
      <c r="BI72" s="26"/>
    </row>
    <row r="73" spans="12:61" x14ac:dyDescent="0.3">
      <c r="L73" s="5">
        <f t="shared" si="33"/>
        <v>1</v>
      </c>
      <c r="M73" s="7" t="str">
        <f t="shared" si="32"/>
        <v>320 - N320</v>
      </c>
      <c r="N73" s="32" t="s">
        <v>574</v>
      </c>
      <c r="O73" s="35" t="str">
        <f t="shared" si="36"/>
        <v>320</v>
      </c>
      <c r="P73" s="24" t="str">
        <f t="shared" si="34"/>
        <v xml:space="preserve">Meter Reading Related; </v>
      </c>
      <c r="Q73" s="33"/>
      <c r="R73" s="10"/>
      <c r="S73" s="10"/>
      <c r="T73" s="10"/>
      <c r="U73" s="10"/>
      <c r="V73" s="10"/>
      <c r="W73" s="10"/>
      <c r="X73" s="10"/>
      <c r="Y73" s="10" t="s">
        <v>2773</v>
      </c>
      <c r="Z73" s="10"/>
      <c r="AA73" s="10"/>
      <c r="AB73" s="10"/>
      <c r="AC73" s="10"/>
      <c r="AD73" s="10"/>
      <c r="AE73" s="10"/>
      <c r="AI73" s="25" t="str">
        <f t="shared" si="35"/>
        <v/>
      </c>
      <c r="AJ73" s="25" t="str">
        <f t="shared" si="26"/>
        <v/>
      </c>
      <c r="AK73" s="25" t="str">
        <f t="shared" si="27"/>
        <v/>
      </c>
      <c r="AL73" s="25" t="str">
        <f t="shared" si="28"/>
        <v/>
      </c>
      <c r="AM73" s="25" t="str">
        <f t="shared" si="11"/>
        <v/>
      </c>
      <c r="AN73" s="25" t="str">
        <f t="shared" si="12"/>
        <v/>
      </c>
      <c r="AO73" s="25" t="str">
        <f t="shared" si="13"/>
        <v/>
      </c>
      <c r="AP73" s="25" t="str">
        <f t="shared" si="14"/>
        <v/>
      </c>
      <c r="AQ73" s="25" t="str">
        <f t="shared" si="15"/>
        <v xml:space="preserve">Meter Reading Related; </v>
      </c>
      <c r="AR73" s="25" t="str">
        <f t="shared" si="16"/>
        <v/>
      </c>
      <c r="AS73" s="25" t="str">
        <f t="shared" si="17"/>
        <v/>
      </c>
      <c r="AT73" s="25" t="str">
        <f t="shared" si="18"/>
        <v/>
      </c>
      <c r="AU73" s="25" t="str">
        <f t="shared" si="19"/>
        <v/>
      </c>
      <c r="AV73" s="25" t="str">
        <f t="shared" si="20"/>
        <v/>
      </c>
      <c r="AW73" s="25" t="str">
        <f t="shared" si="21"/>
        <v/>
      </c>
      <c r="AX73" s="25" t="str">
        <f t="shared" si="22"/>
        <v/>
      </c>
      <c r="AY73" s="25" t="str">
        <f t="shared" si="23"/>
        <v/>
      </c>
      <c r="AZ73" s="25" t="str">
        <f t="shared" si="24"/>
        <v/>
      </c>
      <c r="BA73" s="25" t="str">
        <f t="shared" si="25"/>
        <v/>
      </c>
      <c r="BB73" s="26"/>
      <c r="BC73" s="26"/>
      <c r="BD73" s="26"/>
      <c r="BE73" s="26"/>
      <c r="BF73" s="26"/>
      <c r="BG73" s="26"/>
      <c r="BH73" s="26"/>
      <c r="BI73" s="26"/>
    </row>
    <row r="74" spans="12:61" x14ac:dyDescent="0.3">
      <c r="L74" s="5">
        <f t="shared" si="33"/>
        <v>1</v>
      </c>
      <c r="M74" s="7" t="str">
        <f t="shared" si="32"/>
        <v>320W - N300W</v>
      </c>
      <c r="N74" s="32" t="s">
        <v>575</v>
      </c>
      <c r="O74" s="35" t="str">
        <f t="shared" si="36"/>
        <v>320W</v>
      </c>
      <c r="P74" s="24" t="str">
        <f t="shared" si="34"/>
        <v xml:space="preserve">Meter Read Withdrawal; </v>
      </c>
      <c r="Q74" s="33"/>
      <c r="R74" s="10"/>
      <c r="S74" s="10"/>
      <c r="T74" s="10"/>
      <c r="U74" s="10"/>
      <c r="V74" s="10"/>
      <c r="W74" s="10"/>
      <c r="X74" s="10" t="s">
        <v>2773</v>
      </c>
      <c r="Y74" s="10"/>
      <c r="Z74" s="10"/>
      <c r="AA74" s="10"/>
      <c r="AB74" s="10"/>
      <c r="AC74" s="10"/>
      <c r="AD74" s="10"/>
      <c r="AE74" s="10"/>
      <c r="AI74" s="25" t="str">
        <f t="shared" si="35"/>
        <v/>
      </c>
      <c r="AJ74" s="25" t="str">
        <f t="shared" si="26"/>
        <v/>
      </c>
      <c r="AK74" s="25" t="str">
        <f t="shared" si="27"/>
        <v/>
      </c>
      <c r="AL74" s="25" t="str">
        <f t="shared" si="28"/>
        <v/>
      </c>
      <c r="AM74" s="25" t="str">
        <f t="shared" si="11"/>
        <v/>
      </c>
      <c r="AN74" s="25" t="str">
        <f t="shared" si="12"/>
        <v/>
      </c>
      <c r="AO74" s="25" t="str">
        <f t="shared" si="13"/>
        <v/>
      </c>
      <c r="AP74" s="25" t="str">
        <f t="shared" si="14"/>
        <v xml:space="preserve">Meter Read Withdrawal; </v>
      </c>
      <c r="AQ74" s="25" t="str">
        <f t="shared" si="15"/>
        <v/>
      </c>
      <c r="AR74" s="25" t="str">
        <f t="shared" si="16"/>
        <v/>
      </c>
      <c r="AS74" s="25" t="str">
        <f t="shared" si="17"/>
        <v/>
      </c>
      <c r="AT74" s="25" t="str">
        <f t="shared" si="18"/>
        <v/>
      </c>
      <c r="AU74" s="25" t="str">
        <f t="shared" si="19"/>
        <v/>
      </c>
      <c r="AV74" s="25" t="str">
        <f t="shared" si="20"/>
        <v/>
      </c>
      <c r="AW74" s="25" t="str">
        <f t="shared" si="21"/>
        <v/>
      </c>
      <c r="AX74" s="25" t="str">
        <f t="shared" si="22"/>
        <v/>
      </c>
      <c r="AY74" s="25" t="str">
        <f t="shared" si="23"/>
        <v/>
      </c>
      <c r="AZ74" s="25" t="str">
        <f t="shared" si="24"/>
        <v/>
      </c>
      <c r="BA74" s="25" t="str">
        <f t="shared" si="25"/>
        <v/>
      </c>
      <c r="BB74" s="26"/>
      <c r="BC74" s="26"/>
      <c r="BD74" s="26"/>
      <c r="BE74" s="26"/>
      <c r="BF74" s="26"/>
      <c r="BG74" s="26"/>
      <c r="BH74" s="26"/>
      <c r="BI74" s="26"/>
    </row>
    <row r="75" spans="12:61" x14ac:dyDescent="0.3">
      <c r="L75" s="5">
        <f t="shared" si="33"/>
        <v>1</v>
      </c>
      <c r="M75" s="7" t="str">
        <f t="shared" si="32"/>
        <v>321 - N321</v>
      </c>
      <c r="N75" s="32" t="s">
        <v>576</v>
      </c>
      <c r="O75" s="35" t="str">
        <f t="shared" si="36"/>
        <v>321</v>
      </c>
      <c r="P75" s="24" t="str">
        <f t="shared" si="34"/>
        <v xml:space="preserve">Meter Point Characteristics; </v>
      </c>
      <c r="Q75" s="33"/>
      <c r="R75" s="10"/>
      <c r="S75" s="10"/>
      <c r="T75" s="10"/>
      <c r="U75" s="10"/>
      <c r="V75" s="10"/>
      <c r="W75" s="10" t="s">
        <v>2773</v>
      </c>
      <c r="X75" s="10"/>
      <c r="Y75" s="10"/>
      <c r="Z75" s="10"/>
      <c r="AA75" s="10"/>
      <c r="AB75" s="10"/>
      <c r="AC75" s="10"/>
      <c r="AD75" s="10"/>
      <c r="AE75" s="10"/>
      <c r="AI75" s="25" t="str">
        <f t="shared" si="35"/>
        <v/>
      </c>
      <c r="AJ75" s="25" t="str">
        <f t="shared" si="26"/>
        <v/>
      </c>
      <c r="AK75" s="25" t="str">
        <f t="shared" si="27"/>
        <v/>
      </c>
      <c r="AL75" s="25" t="str">
        <f t="shared" si="28"/>
        <v/>
      </c>
      <c r="AM75" s="25" t="str">
        <f t="shared" si="11"/>
        <v/>
      </c>
      <c r="AN75" s="25" t="str">
        <f t="shared" si="12"/>
        <v/>
      </c>
      <c r="AO75" s="25" t="str">
        <f t="shared" si="13"/>
        <v xml:space="preserve">Meter Point Characteristics; </v>
      </c>
      <c r="AP75" s="25" t="str">
        <f t="shared" si="14"/>
        <v/>
      </c>
      <c r="AQ75" s="25" t="str">
        <f t="shared" si="15"/>
        <v/>
      </c>
      <c r="AR75" s="25" t="str">
        <f t="shared" si="16"/>
        <v/>
      </c>
      <c r="AS75" s="25" t="str">
        <f t="shared" si="17"/>
        <v/>
      </c>
      <c r="AT75" s="25" t="str">
        <f t="shared" si="18"/>
        <v/>
      </c>
      <c r="AU75" s="25" t="str">
        <f t="shared" si="19"/>
        <v/>
      </c>
      <c r="AV75" s="25" t="str">
        <f t="shared" si="20"/>
        <v/>
      </c>
      <c r="AW75" s="25" t="str">
        <f t="shared" si="21"/>
        <v/>
      </c>
      <c r="AX75" s="25" t="str">
        <f t="shared" si="22"/>
        <v/>
      </c>
      <c r="AY75" s="25" t="str">
        <f t="shared" si="23"/>
        <v/>
      </c>
      <c r="AZ75" s="25" t="str">
        <f t="shared" si="24"/>
        <v/>
      </c>
      <c r="BA75" s="25" t="str">
        <f t="shared" si="25"/>
        <v/>
      </c>
      <c r="BB75" s="26"/>
      <c r="BC75" s="26"/>
      <c r="BD75" s="26"/>
      <c r="BE75" s="26"/>
      <c r="BF75" s="26"/>
      <c r="BG75" s="26"/>
      <c r="BH75" s="26"/>
      <c r="BI75" s="26"/>
    </row>
    <row r="76" spans="12:61" x14ac:dyDescent="0.3">
      <c r="L76" s="5">
        <f t="shared" si="33"/>
        <v>1</v>
      </c>
      <c r="M76" s="7" t="str">
        <f t="shared" si="32"/>
        <v>330</v>
      </c>
      <c r="N76" s="32" t="s">
        <v>577</v>
      </c>
      <c r="O76" s="35" t="str">
        <f t="shared" si="36"/>
        <v>330</v>
      </c>
      <c r="P76" s="24" t="str">
        <f t="shared" si="34"/>
        <v xml:space="preserve">SONI; </v>
      </c>
      <c r="Q76" s="33"/>
      <c r="R76" s="10"/>
      <c r="S76" s="10"/>
      <c r="T76" s="10"/>
      <c r="U76" s="10"/>
      <c r="V76" s="10"/>
      <c r="W76" s="10"/>
      <c r="X76" s="10"/>
      <c r="Y76" s="10"/>
      <c r="Z76" s="10"/>
      <c r="AA76" s="10"/>
      <c r="AB76" s="10" t="s">
        <v>2773</v>
      </c>
      <c r="AC76" s="10"/>
      <c r="AD76" s="10"/>
      <c r="AE76" s="10"/>
      <c r="AI76" s="25" t="str">
        <f t="shared" si="35"/>
        <v/>
      </c>
      <c r="AJ76" s="25" t="str">
        <f t="shared" si="26"/>
        <v/>
      </c>
      <c r="AK76" s="25" t="str">
        <f t="shared" si="27"/>
        <v/>
      </c>
      <c r="AL76" s="25" t="str">
        <f t="shared" si="28"/>
        <v/>
      </c>
      <c r="AM76" s="25" t="str">
        <f t="shared" si="11"/>
        <v/>
      </c>
      <c r="AN76" s="25" t="str">
        <f t="shared" si="12"/>
        <v/>
      </c>
      <c r="AO76" s="25" t="str">
        <f t="shared" si="13"/>
        <v/>
      </c>
      <c r="AP76" s="25" t="str">
        <f t="shared" si="14"/>
        <v/>
      </c>
      <c r="AQ76" s="25" t="str">
        <f t="shared" si="15"/>
        <v/>
      </c>
      <c r="AR76" s="25" t="str">
        <f t="shared" si="16"/>
        <v/>
      </c>
      <c r="AS76" s="25" t="str">
        <f t="shared" si="17"/>
        <v/>
      </c>
      <c r="AT76" s="25" t="str">
        <f t="shared" si="18"/>
        <v xml:space="preserve">SONI; </v>
      </c>
      <c r="AU76" s="25" t="str">
        <f t="shared" si="19"/>
        <v/>
      </c>
      <c r="AV76" s="25" t="str">
        <f t="shared" si="20"/>
        <v/>
      </c>
      <c r="AW76" s="25" t="str">
        <f t="shared" si="21"/>
        <v/>
      </c>
      <c r="AX76" s="25" t="str">
        <f t="shared" si="22"/>
        <v/>
      </c>
      <c r="AY76" s="25" t="str">
        <f t="shared" si="23"/>
        <v/>
      </c>
      <c r="AZ76" s="25" t="str">
        <f t="shared" si="24"/>
        <v/>
      </c>
      <c r="BA76" s="25" t="str">
        <f t="shared" si="25"/>
        <v/>
      </c>
      <c r="BB76" s="26"/>
      <c r="BC76" s="26"/>
      <c r="BD76" s="26"/>
      <c r="BE76" s="26"/>
      <c r="BF76" s="26"/>
      <c r="BG76" s="26"/>
      <c r="BH76" s="26"/>
      <c r="BI76" s="26"/>
    </row>
    <row r="77" spans="12:61" x14ac:dyDescent="0.3">
      <c r="L77" s="5">
        <f t="shared" si="33"/>
        <v>1</v>
      </c>
      <c r="M77" s="7" t="str">
        <f t="shared" si="32"/>
        <v>331 - N331</v>
      </c>
      <c r="N77" s="32" t="s">
        <v>578</v>
      </c>
      <c r="O77" s="35" t="str">
        <f t="shared" si="36"/>
        <v>331</v>
      </c>
      <c r="P77" s="24" t="str">
        <f t="shared" si="34"/>
        <v xml:space="preserve">Meter Reading Related; </v>
      </c>
      <c r="Q77" s="33"/>
      <c r="R77" s="10"/>
      <c r="S77" s="10"/>
      <c r="T77" s="10"/>
      <c r="U77" s="10"/>
      <c r="V77" s="10"/>
      <c r="W77" s="10"/>
      <c r="X77" s="10"/>
      <c r="Y77" s="10" t="s">
        <v>2773</v>
      </c>
      <c r="Z77" s="10"/>
      <c r="AA77" s="10"/>
      <c r="AB77" s="10"/>
      <c r="AC77" s="10"/>
      <c r="AD77" s="10"/>
      <c r="AE77" s="10"/>
      <c r="AI77" s="25" t="str">
        <f t="shared" si="35"/>
        <v/>
      </c>
      <c r="AJ77" s="25" t="str">
        <f t="shared" si="26"/>
        <v/>
      </c>
      <c r="AK77" s="25" t="str">
        <f t="shared" si="27"/>
        <v/>
      </c>
      <c r="AL77" s="25" t="str">
        <f t="shared" si="28"/>
        <v/>
      </c>
      <c r="AM77" s="25" t="str">
        <f t="shared" si="11"/>
        <v/>
      </c>
      <c r="AN77" s="25" t="str">
        <f t="shared" si="12"/>
        <v/>
      </c>
      <c r="AO77" s="25" t="str">
        <f t="shared" si="13"/>
        <v/>
      </c>
      <c r="AP77" s="25" t="str">
        <f t="shared" si="14"/>
        <v/>
      </c>
      <c r="AQ77" s="25" t="str">
        <f t="shared" si="15"/>
        <v xml:space="preserve">Meter Reading Related; </v>
      </c>
      <c r="AR77" s="25" t="str">
        <f t="shared" si="16"/>
        <v/>
      </c>
      <c r="AS77" s="25" t="str">
        <f t="shared" si="17"/>
        <v/>
      </c>
      <c r="AT77" s="25" t="str">
        <f t="shared" si="18"/>
        <v/>
      </c>
      <c r="AU77" s="25" t="str">
        <f t="shared" si="19"/>
        <v/>
      </c>
      <c r="AV77" s="25" t="str">
        <f t="shared" si="20"/>
        <v/>
      </c>
      <c r="AW77" s="25" t="str">
        <f t="shared" si="21"/>
        <v/>
      </c>
      <c r="AX77" s="25" t="str">
        <f t="shared" si="22"/>
        <v/>
      </c>
      <c r="AY77" s="25" t="str">
        <f t="shared" si="23"/>
        <v/>
      </c>
      <c r="AZ77" s="25" t="str">
        <f t="shared" si="24"/>
        <v/>
      </c>
      <c r="BA77" s="25" t="str">
        <f t="shared" si="25"/>
        <v/>
      </c>
      <c r="BB77" s="26"/>
      <c r="BC77" s="26"/>
      <c r="BD77" s="26"/>
      <c r="BE77" s="26"/>
      <c r="BF77" s="26"/>
      <c r="BG77" s="26"/>
      <c r="BH77" s="26"/>
      <c r="BI77" s="26"/>
    </row>
    <row r="78" spans="12:61" x14ac:dyDescent="0.3">
      <c r="L78" s="5">
        <f t="shared" si="33"/>
        <v>1</v>
      </c>
      <c r="M78" s="7" t="str">
        <f t="shared" si="32"/>
        <v>332 - N332</v>
      </c>
      <c r="N78" s="32" t="s">
        <v>579</v>
      </c>
      <c r="O78" s="35" t="str">
        <f t="shared" si="36"/>
        <v>332</v>
      </c>
      <c r="P78" s="24" t="str">
        <f t="shared" si="34"/>
        <v xml:space="preserve">Meter Reading Related; </v>
      </c>
      <c r="Q78" s="33"/>
      <c r="R78" s="10"/>
      <c r="S78" s="10"/>
      <c r="T78" s="10"/>
      <c r="U78" s="10"/>
      <c r="V78" s="10"/>
      <c r="W78" s="10"/>
      <c r="X78" s="10"/>
      <c r="Y78" s="10" t="s">
        <v>2773</v>
      </c>
      <c r="Z78" s="10"/>
      <c r="AA78" s="10"/>
      <c r="AB78" s="10"/>
      <c r="AC78" s="10"/>
      <c r="AD78" s="10"/>
      <c r="AE78" s="10"/>
      <c r="AI78" s="25" t="str">
        <f t="shared" si="35"/>
        <v/>
      </c>
      <c r="AJ78" s="25" t="str">
        <f t="shared" si="26"/>
        <v/>
      </c>
      <c r="AK78" s="25" t="str">
        <f t="shared" si="27"/>
        <v/>
      </c>
      <c r="AL78" s="25" t="str">
        <f t="shared" si="28"/>
        <v/>
      </c>
      <c r="AM78" s="25" t="str">
        <f t="shared" si="11"/>
        <v/>
      </c>
      <c r="AN78" s="25" t="str">
        <f t="shared" si="12"/>
        <v/>
      </c>
      <c r="AO78" s="25" t="str">
        <f t="shared" si="13"/>
        <v/>
      </c>
      <c r="AP78" s="25" t="str">
        <f t="shared" si="14"/>
        <v/>
      </c>
      <c r="AQ78" s="25" t="str">
        <f t="shared" si="15"/>
        <v xml:space="preserve">Meter Reading Related; </v>
      </c>
      <c r="AR78" s="25" t="str">
        <f t="shared" si="16"/>
        <v/>
      </c>
      <c r="AS78" s="25" t="str">
        <f t="shared" si="17"/>
        <v/>
      </c>
      <c r="AT78" s="25" t="str">
        <f t="shared" si="18"/>
        <v/>
      </c>
      <c r="AU78" s="25" t="str">
        <f t="shared" si="19"/>
        <v/>
      </c>
      <c r="AV78" s="25" t="str">
        <f t="shared" si="20"/>
        <v/>
      </c>
      <c r="AW78" s="25" t="str">
        <f t="shared" si="21"/>
        <v/>
      </c>
      <c r="AX78" s="25" t="str">
        <f t="shared" si="22"/>
        <v/>
      </c>
      <c r="AY78" s="25" t="str">
        <f t="shared" si="23"/>
        <v/>
      </c>
      <c r="AZ78" s="25" t="str">
        <f t="shared" si="24"/>
        <v/>
      </c>
      <c r="BA78" s="25" t="str">
        <f t="shared" si="25"/>
        <v/>
      </c>
      <c r="BB78" s="26"/>
      <c r="BC78" s="26"/>
      <c r="BD78" s="26"/>
      <c r="BE78" s="26"/>
      <c r="BF78" s="26"/>
      <c r="BG78" s="26"/>
      <c r="BH78" s="26"/>
      <c r="BI78" s="26"/>
    </row>
    <row r="79" spans="12:61" x14ac:dyDescent="0.3">
      <c r="L79" s="5">
        <f t="shared" si="33"/>
        <v>1</v>
      </c>
      <c r="M79" s="7" t="str">
        <f t="shared" si="32"/>
        <v>332W</v>
      </c>
      <c r="N79" s="32" t="s">
        <v>580</v>
      </c>
      <c r="O79" s="35" t="str">
        <f t="shared" si="36"/>
        <v>332W</v>
      </c>
      <c r="P79" s="24" t="str">
        <f t="shared" si="34"/>
        <v xml:space="preserve">Meter Read Withdrawal; </v>
      </c>
      <c r="Q79" s="33"/>
      <c r="R79" s="10"/>
      <c r="S79" s="10"/>
      <c r="T79" s="10"/>
      <c r="U79" s="10"/>
      <c r="V79" s="10"/>
      <c r="W79" s="10"/>
      <c r="X79" s="10" t="s">
        <v>2773</v>
      </c>
      <c r="Y79" s="10"/>
      <c r="Z79" s="10"/>
      <c r="AA79" s="10"/>
      <c r="AB79" s="10"/>
      <c r="AC79" s="10"/>
      <c r="AD79" s="10"/>
      <c r="AE79" s="10"/>
      <c r="AI79" s="25" t="str">
        <f t="shared" si="35"/>
        <v/>
      </c>
      <c r="AJ79" s="25" t="str">
        <f t="shared" si="26"/>
        <v/>
      </c>
      <c r="AK79" s="25" t="str">
        <f t="shared" si="27"/>
        <v/>
      </c>
      <c r="AL79" s="25" t="str">
        <f t="shared" si="28"/>
        <v/>
      </c>
      <c r="AM79" s="25" t="str">
        <f t="shared" si="11"/>
        <v/>
      </c>
      <c r="AN79" s="25" t="str">
        <f t="shared" si="12"/>
        <v/>
      </c>
      <c r="AO79" s="25" t="str">
        <f t="shared" si="13"/>
        <v/>
      </c>
      <c r="AP79" s="25" t="str">
        <f t="shared" si="14"/>
        <v xml:space="preserve">Meter Read Withdrawal; </v>
      </c>
      <c r="AQ79" s="25" t="str">
        <f t="shared" si="15"/>
        <v/>
      </c>
      <c r="AR79" s="25" t="str">
        <f t="shared" si="16"/>
        <v/>
      </c>
      <c r="AS79" s="25" t="str">
        <f t="shared" si="17"/>
        <v/>
      </c>
      <c r="AT79" s="25" t="str">
        <f t="shared" si="18"/>
        <v/>
      </c>
      <c r="AU79" s="25" t="str">
        <f t="shared" si="19"/>
        <v/>
      </c>
      <c r="AV79" s="25" t="str">
        <f t="shared" si="20"/>
        <v/>
      </c>
      <c r="AW79" s="25" t="str">
        <f t="shared" si="21"/>
        <v/>
      </c>
      <c r="AX79" s="25" t="str">
        <f t="shared" si="22"/>
        <v/>
      </c>
      <c r="AY79" s="25" t="str">
        <f t="shared" si="23"/>
        <v/>
      </c>
      <c r="AZ79" s="25" t="str">
        <f t="shared" si="24"/>
        <v/>
      </c>
      <c r="BA79" s="25" t="str">
        <f t="shared" si="25"/>
        <v/>
      </c>
      <c r="BB79" s="26"/>
      <c r="BC79" s="26"/>
      <c r="BD79" s="26"/>
      <c r="BE79" s="26"/>
      <c r="BF79" s="26"/>
      <c r="BG79" s="26"/>
      <c r="BH79" s="26"/>
      <c r="BI79" s="26"/>
    </row>
    <row r="80" spans="12:61" x14ac:dyDescent="0.3">
      <c r="L80" s="5">
        <f t="shared" si="33"/>
        <v>1</v>
      </c>
      <c r="M80" s="7" t="str">
        <f t="shared" si="32"/>
        <v>341 - N341</v>
      </c>
      <c r="N80" s="32" t="s">
        <v>3774</v>
      </c>
      <c r="O80" s="35" t="str">
        <f t="shared" si="36"/>
        <v>341</v>
      </c>
      <c r="P80" s="24" t="str">
        <f t="shared" si="34"/>
        <v xml:space="preserve">Meter Reading Related; </v>
      </c>
      <c r="Q80" s="33"/>
      <c r="R80" s="10"/>
      <c r="S80" s="10"/>
      <c r="T80" s="10"/>
      <c r="U80" s="10"/>
      <c r="V80" s="10"/>
      <c r="W80" s="10"/>
      <c r="X80" s="10"/>
      <c r="Y80" s="10" t="s">
        <v>2773</v>
      </c>
      <c r="Z80" s="10"/>
      <c r="AA80" s="10"/>
      <c r="AB80" s="10"/>
      <c r="AC80" s="10"/>
      <c r="AD80" s="10"/>
      <c r="AE80" s="10"/>
      <c r="AI80" s="25" t="str">
        <f t="shared" si="35"/>
        <v/>
      </c>
      <c r="AJ80" s="25" t="str">
        <f t="shared" si="26"/>
        <v/>
      </c>
      <c r="AK80" s="25" t="str">
        <f t="shared" si="27"/>
        <v/>
      </c>
      <c r="AL80" s="25" t="str">
        <f t="shared" si="28"/>
        <v/>
      </c>
      <c r="AM80" s="25" t="str">
        <f t="shared" si="11"/>
        <v/>
      </c>
      <c r="AN80" s="25" t="str">
        <f t="shared" si="12"/>
        <v/>
      </c>
      <c r="AO80" s="25" t="str">
        <f t="shared" si="13"/>
        <v/>
      </c>
      <c r="AP80" s="25" t="str">
        <f t="shared" si="14"/>
        <v/>
      </c>
      <c r="AQ80" s="25" t="str">
        <f t="shared" si="15"/>
        <v xml:space="preserve">Meter Reading Related; </v>
      </c>
      <c r="AR80" s="25" t="str">
        <f t="shared" si="16"/>
        <v/>
      </c>
      <c r="AS80" s="25" t="str">
        <f t="shared" si="17"/>
        <v/>
      </c>
      <c r="AT80" s="25" t="str">
        <f t="shared" si="18"/>
        <v/>
      </c>
      <c r="AU80" s="25" t="str">
        <f t="shared" si="19"/>
        <v/>
      </c>
      <c r="AV80" s="25" t="str">
        <f t="shared" si="20"/>
        <v/>
      </c>
      <c r="AW80" s="25" t="str">
        <f t="shared" si="21"/>
        <v/>
      </c>
      <c r="AX80" s="25" t="str">
        <f t="shared" si="22"/>
        <v/>
      </c>
      <c r="AY80" s="25" t="str">
        <f t="shared" si="23"/>
        <v/>
      </c>
      <c r="AZ80" s="25" t="str">
        <f t="shared" si="24"/>
        <v/>
      </c>
      <c r="BA80" s="25" t="str">
        <f t="shared" si="25"/>
        <v/>
      </c>
      <c r="BB80" s="26"/>
      <c r="BC80" s="26"/>
      <c r="BD80" s="26"/>
      <c r="BE80" s="26"/>
      <c r="BF80" s="26"/>
      <c r="BG80" s="26"/>
      <c r="BH80" s="26"/>
      <c r="BI80" s="26"/>
    </row>
    <row r="81" spans="12:61" x14ac:dyDescent="0.3">
      <c r="L81" s="5">
        <f t="shared" si="33"/>
        <v>1</v>
      </c>
      <c r="M81" s="7" t="str">
        <f t="shared" si="32"/>
        <v>342</v>
      </c>
      <c r="N81" s="32" t="s">
        <v>3775</v>
      </c>
      <c r="O81" s="35" t="str">
        <f t="shared" si="36"/>
        <v>342</v>
      </c>
      <c r="P81" s="24" t="str">
        <f t="shared" si="34"/>
        <v xml:space="preserve">Meter Reading Related; </v>
      </c>
      <c r="Q81" s="33"/>
      <c r="R81" s="10"/>
      <c r="S81" s="10"/>
      <c r="T81" s="10"/>
      <c r="U81" s="10"/>
      <c r="V81" s="10"/>
      <c r="W81" s="10"/>
      <c r="X81" s="10"/>
      <c r="Y81" s="10" t="s">
        <v>2773</v>
      </c>
      <c r="Z81" s="10"/>
      <c r="AA81" s="10"/>
      <c r="AB81" s="10"/>
      <c r="AC81" s="10"/>
      <c r="AD81" s="10"/>
      <c r="AE81" s="10"/>
      <c r="AI81" s="25" t="str">
        <f t="shared" si="35"/>
        <v/>
      </c>
      <c r="AJ81" s="25" t="str">
        <f t="shared" si="26"/>
        <v/>
      </c>
      <c r="AK81" s="25" t="str">
        <f t="shared" si="27"/>
        <v/>
      </c>
      <c r="AL81" s="25" t="str">
        <f t="shared" si="28"/>
        <v/>
      </c>
      <c r="AM81" s="25" t="str">
        <f t="shared" si="11"/>
        <v/>
      </c>
      <c r="AN81" s="25" t="str">
        <f t="shared" si="12"/>
        <v/>
      </c>
      <c r="AO81" s="25" t="str">
        <f t="shared" si="13"/>
        <v/>
      </c>
      <c r="AP81" s="25" t="str">
        <f t="shared" si="14"/>
        <v/>
      </c>
      <c r="AQ81" s="25" t="str">
        <f t="shared" si="15"/>
        <v xml:space="preserve">Meter Reading Related; </v>
      </c>
      <c r="AR81" s="25" t="str">
        <f t="shared" si="16"/>
        <v/>
      </c>
      <c r="AS81" s="25" t="str">
        <f t="shared" si="17"/>
        <v/>
      </c>
      <c r="AT81" s="25" t="str">
        <f t="shared" si="18"/>
        <v/>
      </c>
      <c r="AU81" s="25" t="str">
        <f t="shared" si="19"/>
        <v/>
      </c>
      <c r="AV81" s="25" t="str">
        <f t="shared" si="20"/>
        <v/>
      </c>
      <c r="AW81" s="25" t="str">
        <f t="shared" si="21"/>
        <v/>
      </c>
      <c r="AX81" s="25" t="str">
        <f t="shared" si="22"/>
        <v/>
      </c>
      <c r="AY81" s="25" t="str">
        <f t="shared" si="23"/>
        <v/>
      </c>
      <c r="AZ81" s="25" t="str">
        <f t="shared" si="24"/>
        <v/>
      </c>
      <c r="BA81" s="25" t="str">
        <f t="shared" si="25"/>
        <v/>
      </c>
      <c r="BB81" s="26"/>
      <c r="BC81" s="26"/>
      <c r="BD81" s="26"/>
      <c r="BE81" s="26"/>
      <c r="BF81" s="26"/>
      <c r="BG81" s="26"/>
      <c r="BH81" s="26"/>
      <c r="BI81" s="26"/>
    </row>
    <row r="82" spans="12:61" x14ac:dyDescent="0.3">
      <c r="L82" s="5">
        <f t="shared" si="33"/>
        <v>1</v>
      </c>
      <c r="M82" s="7" t="str">
        <f t="shared" si="32"/>
        <v>352R - N131-R</v>
      </c>
      <c r="N82" s="32" t="s">
        <v>3776</v>
      </c>
      <c r="O82" s="35" t="str">
        <f t="shared" si="36"/>
        <v>352R</v>
      </c>
      <c r="P82" s="24" t="str">
        <f t="shared" si="34"/>
        <v xml:space="preserve">Fieldwork Responses; </v>
      </c>
      <c r="Q82" s="33"/>
      <c r="R82" s="10"/>
      <c r="S82" s="10"/>
      <c r="T82" s="10"/>
      <c r="U82" s="10"/>
      <c r="V82" s="10" t="s">
        <v>2773</v>
      </c>
      <c r="W82" s="10"/>
      <c r="X82" s="10"/>
      <c r="Y82" s="10"/>
      <c r="Z82" s="10"/>
      <c r="AA82" s="10"/>
      <c r="AB82" s="10"/>
      <c r="AC82" s="10"/>
      <c r="AD82" s="10"/>
      <c r="AE82" s="10"/>
      <c r="AI82" s="25" t="str">
        <f t="shared" si="35"/>
        <v/>
      </c>
      <c r="AJ82" s="25" t="str">
        <f t="shared" si="26"/>
        <v/>
      </c>
      <c r="AK82" s="25" t="str">
        <f t="shared" si="27"/>
        <v/>
      </c>
      <c r="AL82" s="25" t="str">
        <f t="shared" si="28"/>
        <v/>
      </c>
      <c r="AM82" s="25" t="str">
        <f t="shared" si="11"/>
        <v/>
      </c>
      <c r="AN82" s="25" t="str">
        <f t="shared" si="12"/>
        <v xml:space="preserve">Fieldwork Responses; </v>
      </c>
      <c r="AO82" s="25" t="str">
        <f t="shared" si="13"/>
        <v/>
      </c>
      <c r="AP82" s="25" t="str">
        <f t="shared" si="14"/>
        <v/>
      </c>
      <c r="AQ82" s="25" t="str">
        <f t="shared" si="15"/>
        <v/>
      </c>
      <c r="AR82" s="25" t="str">
        <f t="shared" si="16"/>
        <v/>
      </c>
      <c r="AS82" s="25" t="str">
        <f t="shared" si="17"/>
        <v/>
      </c>
      <c r="AT82" s="25" t="str">
        <f t="shared" si="18"/>
        <v/>
      </c>
      <c r="AU82" s="25" t="str">
        <f t="shared" si="19"/>
        <v/>
      </c>
      <c r="AV82" s="25" t="str">
        <f t="shared" si="20"/>
        <v/>
      </c>
      <c r="AW82" s="25" t="str">
        <f t="shared" si="21"/>
        <v/>
      </c>
      <c r="AX82" s="25" t="str">
        <f t="shared" si="22"/>
        <v/>
      </c>
      <c r="AY82" s="25" t="str">
        <f t="shared" si="23"/>
        <v/>
      </c>
      <c r="AZ82" s="25" t="str">
        <f t="shared" si="24"/>
        <v/>
      </c>
      <c r="BA82" s="25" t="str">
        <f t="shared" si="25"/>
        <v/>
      </c>
      <c r="BB82" s="26"/>
      <c r="BC82" s="26"/>
      <c r="BD82" s="26"/>
      <c r="BE82" s="26"/>
      <c r="BF82" s="26"/>
      <c r="BG82" s="26"/>
      <c r="BH82" s="26"/>
      <c r="BI82" s="26"/>
    </row>
    <row r="83" spans="12:61" x14ac:dyDescent="0.3">
      <c r="L83" s="5">
        <f t="shared" si="33"/>
        <v>1</v>
      </c>
      <c r="M83" s="7" t="str">
        <f t="shared" si="32"/>
        <v>501</v>
      </c>
      <c r="N83" s="32" t="s">
        <v>3777</v>
      </c>
      <c r="O83" s="35" t="str">
        <f t="shared" si="36"/>
        <v>501</v>
      </c>
      <c r="P83" s="24" t="str">
        <f t="shared" si="34"/>
        <v xml:space="preserve">Aggregation; </v>
      </c>
      <c r="Q83" s="33" t="s">
        <v>2773</v>
      </c>
      <c r="R83" s="10"/>
      <c r="S83" s="10"/>
      <c r="T83" s="10"/>
      <c r="U83" s="10"/>
      <c r="V83" s="10"/>
      <c r="W83" s="10"/>
      <c r="X83" s="10"/>
      <c r="Y83" s="10"/>
      <c r="Z83" s="10"/>
      <c r="AA83" s="10"/>
      <c r="AB83" s="10"/>
      <c r="AC83" s="10"/>
      <c r="AD83" s="10"/>
      <c r="AE83" s="10"/>
      <c r="AI83" s="25" t="str">
        <f t="shared" si="35"/>
        <v xml:space="preserve">Aggregation; </v>
      </c>
      <c r="AJ83" s="25" t="str">
        <f t="shared" si="26"/>
        <v/>
      </c>
      <c r="AK83" s="25" t="str">
        <f t="shared" si="27"/>
        <v/>
      </c>
      <c r="AL83" s="25" t="str">
        <f t="shared" si="28"/>
        <v/>
      </c>
      <c r="AM83" s="25" t="str">
        <f t="shared" si="11"/>
        <v/>
      </c>
      <c r="AN83" s="25" t="str">
        <f t="shared" si="12"/>
        <v/>
      </c>
      <c r="AO83" s="25" t="str">
        <f t="shared" si="13"/>
        <v/>
      </c>
      <c r="AP83" s="25" t="str">
        <f t="shared" si="14"/>
        <v/>
      </c>
      <c r="AQ83" s="25" t="str">
        <f t="shared" si="15"/>
        <v/>
      </c>
      <c r="AR83" s="25" t="str">
        <f t="shared" si="16"/>
        <v/>
      </c>
      <c r="AS83" s="25" t="str">
        <f t="shared" si="17"/>
        <v/>
      </c>
      <c r="AT83" s="25" t="str">
        <f t="shared" si="18"/>
        <v/>
      </c>
      <c r="AU83" s="25" t="str">
        <f t="shared" si="19"/>
        <v/>
      </c>
      <c r="AV83" s="25" t="str">
        <f t="shared" si="20"/>
        <v/>
      </c>
      <c r="AW83" s="25" t="str">
        <f t="shared" si="21"/>
        <v/>
      </c>
      <c r="AX83" s="25" t="str">
        <f t="shared" si="22"/>
        <v/>
      </c>
      <c r="AY83" s="25" t="str">
        <f t="shared" si="23"/>
        <v/>
      </c>
      <c r="AZ83" s="25" t="str">
        <f t="shared" si="24"/>
        <v/>
      </c>
      <c r="BA83" s="25" t="str">
        <f t="shared" si="25"/>
        <v/>
      </c>
      <c r="BB83" s="26"/>
      <c r="BC83" s="26"/>
      <c r="BD83" s="26"/>
      <c r="BE83" s="26"/>
      <c r="BF83" s="26"/>
      <c r="BG83" s="26"/>
      <c r="BH83" s="26"/>
      <c r="BI83" s="26"/>
    </row>
    <row r="84" spans="12:61" x14ac:dyDescent="0.3">
      <c r="L84" s="5">
        <f t="shared" si="33"/>
        <v>1</v>
      </c>
      <c r="M84" s="7" t="str">
        <f t="shared" si="32"/>
        <v>504</v>
      </c>
      <c r="N84" s="32" t="s">
        <v>3778</v>
      </c>
      <c r="O84" s="35" t="str">
        <f t="shared" si="36"/>
        <v>504</v>
      </c>
      <c r="P84" s="24" t="str">
        <f t="shared" si="34"/>
        <v xml:space="preserve">Aggregation; </v>
      </c>
      <c r="Q84" s="33" t="s">
        <v>2773</v>
      </c>
      <c r="R84" s="10"/>
      <c r="S84" s="10"/>
      <c r="T84" s="10"/>
      <c r="U84" s="10"/>
      <c r="V84" s="10"/>
      <c r="W84" s="10"/>
      <c r="X84" s="10"/>
      <c r="Y84" s="10"/>
      <c r="Z84" s="10"/>
      <c r="AA84" s="10"/>
      <c r="AB84" s="10"/>
      <c r="AC84" s="10"/>
      <c r="AD84" s="10"/>
      <c r="AE84" s="10"/>
      <c r="AI84" s="25" t="str">
        <f t="shared" si="35"/>
        <v xml:space="preserve">Aggregation; </v>
      </c>
      <c r="AJ84" s="25" t="str">
        <f t="shared" si="26"/>
        <v/>
      </c>
      <c r="AK84" s="25" t="str">
        <f t="shared" si="27"/>
        <v/>
      </c>
      <c r="AL84" s="25" t="str">
        <f t="shared" si="28"/>
        <v/>
      </c>
      <c r="AM84" s="25" t="str">
        <f t="shared" ref="AM84:AM147" si="37">IF(U84&lt;&gt;"X","",U$5&amp;"; ")</f>
        <v/>
      </c>
      <c r="AN84" s="25" t="str">
        <f t="shared" ref="AN84:AN147" si="38">IF(V84&lt;&gt;"X","",V$5&amp;"; ")</f>
        <v/>
      </c>
      <c r="AO84" s="25" t="str">
        <f t="shared" ref="AO84:AO147" si="39">IF(W84&lt;&gt;"X","",W$5&amp;"; ")</f>
        <v/>
      </c>
      <c r="AP84" s="25" t="str">
        <f t="shared" ref="AP84:AP147" si="40">IF(X84&lt;&gt;"X","",X$5&amp;"; ")</f>
        <v/>
      </c>
      <c r="AQ84" s="25" t="str">
        <f t="shared" ref="AQ84:AQ147" si="41">IF(Y84&lt;&gt;"X","",Y$5&amp;"; ")</f>
        <v/>
      </c>
      <c r="AR84" s="25" t="str">
        <f t="shared" ref="AR84:AR147" si="42">IF(Z84&lt;&gt;"X","",Z$5&amp;"; ")</f>
        <v/>
      </c>
      <c r="AS84" s="25" t="str">
        <f t="shared" ref="AS84:AS147" si="43">IF(AA84&lt;&gt;"X","",AA$5&amp;"; ")</f>
        <v/>
      </c>
      <c r="AT84" s="25" t="str">
        <f t="shared" ref="AT84:AT147" si="44">IF(AB84&lt;&gt;"X","",AB$5&amp;"; ")</f>
        <v/>
      </c>
      <c r="AU84" s="25" t="str">
        <f t="shared" ref="AU84:AU147" si="45">IF(AC84&lt;&gt;"X","",AC$5&amp;"; ")</f>
        <v/>
      </c>
      <c r="AV84" s="25" t="str">
        <f t="shared" ref="AV84:AV147" si="46">IF(AD84&lt;&gt;"X","",AD$5&amp;"; ")</f>
        <v/>
      </c>
      <c r="AW84" s="25" t="str">
        <f t="shared" ref="AW84:AW147" si="47">IF(AE84&lt;&gt;"X","",AE$5&amp;"; ")</f>
        <v/>
      </c>
      <c r="AX84" s="25" t="str">
        <f t="shared" ref="AX84:AX147" si="48">IF(AF84&lt;&gt;"X","",AF$5&amp;"; ")</f>
        <v/>
      </c>
      <c r="AY84" s="25" t="str">
        <f t="shared" ref="AY84:AY147" si="49">IF(AG84&lt;&gt;"X","",AG$5&amp;"; ")</f>
        <v/>
      </c>
      <c r="AZ84" s="25" t="str">
        <f t="shared" ref="AZ84:AZ147" si="50">IF(AH84&lt;&gt;"X","",AH$5&amp;"; ")</f>
        <v/>
      </c>
      <c r="BA84" s="25" t="str">
        <f t="shared" ref="BA84:BA147" si="51">IF(AI84&lt;&gt;"X","",AI$5&amp;"; ")</f>
        <v/>
      </c>
      <c r="BB84" s="26"/>
      <c r="BC84" s="26"/>
      <c r="BD84" s="26"/>
      <c r="BE84" s="26"/>
      <c r="BF84" s="26"/>
      <c r="BG84" s="26"/>
      <c r="BH84" s="26"/>
      <c r="BI84" s="26"/>
    </row>
    <row r="85" spans="12:61" x14ac:dyDescent="0.3">
      <c r="L85" s="5">
        <f t="shared" si="33"/>
        <v>1</v>
      </c>
      <c r="M85" s="7" t="str">
        <f t="shared" si="32"/>
        <v>505</v>
      </c>
      <c r="N85" s="32" t="s">
        <v>3779</v>
      </c>
      <c r="O85" s="35" t="str">
        <f t="shared" si="36"/>
        <v>505</v>
      </c>
      <c r="P85" s="24" t="str">
        <f t="shared" si="34"/>
        <v xml:space="preserve">Aggregation; </v>
      </c>
      <c r="Q85" s="33" t="s">
        <v>2773</v>
      </c>
      <c r="R85" s="10"/>
      <c r="S85" s="10"/>
      <c r="T85" s="10"/>
      <c r="U85" s="10"/>
      <c r="V85" s="10"/>
      <c r="W85" s="10"/>
      <c r="X85" s="10"/>
      <c r="Y85" s="10"/>
      <c r="Z85" s="10"/>
      <c r="AA85" s="10"/>
      <c r="AB85" s="10"/>
      <c r="AC85" s="10"/>
      <c r="AD85" s="10"/>
      <c r="AE85" s="10"/>
      <c r="AI85" s="25" t="str">
        <f t="shared" si="35"/>
        <v xml:space="preserve">Aggregation; </v>
      </c>
      <c r="AJ85" s="25" t="str">
        <f t="shared" ref="AJ85:AJ148" si="52">IF(R85&lt;&gt;"X","",R$5&amp;"; ")</f>
        <v/>
      </c>
      <c r="AK85" s="25" t="str">
        <f t="shared" ref="AK85:AK148" si="53">IF(S85&lt;&gt;"X","",S$5&amp;"; ")</f>
        <v/>
      </c>
      <c r="AL85" s="25" t="str">
        <f t="shared" ref="AL85:AL148" si="54">IF(T85&lt;&gt;"X","",T$5&amp;"; ")</f>
        <v/>
      </c>
      <c r="AM85" s="25" t="str">
        <f t="shared" si="37"/>
        <v/>
      </c>
      <c r="AN85" s="25" t="str">
        <f t="shared" si="38"/>
        <v/>
      </c>
      <c r="AO85" s="25" t="str">
        <f t="shared" si="39"/>
        <v/>
      </c>
      <c r="AP85" s="25" t="str">
        <f t="shared" si="40"/>
        <v/>
      </c>
      <c r="AQ85" s="25" t="str">
        <f t="shared" si="41"/>
        <v/>
      </c>
      <c r="AR85" s="25" t="str">
        <f t="shared" si="42"/>
        <v/>
      </c>
      <c r="AS85" s="25" t="str">
        <f t="shared" si="43"/>
        <v/>
      </c>
      <c r="AT85" s="25" t="str">
        <f t="shared" si="44"/>
        <v/>
      </c>
      <c r="AU85" s="25" t="str">
        <f t="shared" si="45"/>
        <v/>
      </c>
      <c r="AV85" s="25" t="str">
        <f t="shared" si="46"/>
        <v/>
      </c>
      <c r="AW85" s="25" t="str">
        <f t="shared" si="47"/>
        <v/>
      </c>
      <c r="AX85" s="25" t="str">
        <f t="shared" si="48"/>
        <v/>
      </c>
      <c r="AY85" s="25" t="str">
        <f t="shared" si="49"/>
        <v/>
      </c>
      <c r="AZ85" s="25" t="str">
        <f t="shared" si="50"/>
        <v/>
      </c>
      <c r="BA85" s="25" t="str">
        <f t="shared" si="51"/>
        <v/>
      </c>
      <c r="BB85" s="26"/>
      <c r="BC85" s="26"/>
      <c r="BD85" s="26"/>
      <c r="BE85" s="26"/>
      <c r="BF85" s="26"/>
      <c r="BG85" s="26"/>
      <c r="BH85" s="26"/>
      <c r="BI85" s="26"/>
    </row>
    <row r="86" spans="12:61" x14ac:dyDescent="0.3">
      <c r="L86" s="5">
        <f t="shared" si="33"/>
        <v>1</v>
      </c>
      <c r="M86" s="7" t="str">
        <f t="shared" si="32"/>
        <v>507</v>
      </c>
      <c r="N86" s="32" t="s">
        <v>3780</v>
      </c>
      <c r="O86" s="35" t="str">
        <f t="shared" si="36"/>
        <v>507</v>
      </c>
      <c r="P86" s="24" t="str">
        <f t="shared" si="34"/>
        <v xml:space="preserve">Billing; </v>
      </c>
      <c r="Q86" s="33"/>
      <c r="R86" s="10" t="s">
        <v>2773</v>
      </c>
      <c r="S86" s="10"/>
      <c r="T86" s="10"/>
      <c r="U86" s="10"/>
      <c r="V86" s="10"/>
      <c r="W86" s="10"/>
      <c r="X86" s="10"/>
      <c r="Y86" s="10"/>
      <c r="Z86" s="10"/>
      <c r="AA86" s="10"/>
      <c r="AB86" s="10"/>
      <c r="AC86" s="10"/>
      <c r="AD86" s="10"/>
      <c r="AE86" s="10"/>
      <c r="AI86" s="25" t="str">
        <f t="shared" si="35"/>
        <v/>
      </c>
      <c r="AJ86" s="25" t="str">
        <f t="shared" si="52"/>
        <v xml:space="preserve">Billing; </v>
      </c>
      <c r="AK86" s="25" t="str">
        <f t="shared" si="53"/>
        <v/>
      </c>
      <c r="AL86" s="25" t="str">
        <f t="shared" si="54"/>
        <v/>
      </c>
      <c r="AM86" s="25" t="str">
        <f t="shared" si="37"/>
        <v/>
      </c>
      <c r="AN86" s="25" t="str">
        <f t="shared" si="38"/>
        <v/>
      </c>
      <c r="AO86" s="25" t="str">
        <f t="shared" si="39"/>
        <v/>
      </c>
      <c r="AP86" s="25" t="str">
        <f t="shared" si="40"/>
        <v/>
      </c>
      <c r="AQ86" s="25" t="str">
        <f t="shared" si="41"/>
        <v/>
      </c>
      <c r="AR86" s="25" t="str">
        <f t="shared" si="42"/>
        <v/>
      </c>
      <c r="AS86" s="25" t="str">
        <f t="shared" si="43"/>
        <v/>
      </c>
      <c r="AT86" s="25" t="str">
        <f t="shared" si="44"/>
        <v/>
      </c>
      <c r="AU86" s="25" t="str">
        <f t="shared" si="45"/>
        <v/>
      </c>
      <c r="AV86" s="25" t="str">
        <f t="shared" si="46"/>
        <v/>
      </c>
      <c r="AW86" s="25" t="str">
        <f t="shared" si="47"/>
        <v/>
      </c>
      <c r="AX86" s="25" t="str">
        <f t="shared" si="48"/>
        <v/>
      </c>
      <c r="AY86" s="25" t="str">
        <f t="shared" si="49"/>
        <v/>
      </c>
      <c r="AZ86" s="25" t="str">
        <f t="shared" si="50"/>
        <v/>
      </c>
      <c r="BA86" s="25" t="str">
        <f t="shared" si="51"/>
        <v/>
      </c>
      <c r="BB86" s="26"/>
      <c r="BC86" s="26"/>
      <c r="BD86" s="26"/>
      <c r="BE86" s="26"/>
      <c r="BF86" s="26"/>
      <c r="BG86" s="26"/>
      <c r="BH86" s="26"/>
      <c r="BI86" s="26"/>
    </row>
    <row r="87" spans="12:61" x14ac:dyDescent="0.3">
      <c r="L87" s="5">
        <f t="shared" si="33"/>
        <v>1</v>
      </c>
      <c r="M87" s="7" t="str">
        <f t="shared" si="32"/>
        <v>507C</v>
      </c>
      <c r="N87" s="32" t="s">
        <v>3781</v>
      </c>
      <c r="O87" s="35" t="str">
        <f t="shared" si="36"/>
        <v>507C</v>
      </c>
      <c r="P87" s="24" t="str">
        <f t="shared" si="34"/>
        <v xml:space="preserve">Billing; </v>
      </c>
      <c r="Q87" s="33"/>
      <c r="R87" s="10" t="s">
        <v>2773</v>
      </c>
      <c r="S87" s="10"/>
      <c r="T87" s="10"/>
      <c r="U87" s="10"/>
      <c r="V87" s="10"/>
      <c r="W87" s="10"/>
      <c r="X87" s="10"/>
      <c r="Y87" s="10"/>
      <c r="Z87" s="10"/>
      <c r="AA87" s="10"/>
      <c r="AB87" s="10"/>
      <c r="AC87" s="10"/>
      <c r="AD87" s="10"/>
      <c r="AE87" s="10"/>
      <c r="AI87" s="25" t="str">
        <f t="shared" si="35"/>
        <v/>
      </c>
      <c r="AJ87" s="25" t="str">
        <f t="shared" si="52"/>
        <v xml:space="preserve">Billing; </v>
      </c>
      <c r="AK87" s="25" t="str">
        <f t="shared" si="53"/>
        <v/>
      </c>
      <c r="AL87" s="25" t="str">
        <f t="shared" si="54"/>
        <v/>
      </c>
      <c r="AM87" s="25" t="str">
        <f t="shared" si="37"/>
        <v/>
      </c>
      <c r="AN87" s="25" t="str">
        <f t="shared" si="38"/>
        <v/>
      </c>
      <c r="AO87" s="25" t="str">
        <f t="shared" si="39"/>
        <v/>
      </c>
      <c r="AP87" s="25" t="str">
        <f t="shared" si="40"/>
        <v/>
      </c>
      <c r="AQ87" s="25" t="str">
        <f t="shared" si="41"/>
        <v/>
      </c>
      <c r="AR87" s="25" t="str">
        <f t="shared" si="42"/>
        <v/>
      </c>
      <c r="AS87" s="25" t="str">
        <f t="shared" si="43"/>
        <v/>
      </c>
      <c r="AT87" s="25" t="str">
        <f t="shared" si="44"/>
        <v/>
      </c>
      <c r="AU87" s="25" t="str">
        <f t="shared" si="45"/>
        <v/>
      </c>
      <c r="AV87" s="25" t="str">
        <f t="shared" si="46"/>
        <v/>
      </c>
      <c r="AW87" s="25" t="str">
        <f t="shared" si="47"/>
        <v/>
      </c>
      <c r="AX87" s="25" t="str">
        <f t="shared" si="48"/>
        <v/>
      </c>
      <c r="AY87" s="25" t="str">
        <f t="shared" si="49"/>
        <v/>
      </c>
      <c r="AZ87" s="25" t="str">
        <f t="shared" si="50"/>
        <v/>
      </c>
      <c r="BA87" s="25" t="str">
        <f t="shared" si="51"/>
        <v/>
      </c>
      <c r="BB87" s="26"/>
      <c r="BC87" s="26"/>
      <c r="BD87" s="26"/>
      <c r="BE87" s="26"/>
      <c r="BF87" s="26"/>
      <c r="BG87" s="26"/>
      <c r="BH87" s="26"/>
      <c r="BI87" s="26"/>
    </row>
    <row r="88" spans="12:61" x14ac:dyDescent="0.3">
      <c r="L88" s="5">
        <f t="shared" si="33"/>
        <v>1</v>
      </c>
      <c r="M88" s="7" t="str">
        <f t="shared" si="32"/>
        <v>591</v>
      </c>
      <c r="N88" s="32" t="s">
        <v>3782</v>
      </c>
      <c r="O88" s="35" t="str">
        <f t="shared" si="36"/>
        <v>591</v>
      </c>
      <c r="P88" s="24" t="str">
        <f t="shared" si="34"/>
        <v xml:space="preserve">Aggregation; </v>
      </c>
      <c r="Q88" s="33" t="s">
        <v>2773</v>
      </c>
      <c r="R88" s="10"/>
      <c r="S88" s="10"/>
      <c r="T88" s="10"/>
      <c r="U88" s="10"/>
      <c r="V88" s="10"/>
      <c r="W88" s="10"/>
      <c r="X88" s="10"/>
      <c r="Y88" s="10"/>
      <c r="Z88" s="10"/>
      <c r="AA88" s="10"/>
      <c r="AB88" s="10"/>
      <c r="AC88" s="10"/>
      <c r="AD88" s="10"/>
      <c r="AE88" s="10"/>
      <c r="AI88" s="25" t="str">
        <f t="shared" si="35"/>
        <v xml:space="preserve">Aggregation; </v>
      </c>
      <c r="AJ88" s="25" t="str">
        <f t="shared" si="52"/>
        <v/>
      </c>
      <c r="AK88" s="25" t="str">
        <f t="shared" si="53"/>
        <v/>
      </c>
      <c r="AL88" s="25" t="str">
        <f t="shared" si="54"/>
        <v/>
      </c>
      <c r="AM88" s="25" t="str">
        <f t="shared" si="37"/>
        <v/>
      </c>
      <c r="AN88" s="25" t="str">
        <f t="shared" si="38"/>
        <v/>
      </c>
      <c r="AO88" s="25" t="str">
        <f t="shared" si="39"/>
        <v/>
      </c>
      <c r="AP88" s="25" t="str">
        <f t="shared" si="40"/>
        <v/>
      </c>
      <c r="AQ88" s="25" t="str">
        <f t="shared" si="41"/>
        <v/>
      </c>
      <c r="AR88" s="25" t="str">
        <f t="shared" si="42"/>
        <v/>
      </c>
      <c r="AS88" s="25" t="str">
        <f t="shared" si="43"/>
        <v/>
      </c>
      <c r="AT88" s="25" t="str">
        <f t="shared" si="44"/>
        <v/>
      </c>
      <c r="AU88" s="25" t="str">
        <f t="shared" si="45"/>
        <v/>
      </c>
      <c r="AV88" s="25" t="str">
        <f t="shared" si="46"/>
        <v/>
      </c>
      <c r="AW88" s="25" t="str">
        <f t="shared" si="47"/>
        <v/>
      </c>
      <c r="AX88" s="25" t="str">
        <f t="shared" si="48"/>
        <v/>
      </c>
      <c r="AY88" s="25" t="str">
        <f t="shared" si="49"/>
        <v/>
      </c>
      <c r="AZ88" s="25" t="str">
        <f t="shared" si="50"/>
        <v/>
      </c>
      <c r="BA88" s="25" t="str">
        <f t="shared" si="51"/>
        <v/>
      </c>
      <c r="BB88" s="26"/>
      <c r="BC88" s="26"/>
      <c r="BD88" s="26"/>
      <c r="BE88" s="26"/>
      <c r="BF88" s="26"/>
      <c r="BG88" s="26"/>
      <c r="BH88" s="26"/>
      <c r="BI88" s="26"/>
    </row>
    <row r="89" spans="12:61" x14ac:dyDescent="0.3">
      <c r="L89" s="5">
        <f t="shared" si="33"/>
        <v>1</v>
      </c>
      <c r="M89" s="7" t="str">
        <f t="shared" si="32"/>
        <v>594</v>
      </c>
      <c r="N89" s="32" t="s">
        <v>3783</v>
      </c>
      <c r="O89" s="35" t="str">
        <f t="shared" si="36"/>
        <v>594</v>
      </c>
      <c r="P89" s="24" t="str">
        <f t="shared" si="34"/>
        <v xml:space="preserve">Aggregation; </v>
      </c>
      <c r="Q89" s="33" t="s">
        <v>2773</v>
      </c>
      <c r="R89" s="10"/>
      <c r="S89" s="10"/>
      <c r="T89" s="10"/>
      <c r="U89" s="10"/>
      <c r="V89" s="10"/>
      <c r="W89" s="10"/>
      <c r="X89" s="10"/>
      <c r="Y89" s="10"/>
      <c r="Z89" s="10"/>
      <c r="AA89" s="10"/>
      <c r="AB89" s="10"/>
      <c r="AC89" s="10"/>
      <c r="AD89" s="10"/>
      <c r="AE89" s="10"/>
      <c r="AI89" s="25" t="str">
        <f t="shared" si="35"/>
        <v xml:space="preserve">Aggregation; </v>
      </c>
      <c r="AJ89" s="25" t="str">
        <f t="shared" si="52"/>
        <v/>
      </c>
      <c r="AK89" s="25" t="str">
        <f t="shared" si="53"/>
        <v/>
      </c>
      <c r="AL89" s="25" t="str">
        <f t="shared" si="54"/>
        <v/>
      </c>
      <c r="AM89" s="25" t="str">
        <f t="shared" si="37"/>
        <v/>
      </c>
      <c r="AN89" s="25" t="str">
        <f t="shared" si="38"/>
        <v/>
      </c>
      <c r="AO89" s="25" t="str">
        <f t="shared" si="39"/>
        <v/>
      </c>
      <c r="AP89" s="25" t="str">
        <f t="shared" si="40"/>
        <v/>
      </c>
      <c r="AQ89" s="25" t="str">
        <f t="shared" si="41"/>
        <v/>
      </c>
      <c r="AR89" s="25" t="str">
        <f t="shared" si="42"/>
        <v/>
      </c>
      <c r="AS89" s="25" t="str">
        <f t="shared" si="43"/>
        <v/>
      </c>
      <c r="AT89" s="25" t="str">
        <f t="shared" si="44"/>
        <v/>
      </c>
      <c r="AU89" s="25" t="str">
        <f t="shared" si="45"/>
        <v/>
      </c>
      <c r="AV89" s="25" t="str">
        <f t="shared" si="46"/>
        <v/>
      </c>
      <c r="AW89" s="25" t="str">
        <f t="shared" si="47"/>
        <v/>
      </c>
      <c r="AX89" s="25" t="str">
        <f t="shared" si="48"/>
        <v/>
      </c>
      <c r="AY89" s="25" t="str">
        <f t="shared" si="49"/>
        <v/>
      </c>
      <c r="AZ89" s="25" t="str">
        <f t="shared" si="50"/>
        <v/>
      </c>
      <c r="BA89" s="25" t="str">
        <f t="shared" si="51"/>
        <v/>
      </c>
      <c r="BB89" s="26"/>
      <c r="BC89" s="26"/>
      <c r="BD89" s="26"/>
      <c r="BE89" s="26"/>
      <c r="BF89" s="26"/>
      <c r="BG89" s="26"/>
      <c r="BH89" s="26"/>
      <c r="BI89" s="26"/>
    </row>
    <row r="90" spans="12:61" x14ac:dyDescent="0.3">
      <c r="L90" s="5">
        <f t="shared" si="33"/>
        <v>1</v>
      </c>
      <c r="M90" s="7" t="str">
        <f t="shared" si="32"/>
        <v>595</v>
      </c>
      <c r="N90" s="32" t="s">
        <v>3784</v>
      </c>
      <c r="O90" s="35" t="str">
        <f t="shared" si="36"/>
        <v>595</v>
      </c>
      <c r="P90" s="24" t="str">
        <f t="shared" si="34"/>
        <v xml:space="preserve">Aggregation; </v>
      </c>
      <c r="Q90" s="33" t="s">
        <v>2773</v>
      </c>
      <c r="R90" s="10"/>
      <c r="S90" s="10"/>
      <c r="T90" s="10"/>
      <c r="U90" s="10"/>
      <c r="V90" s="10"/>
      <c r="W90" s="10"/>
      <c r="X90" s="10"/>
      <c r="Y90" s="10"/>
      <c r="Z90" s="10"/>
      <c r="AA90" s="10"/>
      <c r="AB90" s="10"/>
      <c r="AC90" s="10"/>
      <c r="AD90" s="10"/>
      <c r="AE90" s="10"/>
      <c r="AI90" s="25" t="str">
        <f t="shared" si="35"/>
        <v xml:space="preserve">Aggregation; </v>
      </c>
      <c r="AJ90" s="25" t="str">
        <f t="shared" si="52"/>
        <v/>
      </c>
      <c r="AK90" s="25" t="str">
        <f t="shared" si="53"/>
        <v/>
      </c>
      <c r="AL90" s="25" t="str">
        <f t="shared" si="54"/>
        <v/>
      </c>
      <c r="AM90" s="25" t="str">
        <f t="shared" si="37"/>
        <v/>
      </c>
      <c r="AN90" s="25" t="str">
        <f t="shared" si="38"/>
        <v/>
      </c>
      <c r="AO90" s="25" t="str">
        <f t="shared" si="39"/>
        <v/>
      </c>
      <c r="AP90" s="25" t="str">
        <f t="shared" si="40"/>
        <v/>
      </c>
      <c r="AQ90" s="25" t="str">
        <f t="shared" si="41"/>
        <v/>
      </c>
      <c r="AR90" s="25" t="str">
        <f t="shared" si="42"/>
        <v/>
      </c>
      <c r="AS90" s="25" t="str">
        <f t="shared" si="43"/>
        <v/>
      </c>
      <c r="AT90" s="25" t="str">
        <f t="shared" si="44"/>
        <v/>
      </c>
      <c r="AU90" s="25" t="str">
        <f t="shared" si="45"/>
        <v/>
      </c>
      <c r="AV90" s="25" t="str">
        <f t="shared" si="46"/>
        <v/>
      </c>
      <c r="AW90" s="25" t="str">
        <f t="shared" si="47"/>
        <v/>
      </c>
      <c r="AX90" s="25" t="str">
        <f t="shared" si="48"/>
        <v/>
      </c>
      <c r="AY90" s="25" t="str">
        <f t="shared" si="49"/>
        <v/>
      </c>
      <c r="AZ90" s="25" t="str">
        <f t="shared" si="50"/>
        <v/>
      </c>
      <c r="BA90" s="25" t="str">
        <f t="shared" si="51"/>
        <v/>
      </c>
      <c r="BB90" s="26"/>
      <c r="BC90" s="26"/>
      <c r="BD90" s="26"/>
      <c r="BE90" s="26"/>
      <c r="BF90" s="26"/>
      <c r="BG90" s="26"/>
      <c r="BH90" s="26"/>
      <c r="BI90" s="26"/>
    </row>
    <row r="91" spans="12:61" x14ac:dyDescent="0.3">
      <c r="L91" s="5">
        <f t="shared" si="33"/>
        <v>1</v>
      </c>
      <c r="M91" s="7" t="str">
        <f t="shared" si="32"/>
        <v>596</v>
      </c>
      <c r="N91" s="32" t="s">
        <v>3785</v>
      </c>
      <c r="O91" s="35" t="str">
        <f t="shared" si="36"/>
        <v>596</v>
      </c>
      <c r="P91" s="24" t="str">
        <f t="shared" si="34"/>
        <v xml:space="preserve">Aggregation; </v>
      </c>
      <c r="Q91" s="33" t="s">
        <v>2773</v>
      </c>
      <c r="R91" s="10"/>
      <c r="S91" s="10"/>
      <c r="T91" s="10"/>
      <c r="U91" s="10"/>
      <c r="V91" s="10"/>
      <c r="W91" s="10"/>
      <c r="X91" s="10"/>
      <c r="Y91" s="10"/>
      <c r="Z91" s="10"/>
      <c r="AA91" s="10"/>
      <c r="AB91" s="10"/>
      <c r="AC91" s="10"/>
      <c r="AD91" s="10"/>
      <c r="AE91" s="10"/>
      <c r="AI91" s="25" t="str">
        <f t="shared" si="35"/>
        <v xml:space="preserve">Aggregation; </v>
      </c>
      <c r="AJ91" s="25" t="str">
        <f t="shared" si="52"/>
        <v/>
      </c>
      <c r="AK91" s="25" t="str">
        <f t="shared" si="53"/>
        <v/>
      </c>
      <c r="AL91" s="25" t="str">
        <f t="shared" si="54"/>
        <v/>
      </c>
      <c r="AM91" s="25" t="str">
        <f t="shared" si="37"/>
        <v/>
      </c>
      <c r="AN91" s="25" t="str">
        <f t="shared" si="38"/>
        <v/>
      </c>
      <c r="AO91" s="25" t="str">
        <f t="shared" si="39"/>
        <v/>
      </c>
      <c r="AP91" s="25" t="str">
        <f t="shared" si="40"/>
        <v/>
      </c>
      <c r="AQ91" s="25" t="str">
        <f t="shared" si="41"/>
        <v/>
      </c>
      <c r="AR91" s="25" t="str">
        <f t="shared" si="42"/>
        <v/>
      </c>
      <c r="AS91" s="25" t="str">
        <f t="shared" si="43"/>
        <v/>
      </c>
      <c r="AT91" s="25" t="str">
        <f t="shared" si="44"/>
        <v/>
      </c>
      <c r="AU91" s="25" t="str">
        <f t="shared" si="45"/>
        <v/>
      </c>
      <c r="AV91" s="25" t="str">
        <f t="shared" si="46"/>
        <v/>
      </c>
      <c r="AW91" s="25" t="str">
        <f t="shared" si="47"/>
        <v/>
      </c>
      <c r="AX91" s="25" t="str">
        <f t="shared" si="48"/>
        <v/>
      </c>
      <c r="AY91" s="25" t="str">
        <f t="shared" si="49"/>
        <v/>
      </c>
      <c r="AZ91" s="25" t="str">
        <f t="shared" si="50"/>
        <v/>
      </c>
      <c r="BA91" s="25" t="str">
        <f t="shared" si="51"/>
        <v/>
      </c>
      <c r="BB91" s="26"/>
      <c r="BC91" s="26"/>
      <c r="BD91" s="26"/>
      <c r="BE91" s="26"/>
      <c r="BF91" s="26"/>
      <c r="BG91" s="26"/>
      <c r="BH91" s="26"/>
      <c r="BI91" s="26"/>
    </row>
    <row r="92" spans="12:61" x14ac:dyDescent="0.3">
      <c r="L92" s="5">
        <f t="shared" si="33"/>
        <v>1</v>
      </c>
      <c r="M92" s="7" t="str">
        <f t="shared" si="32"/>
        <v>597</v>
      </c>
      <c r="N92" s="32" t="s">
        <v>3786</v>
      </c>
      <c r="O92" s="35" t="str">
        <f t="shared" si="36"/>
        <v>597</v>
      </c>
      <c r="P92" s="24" t="str">
        <f t="shared" si="34"/>
        <v xml:space="preserve">Aggregation; </v>
      </c>
      <c r="Q92" s="33" t="s">
        <v>2773</v>
      </c>
      <c r="R92" s="10"/>
      <c r="S92" s="10"/>
      <c r="T92" s="10"/>
      <c r="U92" s="10"/>
      <c r="V92" s="10"/>
      <c r="W92" s="10"/>
      <c r="X92" s="10"/>
      <c r="Y92" s="10"/>
      <c r="Z92" s="10"/>
      <c r="AA92" s="10"/>
      <c r="AB92" s="10"/>
      <c r="AC92" s="10"/>
      <c r="AD92" s="10"/>
      <c r="AE92" s="10"/>
      <c r="AI92" s="25" t="str">
        <f t="shared" si="35"/>
        <v xml:space="preserve">Aggregation; </v>
      </c>
      <c r="AJ92" s="25" t="str">
        <f t="shared" si="52"/>
        <v/>
      </c>
      <c r="AK92" s="25" t="str">
        <f t="shared" si="53"/>
        <v/>
      </c>
      <c r="AL92" s="25" t="str">
        <f t="shared" si="54"/>
        <v/>
      </c>
      <c r="AM92" s="25" t="str">
        <f t="shared" si="37"/>
        <v/>
      </c>
      <c r="AN92" s="25" t="str">
        <f t="shared" si="38"/>
        <v/>
      </c>
      <c r="AO92" s="25" t="str">
        <f t="shared" si="39"/>
        <v/>
      </c>
      <c r="AP92" s="25" t="str">
        <f t="shared" si="40"/>
        <v/>
      </c>
      <c r="AQ92" s="25" t="str">
        <f t="shared" si="41"/>
        <v/>
      </c>
      <c r="AR92" s="25" t="str">
        <f t="shared" si="42"/>
        <v/>
      </c>
      <c r="AS92" s="25" t="str">
        <f t="shared" si="43"/>
        <v/>
      </c>
      <c r="AT92" s="25" t="str">
        <f t="shared" si="44"/>
        <v/>
      </c>
      <c r="AU92" s="25" t="str">
        <f t="shared" si="45"/>
        <v/>
      </c>
      <c r="AV92" s="25" t="str">
        <f t="shared" si="46"/>
        <v/>
      </c>
      <c r="AW92" s="25" t="str">
        <f t="shared" si="47"/>
        <v/>
      </c>
      <c r="AX92" s="25" t="str">
        <f t="shared" si="48"/>
        <v/>
      </c>
      <c r="AY92" s="25" t="str">
        <f t="shared" si="49"/>
        <v/>
      </c>
      <c r="AZ92" s="25" t="str">
        <f t="shared" si="50"/>
        <v/>
      </c>
      <c r="BA92" s="25" t="str">
        <f t="shared" si="51"/>
        <v/>
      </c>
      <c r="BB92" s="26"/>
      <c r="BC92" s="26"/>
      <c r="BD92" s="26"/>
      <c r="BE92" s="26"/>
      <c r="BF92" s="26"/>
      <c r="BG92" s="26"/>
      <c r="BH92" s="26"/>
      <c r="BI92" s="26"/>
    </row>
    <row r="93" spans="12:61" x14ac:dyDescent="0.3">
      <c r="L93" s="5">
        <f t="shared" si="33"/>
        <v>1</v>
      </c>
      <c r="M93" s="7" t="str">
        <f t="shared" si="32"/>
        <v>598</v>
      </c>
      <c r="N93" s="32" t="s">
        <v>3787</v>
      </c>
      <c r="O93" s="35" t="str">
        <f t="shared" si="36"/>
        <v>598</v>
      </c>
      <c r="P93" s="24" t="str">
        <f t="shared" si="34"/>
        <v xml:space="preserve">Aggregation; </v>
      </c>
      <c r="Q93" s="33" t="s">
        <v>2773</v>
      </c>
      <c r="R93" s="10"/>
      <c r="S93" s="10"/>
      <c r="T93" s="10"/>
      <c r="U93" s="10"/>
      <c r="V93" s="10"/>
      <c r="W93" s="10"/>
      <c r="X93" s="10"/>
      <c r="Y93" s="10"/>
      <c r="Z93" s="10"/>
      <c r="AA93" s="10"/>
      <c r="AB93" s="10"/>
      <c r="AC93" s="10"/>
      <c r="AD93" s="10"/>
      <c r="AE93" s="10"/>
      <c r="AI93" s="25" t="str">
        <f t="shared" si="35"/>
        <v xml:space="preserve">Aggregation; </v>
      </c>
      <c r="AJ93" s="25" t="str">
        <f t="shared" si="52"/>
        <v/>
      </c>
      <c r="AK93" s="25" t="str">
        <f t="shared" si="53"/>
        <v/>
      </c>
      <c r="AL93" s="25" t="str">
        <f t="shared" si="54"/>
        <v/>
      </c>
      <c r="AM93" s="25" t="str">
        <f t="shared" si="37"/>
        <v/>
      </c>
      <c r="AN93" s="25" t="str">
        <f t="shared" si="38"/>
        <v/>
      </c>
      <c r="AO93" s="25" t="str">
        <f t="shared" si="39"/>
        <v/>
      </c>
      <c r="AP93" s="25" t="str">
        <f t="shared" si="40"/>
        <v/>
      </c>
      <c r="AQ93" s="25" t="str">
        <f t="shared" si="41"/>
        <v/>
      </c>
      <c r="AR93" s="25" t="str">
        <f t="shared" si="42"/>
        <v/>
      </c>
      <c r="AS93" s="25" t="str">
        <f t="shared" si="43"/>
        <v/>
      </c>
      <c r="AT93" s="25" t="str">
        <f t="shared" si="44"/>
        <v/>
      </c>
      <c r="AU93" s="25" t="str">
        <f t="shared" si="45"/>
        <v/>
      </c>
      <c r="AV93" s="25" t="str">
        <f t="shared" si="46"/>
        <v/>
      </c>
      <c r="AW93" s="25" t="str">
        <f t="shared" si="47"/>
        <v/>
      </c>
      <c r="AX93" s="25" t="str">
        <f t="shared" si="48"/>
        <v/>
      </c>
      <c r="AY93" s="25" t="str">
        <f t="shared" si="49"/>
        <v/>
      </c>
      <c r="AZ93" s="25" t="str">
        <f t="shared" si="50"/>
        <v/>
      </c>
      <c r="BA93" s="25" t="str">
        <f t="shared" si="51"/>
        <v/>
      </c>
      <c r="BB93" s="26"/>
      <c r="BC93" s="26"/>
      <c r="BD93" s="26"/>
      <c r="BE93" s="26"/>
      <c r="BF93" s="26"/>
      <c r="BG93" s="26"/>
      <c r="BH93" s="26"/>
      <c r="BI93" s="26"/>
    </row>
    <row r="94" spans="12:61" x14ac:dyDescent="0.3">
      <c r="L94" s="5">
        <f t="shared" si="33"/>
        <v>1</v>
      </c>
      <c r="M94" s="7" t="str">
        <f t="shared" si="32"/>
        <v>601</v>
      </c>
      <c r="N94" s="32">
        <v>601</v>
      </c>
      <c r="O94" s="35">
        <f t="shared" si="36"/>
        <v>601</v>
      </c>
      <c r="P94" s="24" t="str">
        <f t="shared" si="34"/>
        <v xml:space="preserve">Technical; </v>
      </c>
      <c r="Q94" s="33"/>
      <c r="R94" s="10"/>
      <c r="S94" s="10"/>
      <c r="T94" s="10"/>
      <c r="U94" s="10"/>
      <c r="V94" s="10"/>
      <c r="W94" s="10"/>
      <c r="X94" s="10"/>
      <c r="Y94" s="10"/>
      <c r="Z94" s="10"/>
      <c r="AA94" s="10"/>
      <c r="AB94" s="10"/>
      <c r="AC94" s="10"/>
      <c r="AD94" s="10" t="s">
        <v>2773</v>
      </c>
      <c r="AE94" s="10"/>
      <c r="AI94" s="25" t="str">
        <f t="shared" si="35"/>
        <v/>
      </c>
      <c r="AJ94" s="25" t="str">
        <f t="shared" si="52"/>
        <v/>
      </c>
      <c r="AK94" s="25" t="str">
        <f t="shared" si="53"/>
        <v/>
      </c>
      <c r="AL94" s="25" t="str">
        <f t="shared" si="54"/>
        <v/>
      </c>
      <c r="AM94" s="25" t="str">
        <f t="shared" si="37"/>
        <v/>
      </c>
      <c r="AN94" s="25" t="str">
        <f t="shared" si="38"/>
        <v/>
      </c>
      <c r="AO94" s="25" t="str">
        <f t="shared" si="39"/>
        <v/>
      </c>
      <c r="AP94" s="25" t="str">
        <f t="shared" si="40"/>
        <v/>
      </c>
      <c r="AQ94" s="25" t="str">
        <f t="shared" si="41"/>
        <v/>
      </c>
      <c r="AR94" s="25" t="str">
        <f t="shared" si="42"/>
        <v/>
      </c>
      <c r="AS94" s="25" t="str">
        <f t="shared" si="43"/>
        <v/>
      </c>
      <c r="AT94" s="25" t="str">
        <f t="shared" si="44"/>
        <v/>
      </c>
      <c r="AU94" s="25" t="str">
        <f t="shared" si="45"/>
        <v/>
      </c>
      <c r="AV94" s="25" t="str">
        <f t="shared" si="46"/>
        <v xml:space="preserve">Technical; </v>
      </c>
      <c r="AW94" s="25" t="str">
        <f t="shared" si="47"/>
        <v/>
      </c>
      <c r="AX94" s="25" t="str">
        <f t="shared" si="48"/>
        <v/>
      </c>
      <c r="AY94" s="25" t="str">
        <f t="shared" si="49"/>
        <v/>
      </c>
      <c r="AZ94" s="25" t="str">
        <f t="shared" si="50"/>
        <v/>
      </c>
      <c r="BA94" s="25" t="str">
        <f t="shared" si="51"/>
        <v/>
      </c>
      <c r="BB94" s="26"/>
      <c r="BC94" s="26"/>
      <c r="BD94" s="26"/>
      <c r="BE94" s="26"/>
      <c r="BF94" s="26"/>
      <c r="BG94" s="26"/>
      <c r="BH94" s="26"/>
      <c r="BI94" s="26"/>
    </row>
    <row r="95" spans="12:61" x14ac:dyDescent="0.3">
      <c r="L95" s="5">
        <f t="shared" si="33"/>
        <v>1</v>
      </c>
      <c r="M95" s="7" t="str">
        <f t="shared" si="32"/>
        <v>602</v>
      </c>
      <c r="N95" s="32">
        <v>602</v>
      </c>
      <c r="O95" s="35">
        <f t="shared" si="36"/>
        <v>602</v>
      </c>
      <c r="P95" s="24" t="str">
        <f t="shared" si="34"/>
        <v xml:space="preserve">Technical; </v>
      </c>
      <c r="Q95" s="33"/>
      <c r="R95" s="10"/>
      <c r="S95" s="10"/>
      <c r="T95" s="10"/>
      <c r="U95" s="10"/>
      <c r="V95" s="10"/>
      <c r="W95" s="10"/>
      <c r="X95" s="10"/>
      <c r="Y95" s="10"/>
      <c r="Z95" s="10"/>
      <c r="AA95" s="10"/>
      <c r="AB95" s="10"/>
      <c r="AC95" s="10"/>
      <c r="AD95" s="10" t="s">
        <v>2773</v>
      </c>
      <c r="AE95" s="10"/>
      <c r="AI95" s="25" t="str">
        <f t="shared" si="35"/>
        <v/>
      </c>
      <c r="AJ95" s="25" t="str">
        <f t="shared" si="52"/>
        <v/>
      </c>
      <c r="AK95" s="25" t="str">
        <f t="shared" si="53"/>
        <v/>
      </c>
      <c r="AL95" s="25" t="str">
        <f t="shared" si="54"/>
        <v/>
      </c>
      <c r="AM95" s="25" t="str">
        <f t="shared" si="37"/>
        <v/>
      </c>
      <c r="AN95" s="25" t="str">
        <f t="shared" si="38"/>
        <v/>
      </c>
      <c r="AO95" s="25" t="str">
        <f t="shared" si="39"/>
        <v/>
      </c>
      <c r="AP95" s="25" t="str">
        <f t="shared" si="40"/>
        <v/>
      </c>
      <c r="AQ95" s="25" t="str">
        <f t="shared" si="41"/>
        <v/>
      </c>
      <c r="AR95" s="25" t="str">
        <f t="shared" si="42"/>
        <v/>
      </c>
      <c r="AS95" s="25" t="str">
        <f t="shared" si="43"/>
        <v/>
      </c>
      <c r="AT95" s="25" t="str">
        <f t="shared" si="44"/>
        <v/>
      </c>
      <c r="AU95" s="25" t="str">
        <f t="shared" si="45"/>
        <v/>
      </c>
      <c r="AV95" s="25" t="str">
        <f t="shared" si="46"/>
        <v xml:space="preserve">Technical; </v>
      </c>
      <c r="AW95" s="25" t="str">
        <f t="shared" si="47"/>
        <v/>
      </c>
      <c r="AX95" s="25" t="str">
        <f t="shared" si="48"/>
        <v/>
      </c>
      <c r="AY95" s="25" t="str">
        <f t="shared" si="49"/>
        <v/>
      </c>
      <c r="AZ95" s="25" t="str">
        <f t="shared" si="50"/>
        <v/>
      </c>
      <c r="BA95" s="25" t="str">
        <f t="shared" si="51"/>
        <v/>
      </c>
      <c r="BB95" s="26"/>
      <c r="BC95" s="26"/>
      <c r="BD95" s="26"/>
      <c r="BE95" s="26"/>
      <c r="BF95" s="26"/>
      <c r="BG95" s="26"/>
      <c r="BH95" s="26"/>
      <c r="BI95" s="26"/>
    </row>
    <row r="96" spans="12:61" x14ac:dyDescent="0.3">
      <c r="L96" s="5">
        <f t="shared" si="33"/>
        <v>1</v>
      </c>
      <c r="M96" s="7" t="str">
        <f t="shared" si="32"/>
        <v>700 - N700</v>
      </c>
      <c r="N96" s="32" t="s">
        <v>3788</v>
      </c>
      <c r="O96" s="35" t="str">
        <f t="shared" si="36"/>
        <v>700</v>
      </c>
      <c r="P96" s="24" t="str">
        <f t="shared" si="34"/>
        <v xml:space="preserve">Unmetered Supplies; </v>
      </c>
      <c r="Q96" s="33"/>
      <c r="R96" s="10"/>
      <c r="S96" s="10"/>
      <c r="T96" s="10"/>
      <c r="U96" s="10"/>
      <c r="V96" s="10"/>
      <c r="W96" s="10"/>
      <c r="X96" s="10"/>
      <c r="Y96" s="10"/>
      <c r="Z96" s="10"/>
      <c r="AA96" s="10"/>
      <c r="AB96" s="10"/>
      <c r="AC96" s="10"/>
      <c r="AD96" s="10"/>
      <c r="AE96" s="10" t="s">
        <v>2773</v>
      </c>
      <c r="AI96" s="25" t="str">
        <f t="shared" si="35"/>
        <v/>
      </c>
      <c r="AJ96" s="25" t="str">
        <f t="shared" si="52"/>
        <v/>
      </c>
      <c r="AK96" s="25" t="str">
        <f t="shared" si="53"/>
        <v/>
      </c>
      <c r="AL96" s="25" t="str">
        <f t="shared" si="54"/>
        <v/>
      </c>
      <c r="AM96" s="25" t="str">
        <f t="shared" si="37"/>
        <v/>
      </c>
      <c r="AN96" s="25" t="str">
        <f t="shared" si="38"/>
        <v/>
      </c>
      <c r="AO96" s="25" t="str">
        <f t="shared" si="39"/>
        <v/>
      </c>
      <c r="AP96" s="25" t="str">
        <f t="shared" si="40"/>
        <v/>
      </c>
      <c r="AQ96" s="25" t="str">
        <f t="shared" si="41"/>
        <v/>
      </c>
      <c r="AR96" s="25" t="str">
        <f t="shared" si="42"/>
        <v/>
      </c>
      <c r="AS96" s="25" t="str">
        <f t="shared" si="43"/>
        <v/>
      </c>
      <c r="AT96" s="25" t="str">
        <f t="shared" si="44"/>
        <v/>
      </c>
      <c r="AU96" s="25" t="str">
        <f t="shared" si="45"/>
        <v/>
      </c>
      <c r="AV96" s="25" t="str">
        <f t="shared" si="46"/>
        <v/>
      </c>
      <c r="AW96" s="25" t="str">
        <f t="shared" si="47"/>
        <v xml:space="preserve">Unmetered Supplies; </v>
      </c>
      <c r="AX96" s="25" t="str">
        <f t="shared" si="48"/>
        <v/>
      </c>
      <c r="AY96" s="25" t="str">
        <f t="shared" si="49"/>
        <v/>
      </c>
      <c r="AZ96" s="25" t="str">
        <f t="shared" si="50"/>
        <v/>
      </c>
      <c r="BA96" s="25" t="str">
        <f t="shared" si="51"/>
        <v/>
      </c>
      <c r="BB96" s="26"/>
      <c r="BC96" s="26"/>
      <c r="BD96" s="26"/>
      <c r="BE96" s="26"/>
      <c r="BF96" s="26"/>
      <c r="BG96" s="26"/>
      <c r="BH96" s="26"/>
      <c r="BI96" s="26"/>
    </row>
    <row r="97" spans="12:61" x14ac:dyDescent="0.3">
      <c r="L97" s="5">
        <f t="shared" si="33"/>
        <v>1</v>
      </c>
      <c r="M97" s="7" t="str">
        <f t="shared" si="32"/>
        <v>700W</v>
      </c>
      <c r="N97" s="32" t="s">
        <v>3789</v>
      </c>
      <c r="O97" s="35" t="str">
        <f t="shared" si="36"/>
        <v>700W</v>
      </c>
      <c r="P97" s="24" t="str">
        <f t="shared" si="34"/>
        <v xml:space="preserve">Unmetered Supplies; </v>
      </c>
      <c r="Q97" s="33"/>
      <c r="R97" s="10"/>
      <c r="S97" s="10"/>
      <c r="T97" s="10"/>
      <c r="U97" s="10"/>
      <c r="V97" s="10"/>
      <c r="W97" s="10"/>
      <c r="X97" s="10"/>
      <c r="Y97" s="10"/>
      <c r="Z97" s="10"/>
      <c r="AA97" s="10"/>
      <c r="AB97" s="10"/>
      <c r="AC97" s="10"/>
      <c r="AD97" s="10"/>
      <c r="AE97" s="10" t="s">
        <v>2773</v>
      </c>
      <c r="AI97" s="25" t="str">
        <f t="shared" si="35"/>
        <v/>
      </c>
      <c r="AJ97" s="25" t="str">
        <f t="shared" si="52"/>
        <v/>
      </c>
      <c r="AK97" s="25" t="str">
        <f t="shared" si="53"/>
        <v/>
      </c>
      <c r="AL97" s="25" t="str">
        <f t="shared" si="54"/>
        <v/>
      </c>
      <c r="AM97" s="25" t="str">
        <f t="shared" si="37"/>
        <v/>
      </c>
      <c r="AN97" s="25" t="str">
        <f t="shared" si="38"/>
        <v/>
      </c>
      <c r="AO97" s="25" t="str">
        <f t="shared" si="39"/>
        <v/>
      </c>
      <c r="AP97" s="25" t="str">
        <f t="shared" si="40"/>
        <v/>
      </c>
      <c r="AQ97" s="25" t="str">
        <f t="shared" si="41"/>
        <v/>
      </c>
      <c r="AR97" s="25" t="str">
        <f t="shared" si="42"/>
        <v/>
      </c>
      <c r="AS97" s="25" t="str">
        <f t="shared" si="43"/>
        <v/>
      </c>
      <c r="AT97" s="25" t="str">
        <f t="shared" si="44"/>
        <v/>
      </c>
      <c r="AU97" s="25" t="str">
        <f t="shared" si="45"/>
        <v/>
      </c>
      <c r="AV97" s="25" t="str">
        <f t="shared" si="46"/>
        <v/>
      </c>
      <c r="AW97" s="25" t="str">
        <f t="shared" si="47"/>
        <v xml:space="preserve">Unmetered Supplies; </v>
      </c>
      <c r="AX97" s="25" t="str">
        <f t="shared" si="48"/>
        <v/>
      </c>
      <c r="AY97" s="25" t="str">
        <f t="shared" si="49"/>
        <v/>
      </c>
      <c r="AZ97" s="25" t="str">
        <f t="shared" si="50"/>
        <v/>
      </c>
      <c r="BA97" s="25" t="str">
        <f t="shared" si="51"/>
        <v/>
      </c>
      <c r="BB97" s="26"/>
      <c r="BC97" s="26"/>
      <c r="BD97" s="26"/>
      <c r="BE97" s="26"/>
      <c r="BF97" s="26"/>
      <c r="BG97" s="26"/>
      <c r="BH97" s="26"/>
      <c r="BI97" s="26"/>
    </row>
    <row r="98" spans="12:61" x14ac:dyDescent="0.3">
      <c r="L98" s="5">
        <f t="shared" si="33"/>
        <v>1</v>
      </c>
      <c r="M98" s="7" t="str">
        <f t="shared" si="32"/>
        <v>701</v>
      </c>
      <c r="N98" s="32" t="s">
        <v>3790</v>
      </c>
      <c r="O98" s="35" t="str">
        <f t="shared" si="36"/>
        <v>701</v>
      </c>
      <c r="P98" s="24" t="str">
        <f t="shared" si="34"/>
        <v xml:space="preserve">Unmetered Supplies; </v>
      </c>
      <c r="Q98" s="33"/>
      <c r="R98" s="10"/>
      <c r="S98" s="10"/>
      <c r="T98" s="10"/>
      <c r="U98" s="10"/>
      <c r="V98" s="10"/>
      <c r="W98" s="10"/>
      <c r="X98" s="10"/>
      <c r="Y98" s="10"/>
      <c r="Z98" s="10"/>
      <c r="AA98" s="10"/>
      <c r="AB98" s="10"/>
      <c r="AC98" s="10"/>
      <c r="AD98" s="10"/>
      <c r="AE98" s="10" t="s">
        <v>2773</v>
      </c>
      <c r="AI98" s="25" t="str">
        <f t="shared" si="35"/>
        <v/>
      </c>
      <c r="AJ98" s="25" t="str">
        <f t="shared" si="52"/>
        <v/>
      </c>
      <c r="AK98" s="25" t="str">
        <f t="shared" si="53"/>
        <v/>
      </c>
      <c r="AL98" s="25" t="str">
        <f t="shared" si="54"/>
        <v/>
      </c>
      <c r="AM98" s="25" t="str">
        <f t="shared" si="37"/>
        <v/>
      </c>
      <c r="AN98" s="25" t="str">
        <f t="shared" si="38"/>
        <v/>
      </c>
      <c r="AO98" s="25" t="str">
        <f t="shared" si="39"/>
        <v/>
      </c>
      <c r="AP98" s="25" t="str">
        <f t="shared" si="40"/>
        <v/>
      </c>
      <c r="AQ98" s="25" t="str">
        <f t="shared" si="41"/>
        <v/>
      </c>
      <c r="AR98" s="25" t="str">
        <f t="shared" si="42"/>
        <v/>
      </c>
      <c r="AS98" s="25" t="str">
        <f t="shared" si="43"/>
        <v/>
      </c>
      <c r="AT98" s="25" t="str">
        <f t="shared" si="44"/>
        <v/>
      </c>
      <c r="AU98" s="25" t="str">
        <f t="shared" si="45"/>
        <v/>
      </c>
      <c r="AV98" s="25" t="str">
        <f t="shared" si="46"/>
        <v/>
      </c>
      <c r="AW98" s="25" t="str">
        <f t="shared" si="47"/>
        <v xml:space="preserve">Unmetered Supplies; </v>
      </c>
      <c r="AX98" s="25" t="str">
        <f t="shared" si="48"/>
        <v/>
      </c>
      <c r="AY98" s="25" t="str">
        <f t="shared" si="49"/>
        <v/>
      </c>
      <c r="AZ98" s="25" t="str">
        <f t="shared" si="50"/>
        <v/>
      </c>
      <c r="BA98" s="25" t="str">
        <f t="shared" si="51"/>
        <v/>
      </c>
      <c r="BB98" s="26"/>
      <c r="BC98" s="26"/>
      <c r="BD98" s="26"/>
      <c r="BE98" s="26"/>
      <c r="BF98" s="26"/>
      <c r="BG98" s="26"/>
      <c r="BH98" s="26"/>
      <c r="BI98" s="26"/>
    </row>
    <row r="99" spans="12:61" x14ac:dyDescent="0.3">
      <c r="L99" s="5">
        <f t="shared" si="33"/>
        <v>1</v>
      </c>
      <c r="M99" s="7" t="str">
        <f t="shared" si="32"/>
        <v>701W -</v>
      </c>
      <c r="N99" s="32" t="s">
        <v>3791</v>
      </c>
      <c r="O99" s="35" t="str">
        <f t="shared" si="36"/>
        <v>701W</v>
      </c>
      <c r="P99" s="24" t="str">
        <f t="shared" si="34"/>
        <v xml:space="preserve">Unmetered Supplies; </v>
      </c>
      <c r="Q99" s="33"/>
      <c r="R99" s="10"/>
      <c r="S99" s="10"/>
      <c r="T99" s="10"/>
      <c r="U99" s="10"/>
      <c r="V99" s="10"/>
      <c r="W99" s="10"/>
      <c r="X99" s="10"/>
      <c r="Y99" s="10"/>
      <c r="Z99" s="10"/>
      <c r="AA99" s="10"/>
      <c r="AB99" s="10"/>
      <c r="AC99" s="10"/>
      <c r="AD99" s="10"/>
      <c r="AE99" s="10" t="s">
        <v>2773</v>
      </c>
      <c r="AI99" s="25" t="str">
        <f t="shared" si="35"/>
        <v/>
      </c>
      <c r="AJ99" s="25" t="str">
        <f t="shared" si="52"/>
        <v/>
      </c>
      <c r="AK99" s="25" t="str">
        <f t="shared" si="53"/>
        <v/>
      </c>
      <c r="AL99" s="25" t="str">
        <f t="shared" si="54"/>
        <v/>
      </c>
      <c r="AM99" s="25" t="str">
        <f t="shared" si="37"/>
        <v/>
      </c>
      <c r="AN99" s="25" t="str">
        <f t="shared" si="38"/>
        <v/>
      </c>
      <c r="AO99" s="25" t="str">
        <f t="shared" si="39"/>
        <v/>
      </c>
      <c r="AP99" s="25" t="str">
        <f t="shared" si="40"/>
        <v/>
      </c>
      <c r="AQ99" s="25" t="str">
        <f t="shared" si="41"/>
        <v/>
      </c>
      <c r="AR99" s="25" t="str">
        <f t="shared" si="42"/>
        <v/>
      </c>
      <c r="AS99" s="25" t="str">
        <f t="shared" si="43"/>
        <v/>
      </c>
      <c r="AT99" s="25" t="str">
        <f t="shared" si="44"/>
        <v/>
      </c>
      <c r="AU99" s="25" t="str">
        <f t="shared" si="45"/>
        <v/>
      </c>
      <c r="AV99" s="25" t="str">
        <f t="shared" si="46"/>
        <v/>
      </c>
      <c r="AW99" s="25" t="str">
        <f t="shared" si="47"/>
        <v xml:space="preserve">Unmetered Supplies; </v>
      </c>
      <c r="AX99" s="25" t="str">
        <f t="shared" si="48"/>
        <v/>
      </c>
      <c r="AY99" s="25" t="str">
        <f t="shared" si="49"/>
        <v/>
      </c>
      <c r="AZ99" s="25" t="str">
        <f t="shared" si="50"/>
        <v/>
      </c>
      <c r="BA99" s="25" t="str">
        <f t="shared" si="51"/>
        <v/>
      </c>
      <c r="BB99" s="26"/>
      <c r="BC99" s="26"/>
      <c r="BD99" s="26"/>
      <c r="BE99" s="26"/>
      <c r="BF99" s="26"/>
      <c r="BG99" s="26"/>
      <c r="BH99" s="26"/>
      <c r="BI99" s="26"/>
    </row>
    <row r="100" spans="12:61" x14ac:dyDescent="0.3">
      <c r="L100" s="5">
        <f t="shared" si="33"/>
        <v>1</v>
      </c>
      <c r="M100" s="7" t="str">
        <f t="shared" si="32"/>
        <v>999</v>
      </c>
      <c r="N100" s="32">
        <v>999</v>
      </c>
      <c r="O100" s="35">
        <f t="shared" si="36"/>
        <v>999</v>
      </c>
      <c r="P100" s="24" t="str">
        <f t="shared" si="34"/>
        <v xml:space="preserve">Technical; </v>
      </c>
      <c r="Q100" s="33"/>
      <c r="R100" s="10"/>
      <c r="S100" s="10"/>
      <c r="T100" s="10"/>
      <c r="U100" s="10"/>
      <c r="V100" s="10"/>
      <c r="W100" s="10"/>
      <c r="X100" s="10"/>
      <c r="Y100" s="10"/>
      <c r="Z100" s="10"/>
      <c r="AA100" s="10"/>
      <c r="AB100" s="10"/>
      <c r="AC100" s="10"/>
      <c r="AD100" s="10" t="s">
        <v>2773</v>
      </c>
      <c r="AE100" s="10"/>
      <c r="AI100" s="25" t="str">
        <f t="shared" si="35"/>
        <v/>
      </c>
      <c r="AJ100" s="25" t="str">
        <f t="shared" si="52"/>
        <v/>
      </c>
      <c r="AK100" s="25" t="str">
        <f t="shared" si="53"/>
        <v/>
      </c>
      <c r="AL100" s="25" t="str">
        <f t="shared" si="54"/>
        <v/>
      </c>
      <c r="AM100" s="25" t="str">
        <f t="shared" si="37"/>
        <v/>
      </c>
      <c r="AN100" s="25" t="str">
        <f t="shared" si="38"/>
        <v/>
      </c>
      <c r="AO100" s="25" t="str">
        <f t="shared" si="39"/>
        <v/>
      </c>
      <c r="AP100" s="25" t="str">
        <f t="shared" si="40"/>
        <v/>
      </c>
      <c r="AQ100" s="25" t="str">
        <f t="shared" si="41"/>
        <v/>
      </c>
      <c r="AR100" s="25" t="str">
        <f t="shared" si="42"/>
        <v/>
      </c>
      <c r="AS100" s="25" t="str">
        <f t="shared" si="43"/>
        <v/>
      </c>
      <c r="AT100" s="25" t="str">
        <f t="shared" si="44"/>
        <v/>
      </c>
      <c r="AU100" s="25" t="str">
        <f t="shared" si="45"/>
        <v/>
      </c>
      <c r="AV100" s="25" t="str">
        <f t="shared" si="46"/>
        <v xml:space="preserve">Technical; </v>
      </c>
      <c r="AW100" s="25" t="str">
        <f t="shared" si="47"/>
        <v/>
      </c>
      <c r="AX100" s="25" t="str">
        <f t="shared" si="48"/>
        <v/>
      </c>
      <c r="AY100" s="25" t="str">
        <f t="shared" si="49"/>
        <v/>
      </c>
      <c r="AZ100" s="25" t="str">
        <f t="shared" si="50"/>
        <v/>
      </c>
      <c r="BA100" s="25" t="str">
        <f t="shared" si="51"/>
        <v/>
      </c>
      <c r="BB100" s="26"/>
      <c r="BC100" s="26"/>
      <c r="BD100" s="26"/>
      <c r="BE100" s="26"/>
      <c r="BF100" s="26"/>
      <c r="BG100" s="26"/>
      <c r="BH100" s="26"/>
      <c r="BI100" s="26"/>
    </row>
    <row r="101" spans="12:61" x14ac:dyDescent="0.3">
      <c r="O101" s="36"/>
      <c r="P101" s="37"/>
      <c r="AI101" s="25" t="str">
        <f t="shared" si="35"/>
        <v/>
      </c>
      <c r="AJ101" s="25" t="str">
        <f t="shared" si="52"/>
        <v/>
      </c>
      <c r="AK101" s="25" t="str">
        <f t="shared" si="53"/>
        <v/>
      </c>
      <c r="AL101" s="25" t="str">
        <f t="shared" si="54"/>
        <v/>
      </c>
      <c r="AM101" s="25" t="str">
        <f t="shared" si="37"/>
        <v/>
      </c>
      <c r="AN101" s="25" t="str">
        <f t="shared" si="38"/>
        <v/>
      </c>
      <c r="AO101" s="25" t="str">
        <f t="shared" si="39"/>
        <v/>
      </c>
      <c r="AP101" s="25" t="str">
        <f t="shared" si="40"/>
        <v/>
      </c>
      <c r="AQ101" s="25" t="str">
        <f t="shared" si="41"/>
        <v/>
      </c>
      <c r="AR101" s="25" t="str">
        <f t="shared" si="42"/>
        <v/>
      </c>
      <c r="AS101" s="25" t="str">
        <f t="shared" si="43"/>
        <v/>
      </c>
      <c r="AT101" s="25" t="str">
        <f t="shared" si="44"/>
        <v/>
      </c>
      <c r="AU101" s="25" t="str">
        <f t="shared" si="45"/>
        <v/>
      </c>
      <c r="AV101" s="25" t="str">
        <f t="shared" si="46"/>
        <v/>
      </c>
      <c r="AW101" s="25" t="str">
        <f t="shared" si="47"/>
        <v/>
      </c>
      <c r="AX101" s="25" t="str">
        <f t="shared" si="48"/>
        <v/>
      </c>
      <c r="AY101" s="25" t="str">
        <f t="shared" si="49"/>
        <v/>
      </c>
      <c r="AZ101" s="25" t="str">
        <f t="shared" si="50"/>
        <v/>
      </c>
      <c r="BA101" s="25" t="str">
        <f t="shared" si="51"/>
        <v/>
      </c>
      <c r="BB101" s="26"/>
      <c r="BC101" s="26"/>
      <c r="BD101" s="26"/>
      <c r="BE101" s="26"/>
      <c r="BF101" s="26"/>
      <c r="BG101" s="26"/>
      <c r="BH101" s="26"/>
      <c r="BI101" s="26"/>
    </row>
    <row r="102" spans="12:61" x14ac:dyDescent="0.3">
      <c r="O102" s="36"/>
      <c r="P102" s="37"/>
      <c r="AI102" s="23" t="str">
        <f t="shared" si="35"/>
        <v/>
      </c>
      <c r="AJ102" s="23" t="str">
        <f t="shared" si="52"/>
        <v/>
      </c>
      <c r="AK102" s="23" t="str">
        <f t="shared" si="53"/>
        <v/>
      </c>
      <c r="AL102" s="23" t="str">
        <f t="shared" si="54"/>
        <v/>
      </c>
      <c r="AM102" s="23" t="str">
        <f t="shared" si="37"/>
        <v/>
      </c>
      <c r="AN102" s="23" t="str">
        <f t="shared" si="38"/>
        <v/>
      </c>
      <c r="AO102" s="23" t="str">
        <f t="shared" si="39"/>
        <v/>
      </c>
      <c r="AP102" s="23" t="str">
        <f t="shared" si="40"/>
        <v/>
      </c>
      <c r="AQ102" s="23" t="str">
        <f t="shared" si="41"/>
        <v/>
      </c>
      <c r="AR102" s="23" t="str">
        <f t="shared" si="42"/>
        <v/>
      </c>
      <c r="AS102" s="23" t="str">
        <f t="shared" si="43"/>
        <v/>
      </c>
      <c r="AT102" s="23" t="str">
        <f t="shared" si="44"/>
        <v/>
      </c>
      <c r="AU102" s="23" t="str">
        <f t="shared" si="45"/>
        <v/>
      </c>
      <c r="AV102" s="23" t="str">
        <f t="shared" si="46"/>
        <v/>
      </c>
      <c r="AW102" s="23" t="str">
        <f t="shared" si="47"/>
        <v/>
      </c>
      <c r="AX102" s="23" t="str">
        <f t="shared" si="48"/>
        <v/>
      </c>
      <c r="AY102" s="23" t="str">
        <f t="shared" si="49"/>
        <v/>
      </c>
      <c r="AZ102" s="23" t="str">
        <f t="shared" si="50"/>
        <v/>
      </c>
      <c r="BA102" s="23" t="str">
        <f t="shared" si="51"/>
        <v/>
      </c>
    </row>
    <row r="103" spans="12:61" x14ac:dyDescent="0.3">
      <c r="O103" s="36"/>
      <c r="P103" s="37"/>
      <c r="AI103" s="23" t="str">
        <f t="shared" si="35"/>
        <v/>
      </c>
      <c r="AJ103" s="23" t="str">
        <f t="shared" si="52"/>
        <v/>
      </c>
      <c r="AK103" s="23" t="str">
        <f t="shared" si="53"/>
        <v/>
      </c>
      <c r="AL103" s="23" t="str">
        <f t="shared" si="54"/>
        <v/>
      </c>
      <c r="AM103" s="23" t="str">
        <f t="shared" si="37"/>
        <v/>
      </c>
      <c r="AN103" s="23" t="str">
        <f t="shared" si="38"/>
        <v/>
      </c>
      <c r="AO103" s="23" t="str">
        <f t="shared" si="39"/>
        <v/>
      </c>
      <c r="AP103" s="23" t="str">
        <f t="shared" si="40"/>
        <v/>
      </c>
      <c r="AQ103" s="23" t="str">
        <f t="shared" si="41"/>
        <v/>
      </c>
      <c r="AR103" s="23" t="str">
        <f t="shared" si="42"/>
        <v/>
      </c>
      <c r="AS103" s="23" t="str">
        <f t="shared" si="43"/>
        <v/>
      </c>
      <c r="AT103" s="23" t="str">
        <f t="shared" si="44"/>
        <v/>
      </c>
      <c r="AU103" s="23" t="str">
        <f t="shared" si="45"/>
        <v/>
      </c>
      <c r="AV103" s="23" t="str">
        <f t="shared" si="46"/>
        <v/>
      </c>
      <c r="AW103" s="23" t="str">
        <f t="shared" si="47"/>
        <v/>
      </c>
      <c r="AX103" s="23" t="str">
        <f t="shared" si="48"/>
        <v/>
      </c>
      <c r="AY103" s="23" t="str">
        <f t="shared" si="49"/>
        <v/>
      </c>
      <c r="AZ103" s="23" t="str">
        <f t="shared" si="50"/>
        <v/>
      </c>
      <c r="BA103" s="23" t="str">
        <f t="shared" si="51"/>
        <v/>
      </c>
    </row>
    <row r="104" spans="12:61" x14ac:dyDescent="0.3">
      <c r="O104" s="36"/>
      <c r="P104" s="37"/>
      <c r="AI104" s="23" t="str">
        <f t="shared" si="35"/>
        <v/>
      </c>
      <c r="AJ104" s="23" t="str">
        <f t="shared" si="52"/>
        <v/>
      </c>
      <c r="AK104" s="23" t="str">
        <f t="shared" si="53"/>
        <v/>
      </c>
      <c r="AL104" s="23" t="str">
        <f t="shared" si="54"/>
        <v/>
      </c>
      <c r="AM104" s="23" t="str">
        <f t="shared" si="37"/>
        <v/>
      </c>
      <c r="AN104" s="23" t="str">
        <f t="shared" si="38"/>
        <v/>
      </c>
      <c r="AO104" s="23" t="str">
        <f t="shared" si="39"/>
        <v/>
      </c>
      <c r="AP104" s="23" t="str">
        <f t="shared" si="40"/>
        <v/>
      </c>
      <c r="AQ104" s="23" t="str">
        <f t="shared" si="41"/>
        <v/>
      </c>
      <c r="AR104" s="23" t="str">
        <f t="shared" si="42"/>
        <v/>
      </c>
      <c r="AS104" s="23" t="str">
        <f t="shared" si="43"/>
        <v/>
      </c>
      <c r="AT104" s="23" t="str">
        <f t="shared" si="44"/>
        <v/>
      </c>
      <c r="AU104" s="23" t="str">
        <f t="shared" si="45"/>
        <v/>
      </c>
      <c r="AV104" s="23" t="str">
        <f t="shared" si="46"/>
        <v/>
      </c>
      <c r="AW104" s="23" t="str">
        <f t="shared" si="47"/>
        <v/>
      </c>
      <c r="AX104" s="23" t="str">
        <f t="shared" si="48"/>
        <v/>
      </c>
      <c r="AY104" s="23" t="str">
        <f t="shared" si="49"/>
        <v/>
      </c>
      <c r="AZ104" s="23" t="str">
        <f t="shared" si="50"/>
        <v/>
      </c>
      <c r="BA104" s="23" t="str">
        <f t="shared" si="51"/>
        <v/>
      </c>
    </row>
    <row r="105" spans="12:61" x14ac:dyDescent="0.3">
      <c r="O105" s="36"/>
      <c r="P105" s="37"/>
      <c r="AI105" s="23" t="str">
        <f t="shared" si="35"/>
        <v/>
      </c>
      <c r="AJ105" s="23" t="str">
        <f t="shared" si="52"/>
        <v/>
      </c>
      <c r="AK105" s="23" t="str">
        <f t="shared" si="53"/>
        <v/>
      </c>
      <c r="AL105" s="23" t="str">
        <f t="shared" si="54"/>
        <v/>
      </c>
      <c r="AM105" s="23" t="str">
        <f t="shared" si="37"/>
        <v/>
      </c>
      <c r="AN105" s="23" t="str">
        <f t="shared" si="38"/>
        <v/>
      </c>
      <c r="AO105" s="23" t="str">
        <f t="shared" si="39"/>
        <v/>
      </c>
      <c r="AP105" s="23" t="str">
        <f t="shared" si="40"/>
        <v/>
      </c>
      <c r="AQ105" s="23" t="str">
        <f t="shared" si="41"/>
        <v/>
      </c>
      <c r="AR105" s="23" t="str">
        <f t="shared" si="42"/>
        <v/>
      </c>
      <c r="AS105" s="23" t="str">
        <f t="shared" si="43"/>
        <v/>
      </c>
      <c r="AT105" s="23" t="str">
        <f t="shared" si="44"/>
        <v/>
      </c>
      <c r="AU105" s="23" t="str">
        <f t="shared" si="45"/>
        <v/>
      </c>
      <c r="AV105" s="23" t="str">
        <f t="shared" si="46"/>
        <v/>
      </c>
      <c r="AW105" s="23" t="str">
        <f t="shared" si="47"/>
        <v/>
      </c>
      <c r="AX105" s="23" t="str">
        <f t="shared" si="48"/>
        <v/>
      </c>
      <c r="AY105" s="23" t="str">
        <f t="shared" si="49"/>
        <v/>
      </c>
      <c r="AZ105" s="23" t="str">
        <f t="shared" si="50"/>
        <v/>
      </c>
      <c r="BA105" s="23" t="str">
        <f t="shared" si="51"/>
        <v/>
      </c>
    </row>
    <row r="106" spans="12:61" x14ac:dyDescent="0.3">
      <c r="O106" s="36"/>
      <c r="P106" s="37"/>
      <c r="AI106" s="23" t="str">
        <f t="shared" si="35"/>
        <v/>
      </c>
      <c r="AJ106" s="23" t="str">
        <f t="shared" si="52"/>
        <v/>
      </c>
      <c r="AK106" s="23" t="str">
        <f t="shared" si="53"/>
        <v/>
      </c>
      <c r="AL106" s="23" t="str">
        <f t="shared" si="54"/>
        <v/>
      </c>
      <c r="AM106" s="23" t="str">
        <f t="shared" si="37"/>
        <v/>
      </c>
      <c r="AN106" s="23" t="str">
        <f t="shared" si="38"/>
        <v/>
      </c>
      <c r="AO106" s="23" t="str">
        <f t="shared" si="39"/>
        <v/>
      </c>
      <c r="AP106" s="23" t="str">
        <f t="shared" si="40"/>
        <v/>
      </c>
      <c r="AQ106" s="23" t="str">
        <f t="shared" si="41"/>
        <v/>
      </c>
      <c r="AR106" s="23" t="str">
        <f t="shared" si="42"/>
        <v/>
      </c>
      <c r="AS106" s="23" t="str">
        <f t="shared" si="43"/>
        <v/>
      </c>
      <c r="AT106" s="23" t="str">
        <f t="shared" si="44"/>
        <v/>
      </c>
      <c r="AU106" s="23" t="str">
        <f t="shared" si="45"/>
        <v/>
      </c>
      <c r="AV106" s="23" t="str">
        <f t="shared" si="46"/>
        <v/>
      </c>
      <c r="AW106" s="23" t="str">
        <f t="shared" si="47"/>
        <v/>
      </c>
      <c r="AX106" s="23" t="str">
        <f t="shared" si="48"/>
        <v/>
      </c>
      <c r="AY106" s="23" t="str">
        <f t="shared" si="49"/>
        <v/>
      </c>
      <c r="AZ106" s="23" t="str">
        <f t="shared" si="50"/>
        <v/>
      </c>
      <c r="BA106" s="23" t="str">
        <f t="shared" si="51"/>
        <v/>
      </c>
    </row>
    <row r="107" spans="12:61" x14ac:dyDescent="0.3">
      <c r="O107" s="36"/>
      <c r="P107" s="37"/>
      <c r="AI107" s="23" t="str">
        <f t="shared" si="35"/>
        <v/>
      </c>
      <c r="AJ107" s="23" t="str">
        <f t="shared" si="52"/>
        <v/>
      </c>
      <c r="AK107" s="23" t="str">
        <f t="shared" si="53"/>
        <v/>
      </c>
      <c r="AL107" s="23" t="str">
        <f t="shared" si="54"/>
        <v/>
      </c>
      <c r="AM107" s="23" t="str">
        <f t="shared" si="37"/>
        <v/>
      </c>
      <c r="AN107" s="23" t="str">
        <f t="shared" si="38"/>
        <v/>
      </c>
      <c r="AO107" s="23" t="str">
        <f t="shared" si="39"/>
        <v/>
      </c>
      <c r="AP107" s="23" t="str">
        <f t="shared" si="40"/>
        <v/>
      </c>
      <c r="AQ107" s="23" t="str">
        <f t="shared" si="41"/>
        <v/>
      </c>
      <c r="AR107" s="23" t="str">
        <f t="shared" si="42"/>
        <v/>
      </c>
      <c r="AS107" s="23" t="str">
        <f t="shared" si="43"/>
        <v/>
      </c>
      <c r="AT107" s="23" t="str">
        <f t="shared" si="44"/>
        <v/>
      </c>
      <c r="AU107" s="23" t="str">
        <f t="shared" si="45"/>
        <v/>
      </c>
      <c r="AV107" s="23" t="str">
        <f t="shared" si="46"/>
        <v/>
      </c>
      <c r="AW107" s="23" t="str">
        <f t="shared" si="47"/>
        <v/>
      </c>
      <c r="AX107" s="23" t="str">
        <f t="shared" si="48"/>
        <v/>
      </c>
      <c r="AY107" s="23" t="str">
        <f t="shared" si="49"/>
        <v/>
      </c>
      <c r="AZ107" s="23" t="str">
        <f t="shared" si="50"/>
        <v/>
      </c>
      <c r="BA107" s="23" t="str">
        <f t="shared" si="51"/>
        <v/>
      </c>
    </row>
    <row r="108" spans="12:61" x14ac:dyDescent="0.3">
      <c r="O108" s="36"/>
      <c r="P108" s="37"/>
      <c r="AI108" s="23" t="str">
        <f t="shared" si="35"/>
        <v/>
      </c>
      <c r="AJ108" s="23" t="str">
        <f t="shared" si="52"/>
        <v/>
      </c>
      <c r="AK108" s="23" t="str">
        <f t="shared" si="53"/>
        <v/>
      </c>
      <c r="AL108" s="23" t="str">
        <f t="shared" si="54"/>
        <v/>
      </c>
      <c r="AM108" s="23" t="str">
        <f t="shared" si="37"/>
        <v/>
      </c>
      <c r="AN108" s="23" t="str">
        <f t="shared" si="38"/>
        <v/>
      </c>
      <c r="AO108" s="23" t="str">
        <f t="shared" si="39"/>
        <v/>
      </c>
      <c r="AP108" s="23" t="str">
        <f t="shared" si="40"/>
        <v/>
      </c>
      <c r="AQ108" s="23" t="str">
        <f t="shared" si="41"/>
        <v/>
      </c>
      <c r="AR108" s="23" t="str">
        <f t="shared" si="42"/>
        <v/>
      </c>
      <c r="AS108" s="23" t="str">
        <f t="shared" si="43"/>
        <v/>
      </c>
      <c r="AT108" s="23" t="str">
        <f t="shared" si="44"/>
        <v/>
      </c>
      <c r="AU108" s="23" t="str">
        <f t="shared" si="45"/>
        <v/>
      </c>
      <c r="AV108" s="23" t="str">
        <f t="shared" si="46"/>
        <v/>
      </c>
      <c r="AW108" s="23" t="str">
        <f t="shared" si="47"/>
        <v/>
      </c>
      <c r="AX108" s="23" t="str">
        <f t="shared" si="48"/>
        <v/>
      </c>
      <c r="AY108" s="23" t="str">
        <f t="shared" si="49"/>
        <v/>
      </c>
      <c r="AZ108" s="23" t="str">
        <f t="shared" si="50"/>
        <v/>
      </c>
      <c r="BA108" s="23" t="str">
        <f t="shared" si="51"/>
        <v/>
      </c>
    </row>
    <row r="109" spans="12:61" x14ac:dyDescent="0.3">
      <c r="O109" s="36"/>
      <c r="P109" s="37"/>
      <c r="AI109" s="23" t="str">
        <f t="shared" si="35"/>
        <v/>
      </c>
      <c r="AJ109" s="23" t="str">
        <f t="shared" si="52"/>
        <v/>
      </c>
      <c r="AK109" s="23" t="str">
        <f t="shared" si="53"/>
        <v/>
      </c>
      <c r="AL109" s="23" t="str">
        <f t="shared" si="54"/>
        <v/>
      </c>
      <c r="AM109" s="23" t="str">
        <f t="shared" si="37"/>
        <v/>
      </c>
      <c r="AN109" s="23" t="str">
        <f t="shared" si="38"/>
        <v/>
      </c>
      <c r="AO109" s="23" t="str">
        <f t="shared" si="39"/>
        <v/>
      </c>
      <c r="AP109" s="23" t="str">
        <f t="shared" si="40"/>
        <v/>
      </c>
      <c r="AQ109" s="23" t="str">
        <f t="shared" si="41"/>
        <v/>
      </c>
      <c r="AR109" s="23" t="str">
        <f t="shared" si="42"/>
        <v/>
      </c>
      <c r="AS109" s="23" t="str">
        <f t="shared" si="43"/>
        <v/>
      </c>
      <c r="AT109" s="23" t="str">
        <f t="shared" si="44"/>
        <v/>
      </c>
      <c r="AU109" s="23" t="str">
        <f t="shared" si="45"/>
        <v/>
      </c>
      <c r="AV109" s="23" t="str">
        <f t="shared" si="46"/>
        <v/>
      </c>
      <c r="AW109" s="23" t="str">
        <f t="shared" si="47"/>
        <v/>
      </c>
      <c r="AX109" s="23" t="str">
        <f t="shared" si="48"/>
        <v/>
      </c>
      <c r="AY109" s="23" t="str">
        <f t="shared" si="49"/>
        <v/>
      </c>
      <c r="AZ109" s="23" t="str">
        <f t="shared" si="50"/>
        <v/>
      </c>
      <c r="BA109" s="23" t="str">
        <f t="shared" si="51"/>
        <v/>
      </c>
    </row>
    <row r="110" spans="12:61" x14ac:dyDescent="0.3">
      <c r="O110" s="36"/>
      <c r="P110" s="37"/>
      <c r="AI110" s="23" t="str">
        <f t="shared" si="35"/>
        <v/>
      </c>
      <c r="AJ110" s="23" t="str">
        <f t="shared" si="52"/>
        <v/>
      </c>
      <c r="AK110" s="23" t="str">
        <f t="shared" si="53"/>
        <v/>
      </c>
      <c r="AL110" s="23" t="str">
        <f t="shared" si="54"/>
        <v/>
      </c>
      <c r="AM110" s="23" t="str">
        <f t="shared" si="37"/>
        <v/>
      </c>
      <c r="AN110" s="23" t="str">
        <f t="shared" si="38"/>
        <v/>
      </c>
      <c r="AO110" s="23" t="str">
        <f t="shared" si="39"/>
        <v/>
      </c>
      <c r="AP110" s="23" t="str">
        <f t="shared" si="40"/>
        <v/>
      </c>
      <c r="AQ110" s="23" t="str">
        <f t="shared" si="41"/>
        <v/>
      </c>
      <c r="AR110" s="23" t="str">
        <f t="shared" si="42"/>
        <v/>
      </c>
      <c r="AS110" s="23" t="str">
        <f t="shared" si="43"/>
        <v/>
      </c>
      <c r="AT110" s="23" t="str">
        <f t="shared" si="44"/>
        <v/>
      </c>
      <c r="AU110" s="23" t="str">
        <f t="shared" si="45"/>
        <v/>
      </c>
      <c r="AV110" s="23" t="str">
        <f t="shared" si="46"/>
        <v/>
      </c>
      <c r="AW110" s="23" t="str">
        <f t="shared" si="47"/>
        <v/>
      </c>
      <c r="AX110" s="23" t="str">
        <f t="shared" si="48"/>
        <v/>
      </c>
      <c r="AY110" s="23" t="str">
        <f t="shared" si="49"/>
        <v/>
      </c>
      <c r="AZ110" s="23" t="str">
        <f t="shared" si="50"/>
        <v/>
      </c>
      <c r="BA110" s="23" t="str">
        <f t="shared" si="51"/>
        <v/>
      </c>
    </row>
    <row r="111" spans="12:61" x14ac:dyDescent="0.3">
      <c r="O111" s="36"/>
      <c r="P111" s="37"/>
      <c r="AI111" s="23" t="str">
        <f t="shared" si="35"/>
        <v/>
      </c>
      <c r="AJ111" s="23" t="str">
        <f t="shared" si="52"/>
        <v/>
      </c>
      <c r="AK111" s="23" t="str">
        <f t="shared" si="53"/>
        <v/>
      </c>
      <c r="AL111" s="23" t="str">
        <f t="shared" si="54"/>
        <v/>
      </c>
      <c r="AM111" s="23" t="str">
        <f t="shared" si="37"/>
        <v/>
      </c>
      <c r="AN111" s="23" t="str">
        <f t="shared" si="38"/>
        <v/>
      </c>
      <c r="AO111" s="23" t="str">
        <f t="shared" si="39"/>
        <v/>
      </c>
      <c r="AP111" s="23" t="str">
        <f t="shared" si="40"/>
        <v/>
      </c>
      <c r="AQ111" s="23" t="str">
        <f t="shared" si="41"/>
        <v/>
      </c>
      <c r="AR111" s="23" t="str">
        <f t="shared" si="42"/>
        <v/>
      </c>
      <c r="AS111" s="23" t="str">
        <f t="shared" si="43"/>
        <v/>
      </c>
      <c r="AT111" s="23" t="str">
        <f t="shared" si="44"/>
        <v/>
      </c>
      <c r="AU111" s="23" t="str">
        <f t="shared" si="45"/>
        <v/>
      </c>
      <c r="AV111" s="23" t="str">
        <f t="shared" si="46"/>
        <v/>
      </c>
      <c r="AW111" s="23" t="str">
        <f t="shared" si="47"/>
        <v/>
      </c>
      <c r="AX111" s="23" t="str">
        <f t="shared" si="48"/>
        <v/>
      </c>
      <c r="AY111" s="23" t="str">
        <f t="shared" si="49"/>
        <v/>
      </c>
      <c r="AZ111" s="23" t="str">
        <f t="shared" si="50"/>
        <v/>
      </c>
      <c r="BA111" s="23" t="str">
        <f t="shared" si="51"/>
        <v/>
      </c>
    </row>
    <row r="112" spans="12:61" x14ac:dyDescent="0.3">
      <c r="O112" s="36"/>
      <c r="P112" s="37"/>
      <c r="AI112" s="23" t="str">
        <f t="shared" si="35"/>
        <v/>
      </c>
      <c r="AJ112" s="23" t="str">
        <f t="shared" si="52"/>
        <v/>
      </c>
      <c r="AK112" s="23" t="str">
        <f t="shared" si="53"/>
        <v/>
      </c>
      <c r="AL112" s="23" t="str">
        <f t="shared" si="54"/>
        <v/>
      </c>
      <c r="AM112" s="23" t="str">
        <f t="shared" si="37"/>
        <v/>
      </c>
      <c r="AN112" s="23" t="str">
        <f t="shared" si="38"/>
        <v/>
      </c>
      <c r="AO112" s="23" t="str">
        <f t="shared" si="39"/>
        <v/>
      </c>
      <c r="AP112" s="23" t="str">
        <f t="shared" si="40"/>
        <v/>
      </c>
      <c r="AQ112" s="23" t="str">
        <f t="shared" si="41"/>
        <v/>
      </c>
      <c r="AR112" s="23" t="str">
        <f t="shared" si="42"/>
        <v/>
      </c>
      <c r="AS112" s="23" t="str">
        <f t="shared" si="43"/>
        <v/>
      </c>
      <c r="AT112" s="23" t="str">
        <f t="shared" si="44"/>
        <v/>
      </c>
      <c r="AU112" s="23" t="str">
        <f t="shared" si="45"/>
        <v/>
      </c>
      <c r="AV112" s="23" t="str">
        <f t="shared" si="46"/>
        <v/>
      </c>
      <c r="AW112" s="23" t="str">
        <f t="shared" si="47"/>
        <v/>
      </c>
      <c r="AX112" s="23" t="str">
        <f t="shared" si="48"/>
        <v/>
      </c>
      <c r="AY112" s="23" t="str">
        <f t="shared" si="49"/>
        <v/>
      </c>
      <c r="AZ112" s="23" t="str">
        <f t="shared" si="50"/>
        <v/>
      </c>
      <c r="BA112" s="23" t="str">
        <f t="shared" si="51"/>
        <v/>
      </c>
    </row>
    <row r="113" spans="13:53" x14ac:dyDescent="0.3">
      <c r="O113" s="36"/>
      <c r="P113" s="37"/>
      <c r="AI113" s="23" t="str">
        <f t="shared" si="35"/>
        <v/>
      </c>
      <c r="AJ113" s="23" t="str">
        <f t="shared" si="52"/>
        <v/>
      </c>
      <c r="AK113" s="23" t="str">
        <f t="shared" si="53"/>
        <v/>
      </c>
      <c r="AL113" s="23" t="str">
        <f t="shared" si="54"/>
        <v/>
      </c>
      <c r="AM113" s="23" t="str">
        <f t="shared" si="37"/>
        <v/>
      </c>
      <c r="AN113" s="23" t="str">
        <f t="shared" si="38"/>
        <v/>
      </c>
      <c r="AO113" s="23" t="str">
        <f t="shared" si="39"/>
        <v/>
      </c>
      <c r="AP113" s="23" t="str">
        <f t="shared" si="40"/>
        <v/>
      </c>
      <c r="AQ113" s="23" t="str">
        <f t="shared" si="41"/>
        <v/>
      </c>
      <c r="AR113" s="23" t="str">
        <f t="shared" si="42"/>
        <v/>
      </c>
      <c r="AS113" s="23" t="str">
        <f t="shared" si="43"/>
        <v/>
      </c>
      <c r="AT113" s="23" t="str">
        <f t="shared" si="44"/>
        <v/>
      </c>
      <c r="AU113" s="23" t="str">
        <f t="shared" si="45"/>
        <v/>
      </c>
      <c r="AV113" s="23" t="str">
        <f t="shared" si="46"/>
        <v/>
      </c>
      <c r="AW113" s="23" t="str">
        <f t="shared" si="47"/>
        <v/>
      </c>
      <c r="AX113" s="23" t="str">
        <f t="shared" si="48"/>
        <v/>
      </c>
      <c r="AY113" s="23" t="str">
        <f t="shared" si="49"/>
        <v/>
      </c>
      <c r="AZ113" s="23" t="str">
        <f t="shared" si="50"/>
        <v/>
      </c>
      <c r="BA113" s="23" t="str">
        <f t="shared" si="51"/>
        <v/>
      </c>
    </row>
    <row r="114" spans="13:53" x14ac:dyDescent="0.3">
      <c r="M114" s="9"/>
      <c r="O114" s="38"/>
      <c r="P114" s="37"/>
      <c r="AI114" s="23" t="str">
        <f t="shared" si="35"/>
        <v/>
      </c>
      <c r="AJ114" s="23" t="str">
        <f t="shared" si="52"/>
        <v/>
      </c>
      <c r="AK114" s="23" t="str">
        <f t="shared" si="53"/>
        <v/>
      </c>
      <c r="AL114" s="23" t="str">
        <f t="shared" si="54"/>
        <v/>
      </c>
      <c r="AM114" s="23" t="str">
        <f t="shared" si="37"/>
        <v/>
      </c>
      <c r="AN114" s="23" t="str">
        <f t="shared" si="38"/>
        <v/>
      </c>
      <c r="AO114" s="23" t="str">
        <f t="shared" si="39"/>
        <v/>
      </c>
      <c r="AP114" s="23" t="str">
        <f t="shared" si="40"/>
        <v/>
      </c>
      <c r="AQ114" s="23" t="str">
        <f t="shared" si="41"/>
        <v/>
      </c>
      <c r="AR114" s="23" t="str">
        <f t="shared" si="42"/>
        <v/>
      </c>
      <c r="AS114" s="23" t="str">
        <f t="shared" si="43"/>
        <v/>
      </c>
      <c r="AT114" s="23" t="str">
        <f t="shared" si="44"/>
        <v/>
      </c>
      <c r="AU114" s="23" t="str">
        <f t="shared" si="45"/>
        <v/>
      </c>
      <c r="AV114" s="23" t="str">
        <f t="shared" si="46"/>
        <v/>
      </c>
      <c r="AW114" s="23" t="str">
        <f t="shared" si="47"/>
        <v/>
      </c>
      <c r="AX114" s="23" t="str">
        <f t="shared" si="48"/>
        <v/>
      </c>
      <c r="AY114" s="23" t="str">
        <f t="shared" si="49"/>
        <v/>
      </c>
      <c r="AZ114" s="23" t="str">
        <f t="shared" si="50"/>
        <v/>
      </c>
      <c r="BA114" s="23" t="str">
        <f t="shared" si="51"/>
        <v/>
      </c>
    </row>
    <row r="115" spans="13:53" x14ac:dyDescent="0.3">
      <c r="M115" s="9"/>
      <c r="O115" s="38"/>
      <c r="P115" s="37"/>
      <c r="AI115" s="23" t="str">
        <f t="shared" si="35"/>
        <v/>
      </c>
      <c r="AJ115" s="23" t="str">
        <f t="shared" si="52"/>
        <v/>
      </c>
      <c r="AK115" s="23" t="str">
        <f t="shared" si="53"/>
        <v/>
      </c>
      <c r="AL115" s="23" t="str">
        <f t="shared" si="54"/>
        <v/>
      </c>
      <c r="AM115" s="23" t="str">
        <f t="shared" si="37"/>
        <v/>
      </c>
      <c r="AN115" s="23" t="str">
        <f t="shared" si="38"/>
        <v/>
      </c>
      <c r="AO115" s="23" t="str">
        <f t="shared" si="39"/>
        <v/>
      </c>
      <c r="AP115" s="23" t="str">
        <f t="shared" si="40"/>
        <v/>
      </c>
      <c r="AQ115" s="23" t="str">
        <f t="shared" si="41"/>
        <v/>
      </c>
      <c r="AR115" s="23" t="str">
        <f t="shared" si="42"/>
        <v/>
      </c>
      <c r="AS115" s="23" t="str">
        <f t="shared" si="43"/>
        <v/>
      </c>
      <c r="AT115" s="23" t="str">
        <f t="shared" si="44"/>
        <v/>
      </c>
      <c r="AU115" s="23" t="str">
        <f t="shared" si="45"/>
        <v/>
      </c>
      <c r="AV115" s="23" t="str">
        <f t="shared" si="46"/>
        <v/>
      </c>
      <c r="AW115" s="23" t="str">
        <f t="shared" si="47"/>
        <v/>
      </c>
      <c r="AX115" s="23" t="str">
        <f t="shared" si="48"/>
        <v/>
      </c>
      <c r="AY115" s="23" t="str">
        <f t="shared" si="49"/>
        <v/>
      </c>
      <c r="AZ115" s="23" t="str">
        <f t="shared" si="50"/>
        <v/>
      </c>
      <c r="BA115" s="23" t="str">
        <f t="shared" si="51"/>
        <v/>
      </c>
    </row>
    <row r="116" spans="13:53" x14ac:dyDescent="0.3">
      <c r="M116" s="9"/>
      <c r="O116" s="38"/>
      <c r="P116" s="37"/>
      <c r="AI116" s="23" t="str">
        <f t="shared" si="35"/>
        <v/>
      </c>
      <c r="AJ116" s="23" t="str">
        <f t="shared" si="52"/>
        <v/>
      </c>
      <c r="AK116" s="23" t="str">
        <f t="shared" si="53"/>
        <v/>
      </c>
      <c r="AL116" s="23" t="str">
        <f t="shared" si="54"/>
        <v/>
      </c>
      <c r="AM116" s="23" t="str">
        <f t="shared" si="37"/>
        <v/>
      </c>
      <c r="AN116" s="23" t="str">
        <f t="shared" si="38"/>
        <v/>
      </c>
      <c r="AO116" s="23" t="str">
        <f t="shared" si="39"/>
        <v/>
      </c>
      <c r="AP116" s="23" t="str">
        <f t="shared" si="40"/>
        <v/>
      </c>
      <c r="AQ116" s="23" t="str">
        <f t="shared" si="41"/>
        <v/>
      </c>
      <c r="AR116" s="23" t="str">
        <f t="shared" si="42"/>
        <v/>
      </c>
      <c r="AS116" s="23" t="str">
        <f t="shared" si="43"/>
        <v/>
      </c>
      <c r="AT116" s="23" t="str">
        <f t="shared" si="44"/>
        <v/>
      </c>
      <c r="AU116" s="23" t="str">
        <f t="shared" si="45"/>
        <v/>
      </c>
      <c r="AV116" s="23" t="str">
        <f t="shared" si="46"/>
        <v/>
      </c>
      <c r="AW116" s="23" t="str">
        <f t="shared" si="47"/>
        <v/>
      </c>
      <c r="AX116" s="23" t="str">
        <f t="shared" si="48"/>
        <v/>
      </c>
      <c r="AY116" s="23" t="str">
        <f t="shared" si="49"/>
        <v/>
      </c>
      <c r="AZ116" s="23" t="str">
        <f t="shared" si="50"/>
        <v/>
      </c>
      <c r="BA116" s="23" t="str">
        <f t="shared" si="51"/>
        <v/>
      </c>
    </row>
    <row r="117" spans="13:53" x14ac:dyDescent="0.3">
      <c r="M117" s="9"/>
      <c r="O117" s="38"/>
      <c r="P117" s="37"/>
      <c r="AI117" s="23" t="str">
        <f t="shared" si="35"/>
        <v/>
      </c>
      <c r="AJ117" s="23" t="str">
        <f t="shared" si="52"/>
        <v/>
      </c>
      <c r="AK117" s="23" t="str">
        <f t="shared" si="53"/>
        <v/>
      </c>
      <c r="AL117" s="23" t="str">
        <f t="shared" si="54"/>
        <v/>
      </c>
      <c r="AM117" s="23" t="str">
        <f t="shared" si="37"/>
        <v/>
      </c>
      <c r="AN117" s="23" t="str">
        <f t="shared" si="38"/>
        <v/>
      </c>
      <c r="AO117" s="23" t="str">
        <f t="shared" si="39"/>
        <v/>
      </c>
      <c r="AP117" s="23" t="str">
        <f t="shared" si="40"/>
        <v/>
      </c>
      <c r="AQ117" s="23" t="str">
        <f t="shared" si="41"/>
        <v/>
      </c>
      <c r="AR117" s="23" t="str">
        <f t="shared" si="42"/>
        <v/>
      </c>
      <c r="AS117" s="23" t="str">
        <f t="shared" si="43"/>
        <v/>
      </c>
      <c r="AT117" s="23" t="str">
        <f t="shared" si="44"/>
        <v/>
      </c>
      <c r="AU117" s="23" t="str">
        <f t="shared" si="45"/>
        <v/>
      </c>
      <c r="AV117" s="23" t="str">
        <f t="shared" si="46"/>
        <v/>
      </c>
      <c r="AW117" s="23" t="str">
        <f t="shared" si="47"/>
        <v/>
      </c>
      <c r="AX117" s="23" t="str">
        <f t="shared" si="48"/>
        <v/>
      </c>
      <c r="AY117" s="23" t="str">
        <f t="shared" si="49"/>
        <v/>
      </c>
      <c r="AZ117" s="23" t="str">
        <f t="shared" si="50"/>
        <v/>
      </c>
      <c r="BA117" s="23" t="str">
        <f t="shared" si="51"/>
        <v/>
      </c>
    </row>
    <row r="118" spans="13:53" x14ac:dyDescent="0.3">
      <c r="M118" s="9"/>
      <c r="O118" s="38"/>
      <c r="P118" s="37"/>
      <c r="AI118" s="23" t="str">
        <f t="shared" si="35"/>
        <v/>
      </c>
      <c r="AJ118" s="23" t="str">
        <f t="shared" si="52"/>
        <v/>
      </c>
      <c r="AK118" s="23" t="str">
        <f t="shared" si="53"/>
        <v/>
      </c>
      <c r="AL118" s="23" t="str">
        <f t="shared" si="54"/>
        <v/>
      </c>
      <c r="AM118" s="23" t="str">
        <f t="shared" si="37"/>
        <v/>
      </c>
      <c r="AN118" s="23" t="str">
        <f t="shared" si="38"/>
        <v/>
      </c>
      <c r="AO118" s="23" t="str">
        <f t="shared" si="39"/>
        <v/>
      </c>
      <c r="AP118" s="23" t="str">
        <f t="shared" si="40"/>
        <v/>
      </c>
      <c r="AQ118" s="23" t="str">
        <f t="shared" si="41"/>
        <v/>
      </c>
      <c r="AR118" s="23" t="str">
        <f t="shared" si="42"/>
        <v/>
      </c>
      <c r="AS118" s="23" t="str">
        <f t="shared" si="43"/>
        <v/>
      </c>
      <c r="AT118" s="23" t="str">
        <f t="shared" si="44"/>
        <v/>
      </c>
      <c r="AU118" s="23" t="str">
        <f t="shared" si="45"/>
        <v/>
      </c>
      <c r="AV118" s="23" t="str">
        <f t="shared" si="46"/>
        <v/>
      </c>
      <c r="AW118" s="23" t="str">
        <f t="shared" si="47"/>
        <v/>
      </c>
      <c r="AX118" s="23" t="str">
        <f t="shared" si="48"/>
        <v/>
      </c>
      <c r="AY118" s="23" t="str">
        <f t="shared" si="49"/>
        <v/>
      </c>
      <c r="AZ118" s="23" t="str">
        <f t="shared" si="50"/>
        <v/>
      </c>
      <c r="BA118" s="23" t="str">
        <f t="shared" si="51"/>
        <v/>
      </c>
    </row>
    <row r="119" spans="13:53" x14ac:dyDescent="0.3">
      <c r="M119" s="9"/>
      <c r="O119" s="38"/>
      <c r="P119" s="37"/>
      <c r="AI119" s="23" t="str">
        <f t="shared" si="35"/>
        <v/>
      </c>
      <c r="AJ119" s="23" t="str">
        <f t="shared" si="52"/>
        <v/>
      </c>
      <c r="AK119" s="23" t="str">
        <f t="shared" si="53"/>
        <v/>
      </c>
      <c r="AL119" s="23" t="str">
        <f t="shared" si="54"/>
        <v/>
      </c>
      <c r="AM119" s="23" t="str">
        <f t="shared" si="37"/>
        <v/>
      </c>
      <c r="AN119" s="23" t="str">
        <f t="shared" si="38"/>
        <v/>
      </c>
      <c r="AO119" s="23" t="str">
        <f t="shared" si="39"/>
        <v/>
      </c>
      <c r="AP119" s="23" t="str">
        <f t="shared" si="40"/>
        <v/>
      </c>
      <c r="AQ119" s="23" t="str">
        <f t="shared" si="41"/>
        <v/>
      </c>
      <c r="AR119" s="23" t="str">
        <f t="shared" si="42"/>
        <v/>
      </c>
      <c r="AS119" s="23" t="str">
        <f t="shared" si="43"/>
        <v/>
      </c>
      <c r="AT119" s="23" t="str">
        <f t="shared" si="44"/>
        <v/>
      </c>
      <c r="AU119" s="23" t="str">
        <f t="shared" si="45"/>
        <v/>
      </c>
      <c r="AV119" s="23" t="str">
        <f t="shared" si="46"/>
        <v/>
      </c>
      <c r="AW119" s="23" t="str">
        <f t="shared" si="47"/>
        <v/>
      </c>
      <c r="AX119" s="23" t="str">
        <f t="shared" si="48"/>
        <v/>
      </c>
      <c r="AY119" s="23" t="str">
        <f t="shared" si="49"/>
        <v/>
      </c>
      <c r="AZ119" s="23" t="str">
        <f t="shared" si="50"/>
        <v/>
      </c>
      <c r="BA119" s="23" t="str">
        <f t="shared" si="51"/>
        <v/>
      </c>
    </row>
    <row r="120" spans="13:53" x14ac:dyDescent="0.3">
      <c r="M120" s="9"/>
      <c r="O120" s="38"/>
      <c r="P120" s="37"/>
      <c r="AI120" s="23" t="str">
        <f t="shared" si="35"/>
        <v/>
      </c>
      <c r="AJ120" s="23" t="str">
        <f t="shared" si="52"/>
        <v/>
      </c>
      <c r="AK120" s="23" t="str">
        <f t="shared" si="53"/>
        <v/>
      </c>
      <c r="AL120" s="23" t="str">
        <f t="shared" si="54"/>
        <v/>
      </c>
      <c r="AM120" s="23" t="str">
        <f t="shared" si="37"/>
        <v/>
      </c>
      <c r="AN120" s="23" t="str">
        <f t="shared" si="38"/>
        <v/>
      </c>
      <c r="AO120" s="23" t="str">
        <f t="shared" si="39"/>
        <v/>
      </c>
      <c r="AP120" s="23" t="str">
        <f t="shared" si="40"/>
        <v/>
      </c>
      <c r="AQ120" s="23" t="str">
        <f t="shared" si="41"/>
        <v/>
      </c>
      <c r="AR120" s="23" t="str">
        <f t="shared" si="42"/>
        <v/>
      </c>
      <c r="AS120" s="23" t="str">
        <f t="shared" si="43"/>
        <v/>
      </c>
      <c r="AT120" s="23" t="str">
        <f t="shared" si="44"/>
        <v/>
      </c>
      <c r="AU120" s="23" t="str">
        <f t="shared" si="45"/>
        <v/>
      </c>
      <c r="AV120" s="23" t="str">
        <f t="shared" si="46"/>
        <v/>
      </c>
      <c r="AW120" s="23" t="str">
        <f t="shared" si="47"/>
        <v/>
      </c>
      <c r="AX120" s="23" t="str">
        <f t="shared" si="48"/>
        <v/>
      </c>
      <c r="AY120" s="23" t="str">
        <f t="shared" si="49"/>
        <v/>
      </c>
      <c r="AZ120" s="23" t="str">
        <f t="shared" si="50"/>
        <v/>
      </c>
      <c r="BA120" s="23" t="str">
        <f t="shared" si="51"/>
        <v/>
      </c>
    </row>
    <row r="121" spans="13:53" x14ac:dyDescent="0.3">
      <c r="M121" s="9"/>
      <c r="O121" s="38"/>
      <c r="P121" s="37"/>
      <c r="AI121" s="23" t="str">
        <f t="shared" si="35"/>
        <v/>
      </c>
      <c r="AJ121" s="23" t="str">
        <f t="shared" si="52"/>
        <v/>
      </c>
      <c r="AK121" s="23" t="str">
        <f t="shared" si="53"/>
        <v/>
      </c>
      <c r="AL121" s="23" t="str">
        <f t="shared" si="54"/>
        <v/>
      </c>
      <c r="AM121" s="23" t="str">
        <f t="shared" si="37"/>
        <v/>
      </c>
      <c r="AN121" s="23" t="str">
        <f t="shared" si="38"/>
        <v/>
      </c>
      <c r="AO121" s="23" t="str">
        <f t="shared" si="39"/>
        <v/>
      </c>
      <c r="AP121" s="23" t="str">
        <f t="shared" si="40"/>
        <v/>
      </c>
      <c r="AQ121" s="23" t="str">
        <f t="shared" si="41"/>
        <v/>
      </c>
      <c r="AR121" s="23" t="str">
        <f t="shared" si="42"/>
        <v/>
      </c>
      <c r="AS121" s="23" t="str">
        <f t="shared" si="43"/>
        <v/>
      </c>
      <c r="AT121" s="23" t="str">
        <f t="shared" si="44"/>
        <v/>
      </c>
      <c r="AU121" s="23" t="str">
        <f t="shared" si="45"/>
        <v/>
      </c>
      <c r="AV121" s="23" t="str">
        <f t="shared" si="46"/>
        <v/>
      </c>
      <c r="AW121" s="23" t="str">
        <f t="shared" si="47"/>
        <v/>
      </c>
      <c r="AX121" s="23" t="str">
        <f t="shared" si="48"/>
        <v/>
      </c>
      <c r="AY121" s="23" t="str">
        <f t="shared" si="49"/>
        <v/>
      </c>
      <c r="AZ121" s="23" t="str">
        <f t="shared" si="50"/>
        <v/>
      </c>
      <c r="BA121" s="23" t="str">
        <f t="shared" si="51"/>
        <v/>
      </c>
    </row>
    <row r="122" spans="13:53" x14ac:dyDescent="0.3">
      <c r="M122" s="9"/>
      <c r="O122" s="38"/>
      <c r="P122" s="37"/>
      <c r="AI122" s="23" t="str">
        <f t="shared" si="35"/>
        <v/>
      </c>
      <c r="AJ122" s="23" t="str">
        <f t="shared" si="52"/>
        <v/>
      </c>
      <c r="AK122" s="23" t="str">
        <f t="shared" si="53"/>
        <v/>
      </c>
      <c r="AL122" s="23" t="str">
        <f t="shared" si="54"/>
        <v/>
      </c>
      <c r="AM122" s="23" t="str">
        <f t="shared" si="37"/>
        <v/>
      </c>
      <c r="AN122" s="23" t="str">
        <f t="shared" si="38"/>
        <v/>
      </c>
      <c r="AO122" s="23" t="str">
        <f t="shared" si="39"/>
        <v/>
      </c>
      <c r="AP122" s="23" t="str">
        <f t="shared" si="40"/>
        <v/>
      </c>
      <c r="AQ122" s="23" t="str">
        <f t="shared" si="41"/>
        <v/>
      </c>
      <c r="AR122" s="23" t="str">
        <f t="shared" si="42"/>
        <v/>
      </c>
      <c r="AS122" s="23" t="str">
        <f t="shared" si="43"/>
        <v/>
      </c>
      <c r="AT122" s="23" t="str">
        <f t="shared" si="44"/>
        <v/>
      </c>
      <c r="AU122" s="23" t="str">
        <f t="shared" si="45"/>
        <v/>
      </c>
      <c r="AV122" s="23" t="str">
        <f t="shared" si="46"/>
        <v/>
      </c>
      <c r="AW122" s="23" t="str">
        <f t="shared" si="47"/>
        <v/>
      </c>
      <c r="AX122" s="23" t="str">
        <f t="shared" si="48"/>
        <v/>
      </c>
      <c r="AY122" s="23" t="str">
        <f t="shared" si="49"/>
        <v/>
      </c>
      <c r="AZ122" s="23" t="str">
        <f t="shared" si="50"/>
        <v/>
      </c>
      <c r="BA122" s="23" t="str">
        <f t="shared" si="51"/>
        <v/>
      </c>
    </row>
    <row r="123" spans="13:53" x14ac:dyDescent="0.3">
      <c r="M123" s="9"/>
      <c r="O123" s="38"/>
      <c r="P123" s="37"/>
      <c r="AI123" s="23" t="str">
        <f t="shared" si="35"/>
        <v/>
      </c>
      <c r="AJ123" s="23" t="str">
        <f t="shared" si="52"/>
        <v/>
      </c>
      <c r="AK123" s="23" t="str">
        <f t="shared" si="53"/>
        <v/>
      </c>
      <c r="AL123" s="23" t="str">
        <f t="shared" si="54"/>
        <v/>
      </c>
      <c r="AM123" s="23" t="str">
        <f t="shared" si="37"/>
        <v/>
      </c>
      <c r="AN123" s="23" t="str">
        <f t="shared" si="38"/>
        <v/>
      </c>
      <c r="AO123" s="23" t="str">
        <f t="shared" si="39"/>
        <v/>
      </c>
      <c r="AP123" s="23" t="str">
        <f t="shared" si="40"/>
        <v/>
      </c>
      <c r="AQ123" s="23" t="str">
        <f t="shared" si="41"/>
        <v/>
      </c>
      <c r="AR123" s="23" t="str">
        <f t="shared" si="42"/>
        <v/>
      </c>
      <c r="AS123" s="23" t="str">
        <f t="shared" si="43"/>
        <v/>
      </c>
      <c r="AT123" s="23" t="str">
        <f t="shared" si="44"/>
        <v/>
      </c>
      <c r="AU123" s="23" t="str">
        <f t="shared" si="45"/>
        <v/>
      </c>
      <c r="AV123" s="23" t="str">
        <f t="shared" si="46"/>
        <v/>
      </c>
      <c r="AW123" s="23" t="str">
        <f t="shared" si="47"/>
        <v/>
      </c>
      <c r="AX123" s="23" t="str">
        <f t="shared" si="48"/>
        <v/>
      </c>
      <c r="AY123" s="23" t="str">
        <f t="shared" si="49"/>
        <v/>
      </c>
      <c r="AZ123" s="23" t="str">
        <f t="shared" si="50"/>
        <v/>
      </c>
      <c r="BA123" s="23" t="str">
        <f t="shared" si="51"/>
        <v/>
      </c>
    </row>
    <row r="124" spans="13:53" x14ac:dyDescent="0.3">
      <c r="M124" s="9"/>
      <c r="O124" s="38"/>
      <c r="P124" s="37"/>
      <c r="AI124" s="23" t="str">
        <f t="shared" si="35"/>
        <v/>
      </c>
      <c r="AJ124" s="23" t="str">
        <f t="shared" si="52"/>
        <v/>
      </c>
      <c r="AK124" s="23" t="str">
        <f t="shared" si="53"/>
        <v/>
      </c>
      <c r="AL124" s="23" t="str">
        <f t="shared" si="54"/>
        <v/>
      </c>
      <c r="AM124" s="23" t="str">
        <f t="shared" si="37"/>
        <v/>
      </c>
      <c r="AN124" s="23" t="str">
        <f t="shared" si="38"/>
        <v/>
      </c>
      <c r="AO124" s="23" t="str">
        <f t="shared" si="39"/>
        <v/>
      </c>
      <c r="AP124" s="23" t="str">
        <f t="shared" si="40"/>
        <v/>
      </c>
      <c r="AQ124" s="23" t="str">
        <f t="shared" si="41"/>
        <v/>
      </c>
      <c r="AR124" s="23" t="str">
        <f t="shared" si="42"/>
        <v/>
      </c>
      <c r="AS124" s="23" t="str">
        <f t="shared" si="43"/>
        <v/>
      </c>
      <c r="AT124" s="23" t="str">
        <f t="shared" si="44"/>
        <v/>
      </c>
      <c r="AU124" s="23" t="str">
        <f t="shared" si="45"/>
        <v/>
      </c>
      <c r="AV124" s="23" t="str">
        <f t="shared" si="46"/>
        <v/>
      </c>
      <c r="AW124" s="23" t="str">
        <f t="shared" si="47"/>
        <v/>
      </c>
      <c r="AX124" s="23" t="str">
        <f t="shared" si="48"/>
        <v/>
      </c>
      <c r="AY124" s="23" t="str">
        <f t="shared" si="49"/>
        <v/>
      </c>
      <c r="AZ124" s="23" t="str">
        <f t="shared" si="50"/>
        <v/>
      </c>
      <c r="BA124" s="23" t="str">
        <f t="shared" si="51"/>
        <v/>
      </c>
    </row>
    <row r="125" spans="13:53" x14ac:dyDescent="0.3">
      <c r="M125" s="9"/>
      <c r="O125" s="38"/>
      <c r="P125" s="37"/>
      <c r="AI125" s="23" t="str">
        <f t="shared" si="35"/>
        <v/>
      </c>
      <c r="AJ125" s="23" t="str">
        <f t="shared" si="52"/>
        <v/>
      </c>
      <c r="AK125" s="23" t="str">
        <f t="shared" si="53"/>
        <v/>
      </c>
      <c r="AL125" s="23" t="str">
        <f t="shared" si="54"/>
        <v/>
      </c>
      <c r="AM125" s="23" t="str">
        <f t="shared" si="37"/>
        <v/>
      </c>
      <c r="AN125" s="23" t="str">
        <f t="shared" si="38"/>
        <v/>
      </c>
      <c r="AO125" s="23" t="str">
        <f t="shared" si="39"/>
        <v/>
      </c>
      <c r="AP125" s="23" t="str">
        <f t="shared" si="40"/>
        <v/>
      </c>
      <c r="AQ125" s="23" t="str">
        <f t="shared" si="41"/>
        <v/>
      </c>
      <c r="AR125" s="23" t="str">
        <f t="shared" si="42"/>
        <v/>
      </c>
      <c r="AS125" s="23" t="str">
        <f t="shared" si="43"/>
        <v/>
      </c>
      <c r="AT125" s="23" t="str">
        <f t="shared" si="44"/>
        <v/>
      </c>
      <c r="AU125" s="23" t="str">
        <f t="shared" si="45"/>
        <v/>
      </c>
      <c r="AV125" s="23" t="str">
        <f t="shared" si="46"/>
        <v/>
      </c>
      <c r="AW125" s="23" t="str">
        <f t="shared" si="47"/>
        <v/>
      </c>
      <c r="AX125" s="23" t="str">
        <f t="shared" si="48"/>
        <v/>
      </c>
      <c r="AY125" s="23" t="str">
        <f t="shared" si="49"/>
        <v/>
      </c>
      <c r="AZ125" s="23" t="str">
        <f t="shared" si="50"/>
        <v/>
      </c>
      <c r="BA125" s="23" t="str">
        <f t="shared" si="51"/>
        <v/>
      </c>
    </row>
    <row r="126" spans="13:53" x14ac:dyDescent="0.3">
      <c r="M126" s="9"/>
      <c r="O126" s="38"/>
      <c r="P126" s="37"/>
      <c r="AI126" s="23" t="str">
        <f t="shared" si="35"/>
        <v/>
      </c>
      <c r="AJ126" s="23" t="str">
        <f t="shared" si="52"/>
        <v/>
      </c>
      <c r="AK126" s="23" t="str">
        <f t="shared" si="53"/>
        <v/>
      </c>
      <c r="AL126" s="23" t="str">
        <f t="shared" si="54"/>
        <v/>
      </c>
      <c r="AM126" s="23" t="str">
        <f t="shared" si="37"/>
        <v/>
      </c>
      <c r="AN126" s="23" t="str">
        <f t="shared" si="38"/>
        <v/>
      </c>
      <c r="AO126" s="23" t="str">
        <f t="shared" si="39"/>
        <v/>
      </c>
      <c r="AP126" s="23" t="str">
        <f t="shared" si="40"/>
        <v/>
      </c>
      <c r="AQ126" s="23" t="str">
        <f t="shared" si="41"/>
        <v/>
      </c>
      <c r="AR126" s="23" t="str">
        <f t="shared" si="42"/>
        <v/>
      </c>
      <c r="AS126" s="23" t="str">
        <f t="shared" si="43"/>
        <v/>
      </c>
      <c r="AT126" s="23" t="str">
        <f t="shared" si="44"/>
        <v/>
      </c>
      <c r="AU126" s="23" t="str">
        <f t="shared" si="45"/>
        <v/>
      </c>
      <c r="AV126" s="23" t="str">
        <f t="shared" si="46"/>
        <v/>
      </c>
      <c r="AW126" s="23" t="str">
        <f t="shared" si="47"/>
        <v/>
      </c>
      <c r="AX126" s="23" t="str">
        <f t="shared" si="48"/>
        <v/>
      </c>
      <c r="AY126" s="23" t="str">
        <f t="shared" si="49"/>
        <v/>
      </c>
      <c r="AZ126" s="23" t="str">
        <f t="shared" si="50"/>
        <v/>
      </c>
      <c r="BA126" s="23" t="str">
        <f t="shared" si="51"/>
        <v/>
      </c>
    </row>
    <row r="127" spans="13:53" x14ac:dyDescent="0.3">
      <c r="M127" s="9"/>
      <c r="O127" s="38"/>
      <c r="P127" s="37"/>
      <c r="AI127" s="23" t="str">
        <f t="shared" si="35"/>
        <v/>
      </c>
      <c r="AJ127" s="23" t="str">
        <f t="shared" si="52"/>
        <v/>
      </c>
      <c r="AK127" s="23" t="str">
        <f t="shared" si="53"/>
        <v/>
      </c>
      <c r="AL127" s="23" t="str">
        <f t="shared" si="54"/>
        <v/>
      </c>
      <c r="AM127" s="23" t="str">
        <f t="shared" si="37"/>
        <v/>
      </c>
      <c r="AN127" s="23" t="str">
        <f t="shared" si="38"/>
        <v/>
      </c>
      <c r="AO127" s="23" t="str">
        <f t="shared" si="39"/>
        <v/>
      </c>
      <c r="AP127" s="23" t="str">
        <f t="shared" si="40"/>
        <v/>
      </c>
      <c r="AQ127" s="23" t="str">
        <f t="shared" si="41"/>
        <v/>
      </c>
      <c r="AR127" s="23" t="str">
        <f t="shared" si="42"/>
        <v/>
      </c>
      <c r="AS127" s="23" t="str">
        <f t="shared" si="43"/>
        <v/>
      </c>
      <c r="AT127" s="23" t="str">
        <f t="shared" si="44"/>
        <v/>
      </c>
      <c r="AU127" s="23" t="str">
        <f t="shared" si="45"/>
        <v/>
      </c>
      <c r="AV127" s="23" t="str">
        <f t="shared" si="46"/>
        <v/>
      </c>
      <c r="AW127" s="23" t="str">
        <f t="shared" si="47"/>
        <v/>
      </c>
      <c r="AX127" s="23" t="str">
        <f t="shared" si="48"/>
        <v/>
      </c>
      <c r="AY127" s="23" t="str">
        <f t="shared" si="49"/>
        <v/>
      </c>
      <c r="AZ127" s="23" t="str">
        <f t="shared" si="50"/>
        <v/>
      </c>
      <c r="BA127" s="23" t="str">
        <f t="shared" si="51"/>
        <v/>
      </c>
    </row>
    <row r="128" spans="13:53" x14ac:dyDescent="0.3">
      <c r="M128" s="9"/>
      <c r="O128" s="38"/>
      <c r="P128" s="37"/>
      <c r="AI128" s="23" t="str">
        <f t="shared" si="35"/>
        <v/>
      </c>
      <c r="AJ128" s="23" t="str">
        <f t="shared" si="52"/>
        <v/>
      </c>
      <c r="AK128" s="23" t="str">
        <f t="shared" si="53"/>
        <v/>
      </c>
      <c r="AL128" s="23" t="str">
        <f t="shared" si="54"/>
        <v/>
      </c>
      <c r="AM128" s="23" t="str">
        <f t="shared" si="37"/>
        <v/>
      </c>
      <c r="AN128" s="23" t="str">
        <f t="shared" si="38"/>
        <v/>
      </c>
      <c r="AO128" s="23" t="str">
        <f t="shared" si="39"/>
        <v/>
      </c>
      <c r="AP128" s="23" t="str">
        <f t="shared" si="40"/>
        <v/>
      </c>
      <c r="AQ128" s="23" t="str">
        <f t="shared" si="41"/>
        <v/>
      </c>
      <c r="AR128" s="23" t="str">
        <f t="shared" si="42"/>
        <v/>
      </c>
      <c r="AS128" s="23" t="str">
        <f t="shared" si="43"/>
        <v/>
      </c>
      <c r="AT128" s="23" t="str">
        <f t="shared" si="44"/>
        <v/>
      </c>
      <c r="AU128" s="23" t="str">
        <f t="shared" si="45"/>
        <v/>
      </c>
      <c r="AV128" s="23" t="str">
        <f t="shared" si="46"/>
        <v/>
      </c>
      <c r="AW128" s="23" t="str">
        <f t="shared" si="47"/>
        <v/>
      </c>
      <c r="AX128" s="23" t="str">
        <f t="shared" si="48"/>
        <v/>
      </c>
      <c r="AY128" s="23" t="str">
        <f t="shared" si="49"/>
        <v/>
      </c>
      <c r="AZ128" s="23" t="str">
        <f t="shared" si="50"/>
        <v/>
      </c>
      <c r="BA128" s="23" t="str">
        <f t="shared" si="51"/>
        <v/>
      </c>
    </row>
    <row r="129" spans="13:53" x14ac:dyDescent="0.3">
      <c r="M129" s="9"/>
      <c r="O129" s="38"/>
      <c r="P129" s="37"/>
      <c r="AI129" s="23" t="str">
        <f t="shared" si="35"/>
        <v/>
      </c>
      <c r="AJ129" s="23" t="str">
        <f t="shared" si="52"/>
        <v/>
      </c>
      <c r="AK129" s="23" t="str">
        <f t="shared" si="53"/>
        <v/>
      </c>
      <c r="AL129" s="23" t="str">
        <f t="shared" si="54"/>
        <v/>
      </c>
      <c r="AM129" s="23" t="str">
        <f t="shared" si="37"/>
        <v/>
      </c>
      <c r="AN129" s="23" t="str">
        <f t="shared" si="38"/>
        <v/>
      </c>
      <c r="AO129" s="23" t="str">
        <f t="shared" si="39"/>
        <v/>
      </c>
      <c r="AP129" s="23" t="str">
        <f t="shared" si="40"/>
        <v/>
      </c>
      <c r="AQ129" s="23" t="str">
        <f t="shared" si="41"/>
        <v/>
      </c>
      <c r="AR129" s="23" t="str">
        <f t="shared" si="42"/>
        <v/>
      </c>
      <c r="AS129" s="23" t="str">
        <f t="shared" si="43"/>
        <v/>
      </c>
      <c r="AT129" s="23" t="str">
        <f t="shared" si="44"/>
        <v/>
      </c>
      <c r="AU129" s="23" t="str">
        <f t="shared" si="45"/>
        <v/>
      </c>
      <c r="AV129" s="23" t="str">
        <f t="shared" si="46"/>
        <v/>
      </c>
      <c r="AW129" s="23" t="str">
        <f t="shared" si="47"/>
        <v/>
      </c>
      <c r="AX129" s="23" t="str">
        <f t="shared" si="48"/>
        <v/>
      </c>
      <c r="AY129" s="23" t="str">
        <f t="shared" si="49"/>
        <v/>
      </c>
      <c r="AZ129" s="23" t="str">
        <f t="shared" si="50"/>
        <v/>
      </c>
      <c r="BA129" s="23" t="str">
        <f t="shared" si="51"/>
        <v/>
      </c>
    </row>
    <row r="130" spans="13:53" x14ac:dyDescent="0.3">
      <c r="M130" s="9"/>
      <c r="O130" s="38"/>
      <c r="P130" s="37"/>
      <c r="AI130" s="23" t="str">
        <f t="shared" si="35"/>
        <v/>
      </c>
      <c r="AJ130" s="23" t="str">
        <f t="shared" si="52"/>
        <v/>
      </c>
      <c r="AK130" s="23" t="str">
        <f t="shared" si="53"/>
        <v/>
      </c>
      <c r="AL130" s="23" t="str">
        <f t="shared" si="54"/>
        <v/>
      </c>
      <c r="AM130" s="23" t="str">
        <f t="shared" si="37"/>
        <v/>
      </c>
      <c r="AN130" s="23" t="str">
        <f t="shared" si="38"/>
        <v/>
      </c>
      <c r="AO130" s="23" t="str">
        <f t="shared" si="39"/>
        <v/>
      </c>
      <c r="AP130" s="23" t="str">
        <f t="shared" si="40"/>
        <v/>
      </c>
      <c r="AQ130" s="23" t="str">
        <f t="shared" si="41"/>
        <v/>
      </c>
      <c r="AR130" s="23" t="str">
        <f t="shared" si="42"/>
        <v/>
      </c>
      <c r="AS130" s="23" t="str">
        <f t="shared" si="43"/>
        <v/>
      </c>
      <c r="AT130" s="23" t="str">
        <f t="shared" si="44"/>
        <v/>
      </c>
      <c r="AU130" s="23" t="str">
        <f t="shared" si="45"/>
        <v/>
      </c>
      <c r="AV130" s="23" t="str">
        <f t="shared" si="46"/>
        <v/>
      </c>
      <c r="AW130" s="23" t="str">
        <f t="shared" si="47"/>
        <v/>
      </c>
      <c r="AX130" s="23" t="str">
        <f t="shared" si="48"/>
        <v/>
      </c>
      <c r="AY130" s="23" t="str">
        <f t="shared" si="49"/>
        <v/>
      </c>
      <c r="AZ130" s="23" t="str">
        <f t="shared" si="50"/>
        <v/>
      </c>
      <c r="BA130" s="23" t="str">
        <f t="shared" si="51"/>
        <v/>
      </c>
    </row>
    <row r="131" spans="13:53" x14ac:dyDescent="0.3">
      <c r="M131" s="9"/>
      <c r="O131" s="38"/>
      <c r="P131" s="37"/>
      <c r="AI131" s="23" t="str">
        <f t="shared" si="35"/>
        <v/>
      </c>
      <c r="AJ131" s="23" t="str">
        <f t="shared" si="52"/>
        <v/>
      </c>
      <c r="AK131" s="23" t="str">
        <f t="shared" si="53"/>
        <v/>
      </c>
      <c r="AL131" s="23" t="str">
        <f t="shared" si="54"/>
        <v/>
      </c>
      <c r="AM131" s="23" t="str">
        <f t="shared" si="37"/>
        <v/>
      </c>
      <c r="AN131" s="23" t="str">
        <f t="shared" si="38"/>
        <v/>
      </c>
      <c r="AO131" s="23" t="str">
        <f t="shared" si="39"/>
        <v/>
      </c>
      <c r="AP131" s="23" t="str">
        <f t="shared" si="40"/>
        <v/>
      </c>
      <c r="AQ131" s="23" t="str">
        <f t="shared" si="41"/>
        <v/>
      </c>
      <c r="AR131" s="23" t="str">
        <f t="shared" si="42"/>
        <v/>
      </c>
      <c r="AS131" s="23" t="str">
        <f t="shared" si="43"/>
        <v/>
      </c>
      <c r="AT131" s="23" t="str">
        <f t="shared" si="44"/>
        <v/>
      </c>
      <c r="AU131" s="23" t="str">
        <f t="shared" si="45"/>
        <v/>
      </c>
      <c r="AV131" s="23" t="str">
        <f t="shared" si="46"/>
        <v/>
      </c>
      <c r="AW131" s="23" t="str">
        <f t="shared" si="47"/>
        <v/>
      </c>
      <c r="AX131" s="23" t="str">
        <f t="shared" si="48"/>
        <v/>
      </c>
      <c r="AY131" s="23" t="str">
        <f t="shared" si="49"/>
        <v/>
      </c>
      <c r="AZ131" s="23" t="str">
        <f t="shared" si="50"/>
        <v/>
      </c>
      <c r="BA131" s="23" t="str">
        <f t="shared" si="51"/>
        <v/>
      </c>
    </row>
    <row r="132" spans="13:53" x14ac:dyDescent="0.3">
      <c r="M132" s="9"/>
      <c r="O132" s="38"/>
      <c r="P132" s="37"/>
      <c r="AI132" s="23" t="str">
        <f t="shared" si="35"/>
        <v/>
      </c>
      <c r="AJ132" s="23" t="str">
        <f t="shared" si="52"/>
        <v/>
      </c>
      <c r="AK132" s="23" t="str">
        <f t="shared" si="53"/>
        <v/>
      </c>
      <c r="AL132" s="23" t="str">
        <f t="shared" si="54"/>
        <v/>
      </c>
      <c r="AM132" s="23" t="str">
        <f t="shared" si="37"/>
        <v/>
      </c>
      <c r="AN132" s="23" t="str">
        <f t="shared" si="38"/>
        <v/>
      </c>
      <c r="AO132" s="23" t="str">
        <f t="shared" si="39"/>
        <v/>
      </c>
      <c r="AP132" s="23" t="str">
        <f t="shared" si="40"/>
        <v/>
      </c>
      <c r="AQ132" s="23" t="str">
        <f t="shared" si="41"/>
        <v/>
      </c>
      <c r="AR132" s="23" t="str">
        <f t="shared" si="42"/>
        <v/>
      </c>
      <c r="AS132" s="23" t="str">
        <f t="shared" si="43"/>
        <v/>
      </c>
      <c r="AT132" s="23" t="str">
        <f t="shared" si="44"/>
        <v/>
      </c>
      <c r="AU132" s="23" t="str">
        <f t="shared" si="45"/>
        <v/>
      </c>
      <c r="AV132" s="23" t="str">
        <f t="shared" si="46"/>
        <v/>
      </c>
      <c r="AW132" s="23" t="str">
        <f t="shared" si="47"/>
        <v/>
      </c>
      <c r="AX132" s="23" t="str">
        <f t="shared" si="48"/>
        <v/>
      </c>
      <c r="AY132" s="23" t="str">
        <f t="shared" si="49"/>
        <v/>
      </c>
      <c r="AZ132" s="23" t="str">
        <f t="shared" si="50"/>
        <v/>
      </c>
      <c r="BA132" s="23" t="str">
        <f t="shared" si="51"/>
        <v/>
      </c>
    </row>
    <row r="133" spans="13:53" x14ac:dyDescent="0.3">
      <c r="M133" s="9"/>
      <c r="O133" s="38"/>
      <c r="P133" s="37"/>
      <c r="AI133" s="23" t="str">
        <f t="shared" si="35"/>
        <v/>
      </c>
      <c r="AJ133" s="23" t="str">
        <f t="shared" si="52"/>
        <v/>
      </c>
      <c r="AK133" s="23" t="str">
        <f t="shared" si="53"/>
        <v/>
      </c>
      <c r="AL133" s="23" t="str">
        <f t="shared" si="54"/>
        <v/>
      </c>
      <c r="AM133" s="23" t="str">
        <f t="shared" si="37"/>
        <v/>
      </c>
      <c r="AN133" s="23" t="str">
        <f t="shared" si="38"/>
        <v/>
      </c>
      <c r="AO133" s="23" t="str">
        <f t="shared" si="39"/>
        <v/>
      </c>
      <c r="AP133" s="23" t="str">
        <f t="shared" si="40"/>
        <v/>
      </c>
      <c r="AQ133" s="23" t="str">
        <f t="shared" si="41"/>
        <v/>
      </c>
      <c r="AR133" s="23" t="str">
        <f t="shared" si="42"/>
        <v/>
      </c>
      <c r="AS133" s="23" t="str">
        <f t="shared" si="43"/>
        <v/>
      </c>
      <c r="AT133" s="23" t="str">
        <f t="shared" si="44"/>
        <v/>
      </c>
      <c r="AU133" s="23" t="str">
        <f t="shared" si="45"/>
        <v/>
      </c>
      <c r="AV133" s="23" t="str">
        <f t="shared" si="46"/>
        <v/>
      </c>
      <c r="AW133" s="23" t="str">
        <f t="shared" si="47"/>
        <v/>
      </c>
      <c r="AX133" s="23" t="str">
        <f t="shared" si="48"/>
        <v/>
      </c>
      <c r="AY133" s="23" t="str">
        <f t="shared" si="49"/>
        <v/>
      </c>
      <c r="AZ133" s="23" t="str">
        <f t="shared" si="50"/>
        <v/>
      </c>
      <c r="BA133" s="23" t="str">
        <f t="shared" si="51"/>
        <v/>
      </c>
    </row>
    <row r="134" spans="13:53" x14ac:dyDescent="0.3">
      <c r="M134" s="9"/>
      <c r="O134" s="38"/>
      <c r="P134" s="37"/>
      <c r="AI134" s="23" t="str">
        <f t="shared" si="35"/>
        <v/>
      </c>
      <c r="AJ134" s="23" t="str">
        <f t="shared" si="52"/>
        <v/>
      </c>
      <c r="AK134" s="23" t="str">
        <f t="shared" si="53"/>
        <v/>
      </c>
      <c r="AL134" s="23" t="str">
        <f t="shared" si="54"/>
        <v/>
      </c>
      <c r="AM134" s="23" t="str">
        <f t="shared" si="37"/>
        <v/>
      </c>
      <c r="AN134" s="23" t="str">
        <f t="shared" si="38"/>
        <v/>
      </c>
      <c r="AO134" s="23" t="str">
        <f t="shared" si="39"/>
        <v/>
      </c>
      <c r="AP134" s="23" t="str">
        <f t="shared" si="40"/>
        <v/>
      </c>
      <c r="AQ134" s="23" t="str">
        <f t="shared" si="41"/>
        <v/>
      </c>
      <c r="AR134" s="23" t="str">
        <f t="shared" si="42"/>
        <v/>
      </c>
      <c r="AS134" s="23" t="str">
        <f t="shared" si="43"/>
        <v/>
      </c>
      <c r="AT134" s="23" t="str">
        <f t="shared" si="44"/>
        <v/>
      </c>
      <c r="AU134" s="23" t="str">
        <f t="shared" si="45"/>
        <v/>
      </c>
      <c r="AV134" s="23" t="str">
        <f t="shared" si="46"/>
        <v/>
      </c>
      <c r="AW134" s="23" t="str">
        <f t="shared" si="47"/>
        <v/>
      </c>
      <c r="AX134" s="23" t="str">
        <f t="shared" si="48"/>
        <v/>
      </c>
      <c r="AY134" s="23" t="str">
        <f t="shared" si="49"/>
        <v/>
      </c>
      <c r="AZ134" s="23" t="str">
        <f t="shared" si="50"/>
        <v/>
      </c>
      <c r="BA134" s="23" t="str">
        <f t="shared" si="51"/>
        <v/>
      </c>
    </row>
    <row r="135" spans="13:53" x14ac:dyDescent="0.3">
      <c r="M135" s="9"/>
      <c r="O135" s="38"/>
      <c r="P135" s="37"/>
      <c r="AI135" s="23" t="str">
        <f t="shared" ref="AI135:AI198" si="55">IF(Q135&lt;&gt;"X","",Q$5&amp;"; ")</f>
        <v/>
      </c>
      <c r="AJ135" s="23" t="str">
        <f t="shared" si="52"/>
        <v/>
      </c>
      <c r="AK135" s="23" t="str">
        <f t="shared" si="53"/>
        <v/>
      </c>
      <c r="AL135" s="23" t="str">
        <f t="shared" si="54"/>
        <v/>
      </c>
      <c r="AM135" s="23" t="str">
        <f t="shared" si="37"/>
        <v/>
      </c>
      <c r="AN135" s="23" t="str">
        <f t="shared" si="38"/>
        <v/>
      </c>
      <c r="AO135" s="23" t="str">
        <f t="shared" si="39"/>
        <v/>
      </c>
      <c r="AP135" s="23" t="str">
        <f t="shared" si="40"/>
        <v/>
      </c>
      <c r="AQ135" s="23" t="str">
        <f t="shared" si="41"/>
        <v/>
      </c>
      <c r="AR135" s="23" t="str">
        <f t="shared" si="42"/>
        <v/>
      </c>
      <c r="AS135" s="23" t="str">
        <f t="shared" si="43"/>
        <v/>
      </c>
      <c r="AT135" s="23" t="str">
        <f t="shared" si="44"/>
        <v/>
      </c>
      <c r="AU135" s="23" t="str">
        <f t="shared" si="45"/>
        <v/>
      </c>
      <c r="AV135" s="23" t="str">
        <f t="shared" si="46"/>
        <v/>
      </c>
      <c r="AW135" s="23" t="str">
        <f t="shared" si="47"/>
        <v/>
      </c>
      <c r="AX135" s="23" t="str">
        <f t="shared" si="48"/>
        <v/>
      </c>
      <c r="AY135" s="23" t="str">
        <f t="shared" si="49"/>
        <v/>
      </c>
      <c r="AZ135" s="23" t="str">
        <f t="shared" si="50"/>
        <v/>
      </c>
      <c r="BA135" s="23" t="str">
        <f t="shared" si="51"/>
        <v/>
      </c>
    </row>
    <row r="136" spans="13:53" x14ac:dyDescent="0.3">
      <c r="M136" s="9"/>
      <c r="O136" s="38"/>
      <c r="P136" s="37"/>
      <c r="AI136" s="23" t="str">
        <f t="shared" si="55"/>
        <v/>
      </c>
      <c r="AJ136" s="23" t="str">
        <f t="shared" si="52"/>
        <v/>
      </c>
      <c r="AK136" s="23" t="str">
        <f t="shared" si="53"/>
        <v/>
      </c>
      <c r="AL136" s="23" t="str">
        <f t="shared" si="54"/>
        <v/>
      </c>
      <c r="AM136" s="23" t="str">
        <f t="shared" si="37"/>
        <v/>
      </c>
      <c r="AN136" s="23" t="str">
        <f t="shared" si="38"/>
        <v/>
      </c>
      <c r="AO136" s="23" t="str">
        <f t="shared" si="39"/>
        <v/>
      </c>
      <c r="AP136" s="23" t="str">
        <f t="shared" si="40"/>
        <v/>
      </c>
      <c r="AQ136" s="23" t="str">
        <f t="shared" si="41"/>
        <v/>
      </c>
      <c r="AR136" s="23" t="str">
        <f t="shared" si="42"/>
        <v/>
      </c>
      <c r="AS136" s="23" t="str">
        <f t="shared" si="43"/>
        <v/>
      </c>
      <c r="AT136" s="23" t="str">
        <f t="shared" si="44"/>
        <v/>
      </c>
      <c r="AU136" s="23" t="str">
        <f t="shared" si="45"/>
        <v/>
      </c>
      <c r="AV136" s="23" t="str">
        <f t="shared" si="46"/>
        <v/>
      </c>
      <c r="AW136" s="23" t="str">
        <f t="shared" si="47"/>
        <v/>
      </c>
      <c r="AX136" s="23" t="str">
        <f t="shared" si="48"/>
        <v/>
      </c>
      <c r="AY136" s="23" t="str">
        <f t="shared" si="49"/>
        <v/>
      </c>
      <c r="AZ136" s="23" t="str">
        <f t="shared" si="50"/>
        <v/>
      </c>
      <c r="BA136" s="23" t="str">
        <f t="shared" si="51"/>
        <v/>
      </c>
    </row>
    <row r="137" spans="13:53" x14ac:dyDescent="0.3">
      <c r="M137" s="9"/>
      <c r="O137" s="38"/>
      <c r="P137" s="37"/>
      <c r="AI137" s="23" t="str">
        <f t="shared" si="55"/>
        <v/>
      </c>
      <c r="AJ137" s="23" t="str">
        <f t="shared" si="52"/>
        <v/>
      </c>
      <c r="AK137" s="23" t="str">
        <f t="shared" si="53"/>
        <v/>
      </c>
      <c r="AL137" s="23" t="str">
        <f t="shared" si="54"/>
        <v/>
      </c>
      <c r="AM137" s="23" t="str">
        <f t="shared" si="37"/>
        <v/>
      </c>
      <c r="AN137" s="23" t="str">
        <f t="shared" si="38"/>
        <v/>
      </c>
      <c r="AO137" s="23" t="str">
        <f t="shared" si="39"/>
        <v/>
      </c>
      <c r="AP137" s="23" t="str">
        <f t="shared" si="40"/>
        <v/>
      </c>
      <c r="AQ137" s="23" t="str">
        <f t="shared" si="41"/>
        <v/>
      </c>
      <c r="AR137" s="23" t="str">
        <f t="shared" si="42"/>
        <v/>
      </c>
      <c r="AS137" s="23" t="str">
        <f t="shared" si="43"/>
        <v/>
      </c>
      <c r="AT137" s="23" t="str">
        <f t="shared" si="44"/>
        <v/>
      </c>
      <c r="AU137" s="23" t="str">
        <f t="shared" si="45"/>
        <v/>
      </c>
      <c r="AV137" s="23" t="str">
        <f t="shared" si="46"/>
        <v/>
      </c>
      <c r="AW137" s="23" t="str">
        <f t="shared" si="47"/>
        <v/>
      </c>
      <c r="AX137" s="23" t="str">
        <f t="shared" si="48"/>
        <v/>
      </c>
      <c r="AY137" s="23" t="str">
        <f t="shared" si="49"/>
        <v/>
      </c>
      <c r="AZ137" s="23" t="str">
        <f t="shared" si="50"/>
        <v/>
      </c>
      <c r="BA137" s="23" t="str">
        <f t="shared" si="51"/>
        <v/>
      </c>
    </row>
    <row r="138" spans="13:53" x14ac:dyDescent="0.3">
      <c r="M138" s="9"/>
      <c r="O138" s="38"/>
      <c r="P138" s="37"/>
      <c r="AI138" s="23" t="str">
        <f t="shared" si="55"/>
        <v/>
      </c>
      <c r="AJ138" s="23" t="str">
        <f t="shared" si="52"/>
        <v/>
      </c>
      <c r="AK138" s="23" t="str">
        <f t="shared" si="53"/>
        <v/>
      </c>
      <c r="AL138" s="23" t="str">
        <f t="shared" si="54"/>
        <v/>
      </c>
      <c r="AM138" s="23" t="str">
        <f t="shared" si="37"/>
        <v/>
      </c>
      <c r="AN138" s="23" t="str">
        <f t="shared" si="38"/>
        <v/>
      </c>
      <c r="AO138" s="23" t="str">
        <f t="shared" si="39"/>
        <v/>
      </c>
      <c r="AP138" s="23" t="str">
        <f t="shared" si="40"/>
        <v/>
      </c>
      <c r="AQ138" s="23" t="str">
        <f t="shared" si="41"/>
        <v/>
      </c>
      <c r="AR138" s="23" t="str">
        <f t="shared" si="42"/>
        <v/>
      </c>
      <c r="AS138" s="23" t="str">
        <f t="shared" si="43"/>
        <v/>
      </c>
      <c r="AT138" s="23" t="str">
        <f t="shared" si="44"/>
        <v/>
      </c>
      <c r="AU138" s="23" t="str">
        <f t="shared" si="45"/>
        <v/>
      </c>
      <c r="AV138" s="23" t="str">
        <f t="shared" si="46"/>
        <v/>
      </c>
      <c r="AW138" s="23" t="str">
        <f t="shared" si="47"/>
        <v/>
      </c>
      <c r="AX138" s="23" t="str">
        <f t="shared" si="48"/>
        <v/>
      </c>
      <c r="AY138" s="23" t="str">
        <f t="shared" si="49"/>
        <v/>
      </c>
      <c r="AZ138" s="23" t="str">
        <f t="shared" si="50"/>
        <v/>
      </c>
      <c r="BA138" s="23" t="str">
        <f t="shared" si="51"/>
        <v/>
      </c>
    </row>
    <row r="139" spans="13:53" x14ac:dyDescent="0.3">
      <c r="M139" s="9"/>
      <c r="O139" s="38"/>
      <c r="P139" s="37"/>
      <c r="AI139" s="23" t="str">
        <f t="shared" si="55"/>
        <v/>
      </c>
      <c r="AJ139" s="23" t="str">
        <f t="shared" si="52"/>
        <v/>
      </c>
      <c r="AK139" s="23" t="str">
        <f t="shared" si="53"/>
        <v/>
      </c>
      <c r="AL139" s="23" t="str">
        <f t="shared" si="54"/>
        <v/>
      </c>
      <c r="AM139" s="23" t="str">
        <f t="shared" si="37"/>
        <v/>
      </c>
      <c r="AN139" s="23" t="str">
        <f t="shared" si="38"/>
        <v/>
      </c>
      <c r="AO139" s="23" t="str">
        <f t="shared" si="39"/>
        <v/>
      </c>
      <c r="AP139" s="23" t="str">
        <f t="shared" si="40"/>
        <v/>
      </c>
      <c r="AQ139" s="23" t="str">
        <f t="shared" si="41"/>
        <v/>
      </c>
      <c r="AR139" s="23" t="str">
        <f t="shared" si="42"/>
        <v/>
      </c>
      <c r="AS139" s="23" t="str">
        <f t="shared" si="43"/>
        <v/>
      </c>
      <c r="AT139" s="23" t="str">
        <f t="shared" si="44"/>
        <v/>
      </c>
      <c r="AU139" s="23" t="str">
        <f t="shared" si="45"/>
        <v/>
      </c>
      <c r="AV139" s="23" t="str">
        <f t="shared" si="46"/>
        <v/>
      </c>
      <c r="AW139" s="23" t="str">
        <f t="shared" si="47"/>
        <v/>
      </c>
      <c r="AX139" s="23" t="str">
        <f t="shared" si="48"/>
        <v/>
      </c>
      <c r="AY139" s="23" t="str">
        <f t="shared" si="49"/>
        <v/>
      </c>
      <c r="AZ139" s="23" t="str">
        <f t="shared" si="50"/>
        <v/>
      </c>
      <c r="BA139" s="23" t="str">
        <f t="shared" si="51"/>
        <v/>
      </c>
    </row>
    <row r="140" spans="13:53" x14ac:dyDescent="0.3">
      <c r="O140" s="36"/>
      <c r="P140" s="37"/>
      <c r="AI140" s="23" t="str">
        <f t="shared" si="55"/>
        <v/>
      </c>
      <c r="AJ140" s="23" t="str">
        <f t="shared" si="52"/>
        <v/>
      </c>
      <c r="AK140" s="23" t="str">
        <f t="shared" si="53"/>
        <v/>
      </c>
      <c r="AL140" s="23" t="str">
        <f t="shared" si="54"/>
        <v/>
      </c>
      <c r="AM140" s="23" t="str">
        <f t="shared" si="37"/>
        <v/>
      </c>
      <c r="AN140" s="23" t="str">
        <f t="shared" si="38"/>
        <v/>
      </c>
      <c r="AO140" s="23" t="str">
        <f t="shared" si="39"/>
        <v/>
      </c>
      <c r="AP140" s="23" t="str">
        <f t="shared" si="40"/>
        <v/>
      </c>
      <c r="AQ140" s="23" t="str">
        <f t="shared" si="41"/>
        <v/>
      </c>
      <c r="AR140" s="23" t="str">
        <f t="shared" si="42"/>
        <v/>
      </c>
      <c r="AS140" s="23" t="str">
        <f t="shared" si="43"/>
        <v/>
      </c>
      <c r="AT140" s="23" t="str">
        <f t="shared" si="44"/>
        <v/>
      </c>
      <c r="AU140" s="23" t="str">
        <f t="shared" si="45"/>
        <v/>
      </c>
      <c r="AV140" s="23" t="str">
        <f t="shared" si="46"/>
        <v/>
      </c>
      <c r="AW140" s="23" t="str">
        <f t="shared" si="47"/>
        <v/>
      </c>
      <c r="AX140" s="23" t="str">
        <f t="shared" si="48"/>
        <v/>
      </c>
      <c r="AY140" s="23" t="str">
        <f t="shared" si="49"/>
        <v/>
      </c>
      <c r="AZ140" s="23" t="str">
        <f t="shared" si="50"/>
        <v/>
      </c>
      <c r="BA140" s="23" t="str">
        <f t="shared" si="51"/>
        <v/>
      </c>
    </row>
    <row r="141" spans="13:53" x14ac:dyDescent="0.3">
      <c r="O141" s="36"/>
      <c r="P141" s="37"/>
      <c r="AI141" s="23" t="str">
        <f t="shared" si="55"/>
        <v/>
      </c>
      <c r="AJ141" s="23" t="str">
        <f t="shared" si="52"/>
        <v/>
      </c>
      <c r="AK141" s="23" t="str">
        <f t="shared" si="53"/>
        <v/>
      </c>
      <c r="AL141" s="23" t="str">
        <f t="shared" si="54"/>
        <v/>
      </c>
      <c r="AM141" s="23" t="str">
        <f t="shared" si="37"/>
        <v/>
      </c>
      <c r="AN141" s="23" t="str">
        <f t="shared" si="38"/>
        <v/>
      </c>
      <c r="AO141" s="23" t="str">
        <f t="shared" si="39"/>
        <v/>
      </c>
      <c r="AP141" s="23" t="str">
        <f t="shared" si="40"/>
        <v/>
      </c>
      <c r="AQ141" s="23" t="str">
        <f t="shared" si="41"/>
        <v/>
      </c>
      <c r="AR141" s="23" t="str">
        <f t="shared" si="42"/>
        <v/>
      </c>
      <c r="AS141" s="23" t="str">
        <f t="shared" si="43"/>
        <v/>
      </c>
      <c r="AT141" s="23" t="str">
        <f t="shared" si="44"/>
        <v/>
      </c>
      <c r="AU141" s="23" t="str">
        <f t="shared" si="45"/>
        <v/>
      </c>
      <c r="AV141" s="23" t="str">
        <f t="shared" si="46"/>
        <v/>
      </c>
      <c r="AW141" s="23" t="str">
        <f t="shared" si="47"/>
        <v/>
      </c>
      <c r="AX141" s="23" t="str">
        <f t="shared" si="48"/>
        <v/>
      </c>
      <c r="AY141" s="23" t="str">
        <f t="shared" si="49"/>
        <v/>
      </c>
      <c r="AZ141" s="23" t="str">
        <f t="shared" si="50"/>
        <v/>
      </c>
      <c r="BA141" s="23" t="str">
        <f t="shared" si="51"/>
        <v/>
      </c>
    </row>
    <row r="142" spans="13:53" x14ac:dyDescent="0.3">
      <c r="O142" s="36"/>
      <c r="P142" s="37"/>
      <c r="AI142" s="23" t="str">
        <f t="shared" si="55"/>
        <v/>
      </c>
      <c r="AJ142" s="23" t="str">
        <f t="shared" si="52"/>
        <v/>
      </c>
      <c r="AK142" s="23" t="str">
        <f t="shared" si="53"/>
        <v/>
      </c>
      <c r="AL142" s="23" t="str">
        <f t="shared" si="54"/>
        <v/>
      </c>
      <c r="AM142" s="23" t="str">
        <f t="shared" si="37"/>
        <v/>
      </c>
      <c r="AN142" s="23" t="str">
        <f t="shared" si="38"/>
        <v/>
      </c>
      <c r="AO142" s="23" t="str">
        <f t="shared" si="39"/>
        <v/>
      </c>
      <c r="AP142" s="23" t="str">
        <f t="shared" si="40"/>
        <v/>
      </c>
      <c r="AQ142" s="23" t="str">
        <f t="shared" si="41"/>
        <v/>
      </c>
      <c r="AR142" s="23" t="str">
        <f t="shared" si="42"/>
        <v/>
      </c>
      <c r="AS142" s="23" t="str">
        <f t="shared" si="43"/>
        <v/>
      </c>
      <c r="AT142" s="23" t="str">
        <f t="shared" si="44"/>
        <v/>
      </c>
      <c r="AU142" s="23" t="str">
        <f t="shared" si="45"/>
        <v/>
      </c>
      <c r="AV142" s="23" t="str">
        <f t="shared" si="46"/>
        <v/>
      </c>
      <c r="AW142" s="23" t="str">
        <f t="shared" si="47"/>
        <v/>
      </c>
      <c r="AX142" s="23" t="str">
        <f t="shared" si="48"/>
        <v/>
      </c>
      <c r="AY142" s="23" t="str">
        <f t="shared" si="49"/>
        <v/>
      </c>
      <c r="AZ142" s="23" t="str">
        <f t="shared" si="50"/>
        <v/>
      </c>
      <c r="BA142" s="23" t="str">
        <f t="shared" si="51"/>
        <v/>
      </c>
    </row>
    <row r="143" spans="13:53" x14ac:dyDescent="0.3">
      <c r="O143" s="36"/>
      <c r="P143" s="37"/>
      <c r="AI143" s="23" t="str">
        <f t="shared" si="55"/>
        <v/>
      </c>
      <c r="AJ143" s="23" t="str">
        <f t="shared" si="52"/>
        <v/>
      </c>
      <c r="AK143" s="23" t="str">
        <f t="shared" si="53"/>
        <v/>
      </c>
      <c r="AL143" s="23" t="str">
        <f t="shared" si="54"/>
        <v/>
      </c>
      <c r="AM143" s="23" t="str">
        <f t="shared" si="37"/>
        <v/>
      </c>
      <c r="AN143" s="23" t="str">
        <f t="shared" si="38"/>
        <v/>
      </c>
      <c r="AO143" s="23" t="str">
        <f t="shared" si="39"/>
        <v/>
      </c>
      <c r="AP143" s="23" t="str">
        <f t="shared" si="40"/>
        <v/>
      </c>
      <c r="AQ143" s="23" t="str">
        <f t="shared" si="41"/>
        <v/>
      </c>
      <c r="AR143" s="23" t="str">
        <f t="shared" si="42"/>
        <v/>
      </c>
      <c r="AS143" s="23" t="str">
        <f t="shared" si="43"/>
        <v/>
      </c>
      <c r="AT143" s="23" t="str">
        <f t="shared" si="44"/>
        <v/>
      </c>
      <c r="AU143" s="23" t="str">
        <f t="shared" si="45"/>
        <v/>
      </c>
      <c r="AV143" s="23" t="str">
        <f t="shared" si="46"/>
        <v/>
      </c>
      <c r="AW143" s="23" t="str">
        <f t="shared" si="47"/>
        <v/>
      </c>
      <c r="AX143" s="23" t="str">
        <f t="shared" si="48"/>
        <v/>
      </c>
      <c r="AY143" s="23" t="str">
        <f t="shared" si="49"/>
        <v/>
      </c>
      <c r="AZ143" s="23" t="str">
        <f t="shared" si="50"/>
        <v/>
      </c>
      <c r="BA143" s="23" t="str">
        <f t="shared" si="51"/>
        <v/>
      </c>
    </row>
    <row r="144" spans="13:53" x14ac:dyDescent="0.3">
      <c r="O144" s="36"/>
      <c r="P144" s="37"/>
      <c r="AI144" s="23" t="str">
        <f t="shared" si="55"/>
        <v/>
      </c>
      <c r="AJ144" s="23" t="str">
        <f t="shared" si="52"/>
        <v/>
      </c>
      <c r="AK144" s="23" t="str">
        <f t="shared" si="53"/>
        <v/>
      </c>
      <c r="AL144" s="23" t="str">
        <f t="shared" si="54"/>
        <v/>
      </c>
      <c r="AM144" s="23" t="str">
        <f t="shared" si="37"/>
        <v/>
      </c>
      <c r="AN144" s="23" t="str">
        <f t="shared" si="38"/>
        <v/>
      </c>
      <c r="AO144" s="23" t="str">
        <f t="shared" si="39"/>
        <v/>
      </c>
      <c r="AP144" s="23" t="str">
        <f t="shared" si="40"/>
        <v/>
      </c>
      <c r="AQ144" s="23" t="str">
        <f t="shared" si="41"/>
        <v/>
      </c>
      <c r="AR144" s="23" t="str">
        <f t="shared" si="42"/>
        <v/>
      </c>
      <c r="AS144" s="23" t="str">
        <f t="shared" si="43"/>
        <v/>
      </c>
      <c r="AT144" s="23" t="str">
        <f t="shared" si="44"/>
        <v/>
      </c>
      <c r="AU144" s="23" t="str">
        <f t="shared" si="45"/>
        <v/>
      </c>
      <c r="AV144" s="23" t="str">
        <f t="shared" si="46"/>
        <v/>
      </c>
      <c r="AW144" s="23" t="str">
        <f t="shared" si="47"/>
        <v/>
      </c>
      <c r="AX144" s="23" t="str">
        <f t="shared" si="48"/>
        <v/>
      </c>
      <c r="AY144" s="23" t="str">
        <f t="shared" si="49"/>
        <v/>
      </c>
      <c r="AZ144" s="23" t="str">
        <f t="shared" si="50"/>
        <v/>
      </c>
      <c r="BA144" s="23" t="str">
        <f t="shared" si="51"/>
        <v/>
      </c>
    </row>
    <row r="145" spans="15:53" x14ac:dyDescent="0.3">
      <c r="O145" s="36"/>
      <c r="P145" s="37"/>
      <c r="AI145" s="23" t="str">
        <f t="shared" si="55"/>
        <v/>
      </c>
      <c r="AJ145" s="23" t="str">
        <f t="shared" si="52"/>
        <v/>
      </c>
      <c r="AK145" s="23" t="str">
        <f t="shared" si="53"/>
        <v/>
      </c>
      <c r="AL145" s="23" t="str">
        <f t="shared" si="54"/>
        <v/>
      </c>
      <c r="AM145" s="23" t="str">
        <f t="shared" si="37"/>
        <v/>
      </c>
      <c r="AN145" s="23" t="str">
        <f t="shared" si="38"/>
        <v/>
      </c>
      <c r="AO145" s="23" t="str">
        <f t="shared" si="39"/>
        <v/>
      </c>
      <c r="AP145" s="23" t="str">
        <f t="shared" si="40"/>
        <v/>
      </c>
      <c r="AQ145" s="23" t="str">
        <f t="shared" si="41"/>
        <v/>
      </c>
      <c r="AR145" s="23" t="str">
        <f t="shared" si="42"/>
        <v/>
      </c>
      <c r="AS145" s="23" t="str">
        <f t="shared" si="43"/>
        <v/>
      </c>
      <c r="AT145" s="23" t="str">
        <f t="shared" si="44"/>
        <v/>
      </c>
      <c r="AU145" s="23" t="str">
        <f t="shared" si="45"/>
        <v/>
      </c>
      <c r="AV145" s="23" t="str">
        <f t="shared" si="46"/>
        <v/>
      </c>
      <c r="AW145" s="23" t="str">
        <f t="shared" si="47"/>
        <v/>
      </c>
      <c r="AX145" s="23" t="str">
        <f t="shared" si="48"/>
        <v/>
      </c>
      <c r="AY145" s="23" t="str">
        <f t="shared" si="49"/>
        <v/>
      </c>
      <c r="AZ145" s="23" t="str">
        <f t="shared" si="50"/>
        <v/>
      </c>
      <c r="BA145" s="23" t="str">
        <f t="shared" si="51"/>
        <v/>
      </c>
    </row>
    <row r="146" spans="15:53" x14ac:dyDescent="0.3">
      <c r="O146" s="36"/>
      <c r="P146" s="37"/>
      <c r="AI146" s="23" t="str">
        <f t="shared" si="55"/>
        <v/>
      </c>
      <c r="AJ146" s="23" t="str">
        <f t="shared" si="52"/>
        <v/>
      </c>
      <c r="AK146" s="23" t="str">
        <f t="shared" si="53"/>
        <v/>
      </c>
      <c r="AL146" s="23" t="str">
        <f t="shared" si="54"/>
        <v/>
      </c>
      <c r="AM146" s="23" t="str">
        <f t="shared" si="37"/>
        <v/>
      </c>
      <c r="AN146" s="23" t="str">
        <f t="shared" si="38"/>
        <v/>
      </c>
      <c r="AO146" s="23" t="str">
        <f t="shared" si="39"/>
        <v/>
      </c>
      <c r="AP146" s="23" t="str">
        <f t="shared" si="40"/>
        <v/>
      </c>
      <c r="AQ146" s="23" t="str">
        <f t="shared" si="41"/>
        <v/>
      </c>
      <c r="AR146" s="23" t="str">
        <f t="shared" si="42"/>
        <v/>
      </c>
      <c r="AS146" s="23" t="str">
        <f t="shared" si="43"/>
        <v/>
      </c>
      <c r="AT146" s="23" t="str">
        <f t="shared" si="44"/>
        <v/>
      </c>
      <c r="AU146" s="23" t="str">
        <f t="shared" si="45"/>
        <v/>
      </c>
      <c r="AV146" s="23" t="str">
        <f t="shared" si="46"/>
        <v/>
      </c>
      <c r="AW146" s="23" t="str">
        <f t="shared" si="47"/>
        <v/>
      </c>
      <c r="AX146" s="23" t="str">
        <f t="shared" si="48"/>
        <v/>
      </c>
      <c r="AY146" s="23" t="str">
        <f t="shared" si="49"/>
        <v/>
      </c>
      <c r="AZ146" s="23" t="str">
        <f t="shared" si="50"/>
        <v/>
      </c>
      <c r="BA146" s="23" t="str">
        <f t="shared" si="51"/>
        <v/>
      </c>
    </row>
    <row r="147" spans="15:53" x14ac:dyDescent="0.3">
      <c r="O147" s="36"/>
      <c r="P147" s="37"/>
      <c r="AI147" s="23" t="str">
        <f t="shared" si="55"/>
        <v/>
      </c>
      <c r="AJ147" s="23" t="str">
        <f t="shared" si="52"/>
        <v/>
      </c>
      <c r="AK147" s="23" t="str">
        <f t="shared" si="53"/>
        <v/>
      </c>
      <c r="AL147" s="23" t="str">
        <f t="shared" si="54"/>
        <v/>
      </c>
      <c r="AM147" s="23" t="str">
        <f t="shared" si="37"/>
        <v/>
      </c>
      <c r="AN147" s="23" t="str">
        <f t="shared" si="38"/>
        <v/>
      </c>
      <c r="AO147" s="23" t="str">
        <f t="shared" si="39"/>
        <v/>
      </c>
      <c r="AP147" s="23" t="str">
        <f t="shared" si="40"/>
        <v/>
      </c>
      <c r="AQ147" s="23" t="str">
        <f t="shared" si="41"/>
        <v/>
      </c>
      <c r="AR147" s="23" t="str">
        <f t="shared" si="42"/>
        <v/>
      </c>
      <c r="AS147" s="23" t="str">
        <f t="shared" si="43"/>
        <v/>
      </c>
      <c r="AT147" s="23" t="str">
        <f t="shared" si="44"/>
        <v/>
      </c>
      <c r="AU147" s="23" t="str">
        <f t="shared" si="45"/>
        <v/>
      </c>
      <c r="AV147" s="23" t="str">
        <f t="shared" si="46"/>
        <v/>
      </c>
      <c r="AW147" s="23" t="str">
        <f t="shared" si="47"/>
        <v/>
      </c>
      <c r="AX147" s="23" t="str">
        <f t="shared" si="48"/>
        <v/>
      </c>
      <c r="AY147" s="23" t="str">
        <f t="shared" si="49"/>
        <v/>
      </c>
      <c r="AZ147" s="23" t="str">
        <f t="shared" si="50"/>
        <v/>
      </c>
      <c r="BA147" s="23" t="str">
        <f t="shared" si="51"/>
        <v/>
      </c>
    </row>
    <row r="148" spans="15:53" x14ac:dyDescent="0.3">
      <c r="O148" s="36"/>
      <c r="P148" s="37"/>
      <c r="AI148" s="23" t="str">
        <f t="shared" si="55"/>
        <v/>
      </c>
      <c r="AJ148" s="23" t="str">
        <f t="shared" si="52"/>
        <v/>
      </c>
      <c r="AK148" s="23" t="str">
        <f t="shared" si="53"/>
        <v/>
      </c>
      <c r="AL148" s="23" t="str">
        <f t="shared" si="54"/>
        <v/>
      </c>
      <c r="AM148" s="23" t="str">
        <f t="shared" ref="AM148:AM210" si="56">IF(U148&lt;&gt;"X","",U$5&amp;"; ")</f>
        <v/>
      </c>
      <c r="AN148" s="23" t="str">
        <f t="shared" ref="AN148:AN210" si="57">IF(V148&lt;&gt;"X","",V$5&amp;"; ")</f>
        <v/>
      </c>
      <c r="AO148" s="23" t="str">
        <f t="shared" ref="AO148:AO210" si="58">IF(W148&lt;&gt;"X","",W$5&amp;"; ")</f>
        <v/>
      </c>
      <c r="AP148" s="23" t="str">
        <f t="shared" ref="AP148:AP210" si="59">IF(X148&lt;&gt;"X","",X$5&amp;"; ")</f>
        <v/>
      </c>
      <c r="AQ148" s="23" t="str">
        <f t="shared" ref="AQ148:AQ210" si="60">IF(Y148&lt;&gt;"X","",Y$5&amp;"; ")</f>
        <v/>
      </c>
      <c r="AR148" s="23" t="str">
        <f t="shared" ref="AR148:AR210" si="61">IF(Z148&lt;&gt;"X","",Z$5&amp;"; ")</f>
        <v/>
      </c>
      <c r="AS148" s="23" t="str">
        <f t="shared" ref="AS148:AS210" si="62">IF(AA148&lt;&gt;"X","",AA$5&amp;"; ")</f>
        <v/>
      </c>
      <c r="AT148" s="23" t="str">
        <f t="shared" ref="AT148:AT210" si="63">IF(AB148&lt;&gt;"X","",AB$5&amp;"; ")</f>
        <v/>
      </c>
      <c r="AU148" s="23" t="str">
        <f t="shared" ref="AU148:AU210" si="64">IF(AC148&lt;&gt;"X","",AC$5&amp;"; ")</f>
        <v/>
      </c>
      <c r="AV148" s="23" t="str">
        <f t="shared" ref="AV148:AV210" si="65">IF(AD148&lt;&gt;"X","",AD$5&amp;"; ")</f>
        <v/>
      </c>
      <c r="AW148" s="23" t="str">
        <f t="shared" ref="AW148:AW210" si="66">IF(AE148&lt;&gt;"X","",AE$5&amp;"; ")</f>
        <v/>
      </c>
      <c r="AX148" s="23" t="str">
        <f t="shared" ref="AX148:AX210" si="67">IF(AF148&lt;&gt;"X","",AF$5&amp;"; ")</f>
        <v/>
      </c>
      <c r="AY148" s="23" t="str">
        <f t="shared" ref="AY148:AY210" si="68">IF(AG148&lt;&gt;"X","",AG$5&amp;"; ")</f>
        <v/>
      </c>
      <c r="AZ148" s="23" t="str">
        <f t="shared" ref="AZ148:AZ210" si="69">IF(AH148&lt;&gt;"X","",AH$5&amp;"; ")</f>
        <v/>
      </c>
      <c r="BA148" s="23" t="str">
        <f t="shared" ref="BA148:BA210" si="70">IF(AI148&lt;&gt;"X","",AI$5&amp;"; ")</f>
        <v/>
      </c>
    </row>
    <row r="149" spans="15:53" x14ac:dyDescent="0.3">
      <c r="O149" s="36"/>
      <c r="P149" s="37"/>
      <c r="AI149" s="23" t="str">
        <f t="shared" si="55"/>
        <v/>
      </c>
      <c r="AJ149" s="23" t="str">
        <f t="shared" ref="AJ149:AJ210" si="71">IF(R149&lt;&gt;"X","",R$5&amp;"; ")</f>
        <v/>
      </c>
      <c r="AK149" s="23" t="str">
        <f t="shared" ref="AK149:AK210" si="72">IF(S149&lt;&gt;"X","",S$5&amp;"; ")</f>
        <v/>
      </c>
      <c r="AL149" s="23" t="str">
        <f t="shared" ref="AL149:AL210" si="73">IF(T149&lt;&gt;"X","",T$5&amp;"; ")</f>
        <v/>
      </c>
      <c r="AM149" s="23" t="str">
        <f t="shared" si="56"/>
        <v/>
      </c>
      <c r="AN149" s="23" t="str">
        <f t="shared" si="57"/>
        <v/>
      </c>
      <c r="AO149" s="23" t="str">
        <f t="shared" si="58"/>
        <v/>
      </c>
      <c r="AP149" s="23" t="str">
        <f t="shared" si="59"/>
        <v/>
      </c>
      <c r="AQ149" s="23" t="str">
        <f t="shared" si="60"/>
        <v/>
      </c>
      <c r="AR149" s="23" t="str">
        <f t="shared" si="61"/>
        <v/>
      </c>
      <c r="AS149" s="23" t="str">
        <f t="shared" si="62"/>
        <v/>
      </c>
      <c r="AT149" s="23" t="str">
        <f t="shared" si="63"/>
        <v/>
      </c>
      <c r="AU149" s="23" t="str">
        <f t="shared" si="64"/>
        <v/>
      </c>
      <c r="AV149" s="23" t="str">
        <f t="shared" si="65"/>
        <v/>
      </c>
      <c r="AW149" s="23" t="str">
        <f t="shared" si="66"/>
        <v/>
      </c>
      <c r="AX149" s="23" t="str">
        <f t="shared" si="67"/>
        <v/>
      </c>
      <c r="AY149" s="23" t="str">
        <f t="shared" si="68"/>
        <v/>
      </c>
      <c r="AZ149" s="23" t="str">
        <f t="shared" si="69"/>
        <v/>
      </c>
      <c r="BA149" s="23" t="str">
        <f t="shared" si="70"/>
        <v/>
      </c>
    </row>
    <row r="150" spans="15:53" x14ac:dyDescent="0.3">
      <c r="O150" s="36"/>
      <c r="P150" s="37"/>
      <c r="AI150" s="23" t="str">
        <f t="shared" si="55"/>
        <v/>
      </c>
      <c r="AJ150" s="23" t="str">
        <f t="shared" si="71"/>
        <v/>
      </c>
      <c r="AK150" s="23" t="str">
        <f t="shared" si="72"/>
        <v/>
      </c>
      <c r="AL150" s="23" t="str">
        <f t="shared" si="73"/>
        <v/>
      </c>
      <c r="AM150" s="23" t="str">
        <f t="shared" si="56"/>
        <v/>
      </c>
      <c r="AN150" s="23" t="str">
        <f t="shared" si="57"/>
        <v/>
      </c>
      <c r="AO150" s="23" t="str">
        <f t="shared" si="58"/>
        <v/>
      </c>
      <c r="AP150" s="23" t="str">
        <f t="shared" si="59"/>
        <v/>
      </c>
      <c r="AQ150" s="23" t="str">
        <f t="shared" si="60"/>
        <v/>
      </c>
      <c r="AR150" s="23" t="str">
        <f t="shared" si="61"/>
        <v/>
      </c>
      <c r="AS150" s="23" t="str">
        <f t="shared" si="62"/>
        <v/>
      </c>
      <c r="AT150" s="23" t="str">
        <f t="shared" si="63"/>
        <v/>
      </c>
      <c r="AU150" s="23" t="str">
        <f t="shared" si="64"/>
        <v/>
      </c>
      <c r="AV150" s="23" t="str">
        <f t="shared" si="65"/>
        <v/>
      </c>
      <c r="AW150" s="23" t="str">
        <f t="shared" si="66"/>
        <v/>
      </c>
      <c r="AX150" s="23" t="str">
        <f t="shared" si="67"/>
        <v/>
      </c>
      <c r="AY150" s="23" t="str">
        <f t="shared" si="68"/>
        <v/>
      </c>
      <c r="AZ150" s="23" t="str">
        <f t="shared" si="69"/>
        <v/>
      </c>
      <c r="BA150" s="23" t="str">
        <f t="shared" si="70"/>
        <v/>
      </c>
    </row>
    <row r="151" spans="15:53" x14ac:dyDescent="0.3">
      <c r="O151" s="36"/>
      <c r="P151" s="37"/>
      <c r="AI151" s="23" t="str">
        <f t="shared" si="55"/>
        <v/>
      </c>
      <c r="AJ151" s="23" t="str">
        <f t="shared" si="71"/>
        <v/>
      </c>
      <c r="AK151" s="23" t="str">
        <f t="shared" si="72"/>
        <v/>
      </c>
      <c r="AL151" s="23" t="str">
        <f t="shared" si="73"/>
        <v/>
      </c>
      <c r="AM151" s="23" t="str">
        <f t="shared" si="56"/>
        <v/>
      </c>
      <c r="AN151" s="23" t="str">
        <f t="shared" si="57"/>
        <v/>
      </c>
      <c r="AO151" s="23" t="str">
        <f t="shared" si="58"/>
        <v/>
      </c>
      <c r="AP151" s="23" t="str">
        <f t="shared" si="59"/>
        <v/>
      </c>
      <c r="AQ151" s="23" t="str">
        <f t="shared" si="60"/>
        <v/>
      </c>
      <c r="AR151" s="23" t="str">
        <f t="shared" si="61"/>
        <v/>
      </c>
      <c r="AS151" s="23" t="str">
        <f t="shared" si="62"/>
        <v/>
      </c>
      <c r="AT151" s="23" t="str">
        <f t="shared" si="63"/>
        <v/>
      </c>
      <c r="AU151" s="23" t="str">
        <f t="shared" si="64"/>
        <v/>
      </c>
      <c r="AV151" s="23" t="str">
        <f t="shared" si="65"/>
        <v/>
      </c>
      <c r="AW151" s="23" t="str">
        <f t="shared" si="66"/>
        <v/>
      </c>
      <c r="AX151" s="23" t="str">
        <f t="shared" si="67"/>
        <v/>
      </c>
      <c r="AY151" s="23" t="str">
        <f t="shared" si="68"/>
        <v/>
      </c>
      <c r="AZ151" s="23" t="str">
        <f t="shared" si="69"/>
        <v/>
      </c>
      <c r="BA151" s="23" t="str">
        <f t="shared" si="70"/>
        <v/>
      </c>
    </row>
    <row r="152" spans="15:53" x14ac:dyDescent="0.3">
      <c r="O152" s="36"/>
      <c r="P152" s="37"/>
      <c r="AI152" s="23" t="str">
        <f t="shared" si="55"/>
        <v/>
      </c>
      <c r="AJ152" s="23" t="str">
        <f t="shared" si="71"/>
        <v/>
      </c>
      <c r="AK152" s="23" t="str">
        <f t="shared" si="72"/>
        <v/>
      </c>
      <c r="AL152" s="23" t="str">
        <f t="shared" si="73"/>
        <v/>
      </c>
      <c r="AM152" s="23" t="str">
        <f t="shared" si="56"/>
        <v/>
      </c>
      <c r="AN152" s="23" t="str">
        <f t="shared" si="57"/>
        <v/>
      </c>
      <c r="AO152" s="23" t="str">
        <f t="shared" si="58"/>
        <v/>
      </c>
      <c r="AP152" s="23" t="str">
        <f t="shared" si="59"/>
        <v/>
      </c>
      <c r="AQ152" s="23" t="str">
        <f t="shared" si="60"/>
        <v/>
      </c>
      <c r="AR152" s="23" t="str">
        <f t="shared" si="61"/>
        <v/>
      </c>
      <c r="AS152" s="23" t="str">
        <f t="shared" si="62"/>
        <v/>
      </c>
      <c r="AT152" s="23" t="str">
        <f t="shared" si="63"/>
        <v/>
      </c>
      <c r="AU152" s="23" t="str">
        <f t="shared" si="64"/>
        <v/>
      </c>
      <c r="AV152" s="23" t="str">
        <f t="shared" si="65"/>
        <v/>
      </c>
      <c r="AW152" s="23" t="str">
        <f t="shared" si="66"/>
        <v/>
      </c>
      <c r="AX152" s="23" t="str">
        <f t="shared" si="67"/>
        <v/>
      </c>
      <c r="AY152" s="23" t="str">
        <f t="shared" si="68"/>
        <v/>
      </c>
      <c r="AZ152" s="23" t="str">
        <f t="shared" si="69"/>
        <v/>
      </c>
      <c r="BA152" s="23" t="str">
        <f t="shared" si="70"/>
        <v/>
      </c>
    </row>
    <row r="153" spans="15:53" x14ac:dyDescent="0.3">
      <c r="O153" s="36"/>
      <c r="P153" s="37"/>
      <c r="AI153" s="23" t="str">
        <f t="shared" si="55"/>
        <v/>
      </c>
      <c r="AJ153" s="23" t="str">
        <f t="shared" si="71"/>
        <v/>
      </c>
      <c r="AK153" s="23" t="str">
        <f t="shared" si="72"/>
        <v/>
      </c>
      <c r="AL153" s="23" t="str">
        <f t="shared" si="73"/>
        <v/>
      </c>
      <c r="AM153" s="23" t="str">
        <f t="shared" si="56"/>
        <v/>
      </c>
      <c r="AN153" s="23" t="str">
        <f t="shared" si="57"/>
        <v/>
      </c>
      <c r="AO153" s="23" t="str">
        <f t="shared" si="58"/>
        <v/>
      </c>
      <c r="AP153" s="23" t="str">
        <f t="shared" si="59"/>
        <v/>
      </c>
      <c r="AQ153" s="23" t="str">
        <f t="shared" si="60"/>
        <v/>
      </c>
      <c r="AR153" s="23" t="str">
        <f t="shared" si="61"/>
        <v/>
      </c>
      <c r="AS153" s="23" t="str">
        <f t="shared" si="62"/>
        <v/>
      </c>
      <c r="AT153" s="23" t="str">
        <f t="shared" si="63"/>
        <v/>
      </c>
      <c r="AU153" s="23" t="str">
        <f t="shared" si="64"/>
        <v/>
      </c>
      <c r="AV153" s="23" t="str">
        <f t="shared" si="65"/>
        <v/>
      </c>
      <c r="AW153" s="23" t="str">
        <f t="shared" si="66"/>
        <v/>
      </c>
      <c r="AX153" s="23" t="str">
        <f t="shared" si="67"/>
        <v/>
      </c>
      <c r="AY153" s="23" t="str">
        <f t="shared" si="68"/>
        <v/>
      </c>
      <c r="AZ153" s="23" t="str">
        <f t="shared" si="69"/>
        <v/>
      </c>
      <c r="BA153" s="23" t="str">
        <f t="shared" si="70"/>
        <v/>
      </c>
    </row>
    <row r="154" spans="15:53" x14ac:dyDescent="0.3">
      <c r="O154" s="36"/>
      <c r="P154" s="37"/>
      <c r="AI154" s="23" t="str">
        <f t="shared" si="55"/>
        <v/>
      </c>
      <c r="AJ154" s="23" t="str">
        <f t="shared" si="71"/>
        <v/>
      </c>
      <c r="AK154" s="23" t="str">
        <f t="shared" si="72"/>
        <v/>
      </c>
      <c r="AL154" s="23" t="str">
        <f t="shared" si="73"/>
        <v/>
      </c>
      <c r="AM154" s="23" t="str">
        <f t="shared" si="56"/>
        <v/>
      </c>
      <c r="AN154" s="23" t="str">
        <f t="shared" si="57"/>
        <v/>
      </c>
      <c r="AO154" s="23" t="str">
        <f t="shared" si="58"/>
        <v/>
      </c>
      <c r="AP154" s="23" t="str">
        <f t="shared" si="59"/>
        <v/>
      </c>
      <c r="AQ154" s="23" t="str">
        <f t="shared" si="60"/>
        <v/>
      </c>
      <c r="AR154" s="23" t="str">
        <f t="shared" si="61"/>
        <v/>
      </c>
      <c r="AS154" s="23" t="str">
        <f t="shared" si="62"/>
        <v/>
      </c>
      <c r="AT154" s="23" t="str">
        <f t="shared" si="63"/>
        <v/>
      </c>
      <c r="AU154" s="23" t="str">
        <f t="shared" si="64"/>
        <v/>
      </c>
      <c r="AV154" s="23" t="str">
        <f t="shared" si="65"/>
        <v/>
      </c>
      <c r="AW154" s="23" t="str">
        <f t="shared" si="66"/>
        <v/>
      </c>
      <c r="AX154" s="23" t="str">
        <f t="shared" si="67"/>
        <v/>
      </c>
      <c r="AY154" s="23" t="str">
        <f t="shared" si="68"/>
        <v/>
      </c>
      <c r="AZ154" s="23" t="str">
        <f t="shared" si="69"/>
        <v/>
      </c>
      <c r="BA154" s="23" t="str">
        <f t="shared" si="70"/>
        <v/>
      </c>
    </row>
    <row r="155" spans="15:53" x14ac:dyDescent="0.3">
      <c r="O155" s="36"/>
      <c r="P155" s="37"/>
      <c r="AI155" s="23" t="str">
        <f t="shared" si="55"/>
        <v/>
      </c>
      <c r="AJ155" s="23" t="str">
        <f t="shared" si="71"/>
        <v/>
      </c>
      <c r="AK155" s="23" t="str">
        <f t="shared" si="72"/>
        <v/>
      </c>
      <c r="AL155" s="23" t="str">
        <f t="shared" si="73"/>
        <v/>
      </c>
      <c r="AM155" s="23" t="str">
        <f t="shared" si="56"/>
        <v/>
      </c>
      <c r="AN155" s="23" t="str">
        <f t="shared" si="57"/>
        <v/>
      </c>
      <c r="AO155" s="23" t="str">
        <f t="shared" si="58"/>
        <v/>
      </c>
      <c r="AP155" s="23" t="str">
        <f t="shared" si="59"/>
        <v/>
      </c>
      <c r="AQ155" s="23" t="str">
        <f t="shared" si="60"/>
        <v/>
      </c>
      <c r="AR155" s="23" t="str">
        <f t="shared" si="61"/>
        <v/>
      </c>
      <c r="AS155" s="23" t="str">
        <f t="shared" si="62"/>
        <v/>
      </c>
      <c r="AT155" s="23" t="str">
        <f t="shared" si="63"/>
        <v/>
      </c>
      <c r="AU155" s="23" t="str">
        <f t="shared" si="64"/>
        <v/>
      </c>
      <c r="AV155" s="23" t="str">
        <f t="shared" si="65"/>
        <v/>
      </c>
      <c r="AW155" s="23" t="str">
        <f t="shared" si="66"/>
        <v/>
      </c>
      <c r="AX155" s="23" t="str">
        <f t="shared" si="67"/>
        <v/>
      </c>
      <c r="AY155" s="23" t="str">
        <f t="shared" si="68"/>
        <v/>
      </c>
      <c r="AZ155" s="23" t="str">
        <f t="shared" si="69"/>
        <v/>
      </c>
      <c r="BA155" s="23" t="str">
        <f t="shared" si="70"/>
        <v/>
      </c>
    </row>
    <row r="156" spans="15:53" x14ac:dyDescent="0.3">
      <c r="O156" s="36"/>
      <c r="P156" s="37"/>
      <c r="AI156" s="23" t="str">
        <f t="shared" si="55"/>
        <v/>
      </c>
      <c r="AJ156" s="23" t="str">
        <f t="shared" si="71"/>
        <v/>
      </c>
      <c r="AK156" s="23" t="str">
        <f t="shared" si="72"/>
        <v/>
      </c>
      <c r="AL156" s="23" t="str">
        <f t="shared" si="73"/>
        <v/>
      </c>
      <c r="AM156" s="23" t="str">
        <f t="shared" si="56"/>
        <v/>
      </c>
      <c r="AN156" s="23" t="str">
        <f t="shared" si="57"/>
        <v/>
      </c>
      <c r="AO156" s="23" t="str">
        <f t="shared" si="58"/>
        <v/>
      </c>
      <c r="AP156" s="23" t="str">
        <f t="shared" si="59"/>
        <v/>
      </c>
      <c r="AQ156" s="23" t="str">
        <f t="shared" si="60"/>
        <v/>
      </c>
      <c r="AR156" s="23" t="str">
        <f t="shared" si="61"/>
        <v/>
      </c>
      <c r="AS156" s="23" t="str">
        <f t="shared" si="62"/>
        <v/>
      </c>
      <c r="AT156" s="23" t="str">
        <f t="shared" si="63"/>
        <v/>
      </c>
      <c r="AU156" s="23" t="str">
        <f t="shared" si="64"/>
        <v/>
      </c>
      <c r="AV156" s="23" t="str">
        <f t="shared" si="65"/>
        <v/>
      </c>
      <c r="AW156" s="23" t="str">
        <f t="shared" si="66"/>
        <v/>
      </c>
      <c r="AX156" s="23" t="str">
        <f t="shared" si="67"/>
        <v/>
      </c>
      <c r="AY156" s="23" t="str">
        <f t="shared" si="68"/>
        <v/>
      </c>
      <c r="AZ156" s="23" t="str">
        <f t="shared" si="69"/>
        <v/>
      </c>
      <c r="BA156" s="23" t="str">
        <f t="shared" si="70"/>
        <v/>
      </c>
    </row>
    <row r="157" spans="15:53" x14ac:dyDescent="0.3">
      <c r="O157" s="36"/>
      <c r="P157" s="37"/>
      <c r="AI157" s="23" t="str">
        <f t="shared" si="55"/>
        <v/>
      </c>
      <c r="AJ157" s="23" t="str">
        <f t="shared" si="71"/>
        <v/>
      </c>
      <c r="AK157" s="23" t="str">
        <f t="shared" si="72"/>
        <v/>
      </c>
      <c r="AL157" s="23" t="str">
        <f t="shared" si="73"/>
        <v/>
      </c>
      <c r="AM157" s="23" t="str">
        <f t="shared" si="56"/>
        <v/>
      </c>
      <c r="AN157" s="23" t="str">
        <f t="shared" si="57"/>
        <v/>
      </c>
      <c r="AO157" s="23" t="str">
        <f t="shared" si="58"/>
        <v/>
      </c>
      <c r="AP157" s="23" t="str">
        <f t="shared" si="59"/>
        <v/>
      </c>
      <c r="AQ157" s="23" t="str">
        <f t="shared" si="60"/>
        <v/>
      </c>
      <c r="AR157" s="23" t="str">
        <f t="shared" si="61"/>
        <v/>
      </c>
      <c r="AS157" s="23" t="str">
        <f t="shared" si="62"/>
        <v/>
      </c>
      <c r="AT157" s="23" t="str">
        <f t="shared" si="63"/>
        <v/>
      </c>
      <c r="AU157" s="23" t="str">
        <f t="shared" si="64"/>
        <v/>
      </c>
      <c r="AV157" s="23" t="str">
        <f t="shared" si="65"/>
        <v/>
      </c>
      <c r="AW157" s="23" t="str">
        <f t="shared" si="66"/>
        <v/>
      </c>
      <c r="AX157" s="23" t="str">
        <f t="shared" si="67"/>
        <v/>
      </c>
      <c r="AY157" s="23" t="str">
        <f t="shared" si="68"/>
        <v/>
      </c>
      <c r="AZ157" s="23" t="str">
        <f t="shared" si="69"/>
        <v/>
      </c>
      <c r="BA157" s="23" t="str">
        <f t="shared" si="70"/>
        <v/>
      </c>
    </row>
    <row r="158" spans="15:53" x14ac:dyDescent="0.3">
      <c r="O158" s="39"/>
      <c r="P158" s="40"/>
      <c r="AI158" s="23" t="str">
        <f t="shared" si="55"/>
        <v/>
      </c>
      <c r="AJ158" s="23" t="str">
        <f t="shared" si="71"/>
        <v/>
      </c>
      <c r="AK158" s="23" t="str">
        <f t="shared" si="72"/>
        <v/>
      </c>
      <c r="AL158" s="23" t="str">
        <f t="shared" si="73"/>
        <v/>
      </c>
      <c r="AM158" s="23" t="str">
        <f t="shared" si="56"/>
        <v/>
      </c>
      <c r="AN158" s="23" t="str">
        <f t="shared" si="57"/>
        <v/>
      </c>
      <c r="AO158" s="23" t="str">
        <f t="shared" si="58"/>
        <v/>
      </c>
      <c r="AP158" s="23" t="str">
        <f t="shared" si="59"/>
        <v/>
      </c>
      <c r="AQ158" s="23" t="str">
        <f t="shared" si="60"/>
        <v/>
      </c>
      <c r="AR158" s="23" t="str">
        <f t="shared" si="61"/>
        <v/>
      </c>
      <c r="AS158" s="23" t="str">
        <f t="shared" si="62"/>
        <v/>
      </c>
      <c r="AT158" s="23" t="str">
        <f t="shared" si="63"/>
        <v/>
      </c>
      <c r="AU158" s="23" t="str">
        <f t="shared" si="64"/>
        <v/>
      </c>
      <c r="AV158" s="23" t="str">
        <f t="shared" si="65"/>
        <v/>
      </c>
      <c r="AW158" s="23" t="str">
        <f t="shared" si="66"/>
        <v/>
      </c>
      <c r="AX158" s="23" t="str">
        <f t="shared" si="67"/>
        <v/>
      </c>
      <c r="AY158" s="23" t="str">
        <f t="shared" si="68"/>
        <v/>
      </c>
      <c r="AZ158" s="23" t="str">
        <f t="shared" si="69"/>
        <v/>
      </c>
      <c r="BA158" s="23" t="str">
        <f t="shared" si="70"/>
        <v/>
      </c>
    </row>
    <row r="159" spans="15:53" x14ac:dyDescent="0.3">
      <c r="AI159" s="23" t="str">
        <f t="shared" si="55"/>
        <v/>
      </c>
      <c r="AJ159" s="23" t="str">
        <f t="shared" si="71"/>
        <v/>
      </c>
      <c r="AK159" s="23" t="str">
        <f t="shared" si="72"/>
        <v/>
      </c>
      <c r="AL159" s="23" t="str">
        <f t="shared" si="73"/>
        <v/>
      </c>
      <c r="AM159" s="23" t="str">
        <f t="shared" si="56"/>
        <v/>
      </c>
      <c r="AN159" s="23" t="str">
        <f t="shared" si="57"/>
        <v/>
      </c>
      <c r="AO159" s="23" t="str">
        <f t="shared" si="58"/>
        <v/>
      </c>
      <c r="AP159" s="23" t="str">
        <f t="shared" si="59"/>
        <v/>
      </c>
      <c r="AQ159" s="23" t="str">
        <f t="shared" si="60"/>
        <v/>
      </c>
      <c r="AR159" s="23" t="str">
        <f t="shared" si="61"/>
        <v/>
      </c>
      <c r="AS159" s="23" t="str">
        <f t="shared" si="62"/>
        <v/>
      </c>
      <c r="AT159" s="23" t="str">
        <f t="shared" si="63"/>
        <v/>
      </c>
      <c r="AU159" s="23" t="str">
        <f t="shared" si="64"/>
        <v/>
      </c>
      <c r="AV159" s="23" t="str">
        <f t="shared" si="65"/>
        <v/>
      </c>
      <c r="AW159" s="23" t="str">
        <f t="shared" si="66"/>
        <v/>
      </c>
      <c r="AX159" s="23" t="str">
        <f t="shared" si="67"/>
        <v/>
      </c>
      <c r="AY159" s="23" t="str">
        <f t="shared" si="68"/>
        <v/>
      </c>
      <c r="AZ159" s="23" t="str">
        <f t="shared" si="69"/>
        <v/>
      </c>
      <c r="BA159" s="23" t="str">
        <f t="shared" si="70"/>
        <v/>
      </c>
    </row>
    <row r="160" spans="15:53" x14ac:dyDescent="0.3">
      <c r="AI160" s="23" t="str">
        <f t="shared" si="55"/>
        <v/>
      </c>
      <c r="AJ160" s="23" t="str">
        <f t="shared" si="71"/>
        <v/>
      </c>
      <c r="AK160" s="23" t="str">
        <f t="shared" si="72"/>
        <v/>
      </c>
      <c r="AL160" s="23" t="str">
        <f t="shared" si="73"/>
        <v/>
      </c>
      <c r="AM160" s="23" t="str">
        <f t="shared" si="56"/>
        <v/>
      </c>
      <c r="AN160" s="23" t="str">
        <f t="shared" si="57"/>
        <v/>
      </c>
      <c r="AO160" s="23" t="str">
        <f t="shared" si="58"/>
        <v/>
      </c>
      <c r="AP160" s="23" t="str">
        <f t="shared" si="59"/>
        <v/>
      </c>
      <c r="AQ160" s="23" t="str">
        <f t="shared" si="60"/>
        <v/>
      </c>
      <c r="AR160" s="23" t="str">
        <f t="shared" si="61"/>
        <v/>
      </c>
      <c r="AS160" s="23" t="str">
        <f t="shared" si="62"/>
        <v/>
      </c>
      <c r="AT160" s="23" t="str">
        <f t="shared" si="63"/>
        <v/>
      </c>
      <c r="AU160" s="23" t="str">
        <f t="shared" si="64"/>
        <v/>
      </c>
      <c r="AV160" s="23" t="str">
        <f t="shared" si="65"/>
        <v/>
      </c>
      <c r="AW160" s="23" t="str">
        <f t="shared" si="66"/>
        <v/>
      </c>
      <c r="AX160" s="23" t="str">
        <f t="shared" si="67"/>
        <v/>
      </c>
      <c r="AY160" s="23" t="str">
        <f t="shared" si="68"/>
        <v/>
      </c>
      <c r="AZ160" s="23" t="str">
        <f t="shared" si="69"/>
        <v/>
      </c>
      <c r="BA160" s="23" t="str">
        <f t="shared" si="70"/>
        <v/>
      </c>
    </row>
    <row r="161" spans="35:53" x14ac:dyDescent="0.3">
      <c r="AI161" s="23" t="str">
        <f t="shared" si="55"/>
        <v/>
      </c>
      <c r="AJ161" s="23" t="str">
        <f t="shared" si="71"/>
        <v/>
      </c>
      <c r="AK161" s="23" t="str">
        <f t="shared" si="72"/>
        <v/>
      </c>
      <c r="AL161" s="23" t="str">
        <f t="shared" si="73"/>
        <v/>
      </c>
      <c r="AM161" s="23" t="str">
        <f t="shared" si="56"/>
        <v/>
      </c>
      <c r="AN161" s="23" t="str">
        <f t="shared" si="57"/>
        <v/>
      </c>
      <c r="AO161" s="23" t="str">
        <f t="shared" si="58"/>
        <v/>
      </c>
      <c r="AP161" s="23" t="str">
        <f t="shared" si="59"/>
        <v/>
      </c>
      <c r="AQ161" s="23" t="str">
        <f t="shared" si="60"/>
        <v/>
      </c>
      <c r="AR161" s="23" t="str">
        <f t="shared" si="61"/>
        <v/>
      </c>
      <c r="AS161" s="23" t="str">
        <f t="shared" si="62"/>
        <v/>
      </c>
      <c r="AT161" s="23" t="str">
        <f t="shared" si="63"/>
        <v/>
      </c>
      <c r="AU161" s="23" t="str">
        <f t="shared" si="64"/>
        <v/>
      </c>
      <c r="AV161" s="23" t="str">
        <f t="shared" si="65"/>
        <v/>
      </c>
      <c r="AW161" s="23" t="str">
        <f t="shared" si="66"/>
        <v/>
      </c>
      <c r="AX161" s="23" t="str">
        <f t="shared" si="67"/>
        <v/>
      </c>
      <c r="AY161" s="23" t="str">
        <f t="shared" si="68"/>
        <v/>
      </c>
      <c r="AZ161" s="23" t="str">
        <f t="shared" si="69"/>
        <v/>
      </c>
      <c r="BA161" s="23" t="str">
        <f t="shared" si="70"/>
        <v/>
      </c>
    </row>
    <row r="162" spans="35:53" x14ac:dyDescent="0.3">
      <c r="AI162" s="23" t="str">
        <f t="shared" si="55"/>
        <v/>
      </c>
      <c r="AJ162" s="23" t="str">
        <f t="shared" si="71"/>
        <v/>
      </c>
      <c r="AK162" s="23" t="str">
        <f t="shared" si="72"/>
        <v/>
      </c>
      <c r="AL162" s="23" t="str">
        <f t="shared" si="73"/>
        <v/>
      </c>
      <c r="AM162" s="23" t="str">
        <f t="shared" si="56"/>
        <v/>
      </c>
      <c r="AN162" s="23" t="str">
        <f t="shared" si="57"/>
        <v/>
      </c>
      <c r="AO162" s="23" t="str">
        <f t="shared" si="58"/>
        <v/>
      </c>
      <c r="AP162" s="23" t="str">
        <f t="shared" si="59"/>
        <v/>
      </c>
      <c r="AQ162" s="23" t="str">
        <f t="shared" si="60"/>
        <v/>
      </c>
      <c r="AR162" s="23" t="str">
        <f t="shared" si="61"/>
        <v/>
      </c>
      <c r="AS162" s="23" t="str">
        <f t="shared" si="62"/>
        <v/>
      </c>
      <c r="AT162" s="23" t="str">
        <f t="shared" si="63"/>
        <v/>
      </c>
      <c r="AU162" s="23" t="str">
        <f t="shared" si="64"/>
        <v/>
      </c>
      <c r="AV162" s="23" t="str">
        <f t="shared" si="65"/>
        <v/>
      </c>
      <c r="AW162" s="23" t="str">
        <f t="shared" si="66"/>
        <v/>
      </c>
      <c r="AX162" s="23" t="str">
        <f t="shared" si="67"/>
        <v/>
      </c>
      <c r="AY162" s="23" t="str">
        <f t="shared" si="68"/>
        <v/>
      </c>
      <c r="AZ162" s="23" t="str">
        <f t="shared" si="69"/>
        <v/>
      </c>
      <c r="BA162" s="23" t="str">
        <f t="shared" si="70"/>
        <v/>
      </c>
    </row>
    <row r="163" spans="35:53" x14ac:dyDescent="0.3">
      <c r="AI163" s="23" t="str">
        <f t="shared" si="55"/>
        <v/>
      </c>
      <c r="AJ163" s="23" t="str">
        <f t="shared" si="71"/>
        <v/>
      </c>
      <c r="AK163" s="23" t="str">
        <f t="shared" si="72"/>
        <v/>
      </c>
      <c r="AL163" s="23" t="str">
        <f t="shared" si="73"/>
        <v/>
      </c>
      <c r="AM163" s="23" t="str">
        <f t="shared" si="56"/>
        <v/>
      </c>
      <c r="AN163" s="23" t="str">
        <f t="shared" si="57"/>
        <v/>
      </c>
      <c r="AO163" s="23" t="str">
        <f t="shared" si="58"/>
        <v/>
      </c>
      <c r="AP163" s="23" t="str">
        <f t="shared" si="59"/>
        <v/>
      </c>
      <c r="AQ163" s="23" t="str">
        <f t="shared" si="60"/>
        <v/>
      </c>
      <c r="AR163" s="23" t="str">
        <f t="shared" si="61"/>
        <v/>
      </c>
      <c r="AS163" s="23" t="str">
        <f t="shared" si="62"/>
        <v/>
      </c>
      <c r="AT163" s="23" t="str">
        <f t="shared" si="63"/>
        <v/>
      </c>
      <c r="AU163" s="23" t="str">
        <f t="shared" si="64"/>
        <v/>
      </c>
      <c r="AV163" s="23" t="str">
        <f t="shared" si="65"/>
        <v/>
      </c>
      <c r="AW163" s="23" t="str">
        <f t="shared" si="66"/>
        <v/>
      </c>
      <c r="AX163" s="23" t="str">
        <f t="shared" si="67"/>
        <v/>
      </c>
      <c r="AY163" s="23" t="str">
        <f t="shared" si="68"/>
        <v/>
      </c>
      <c r="AZ163" s="23" t="str">
        <f t="shared" si="69"/>
        <v/>
      </c>
      <c r="BA163" s="23" t="str">
        <f t="shared" si="70"/>
        <v/>
      </c>
    </row>
    <row r="164" spans="35:53" x14ac:dyDescent="0.3">
      <c r="AI164" s="23" t="str">
        <f t="shared" si="55"/>
        <v/>
      </c>
      <c r="AJ164" s="23" t="str">
        <f t="shared" si="71"/>
        <v/>
      </c>
      <c r="AK164" s="23" t="str">
        <f t="shared" si="72"/>
        <v/>
      </c>
      <c r="AL164" s="23" t="str">
        <f t="shared" si="73"/>
        <v/>
      </c>
      <c r="AM164" s="23" t="str">
        <f t="shared" si="56"/>
        <v/>
      </c>
      <c r="AN164" s="23" t="str">
        <f t="shared" si="57"/>
        <v/>
      </c>
      <c r="AO164" s="23" t="str">
        <f t="shared" si="58"/>
        <v/>
      </c>
      <c r="AP164" s="23" t="str">
        <f t="shared" si="59"/>
        <v/>
      </c>
      <c r="AQ164" s="23" t="str">
        <f t="shared" si="60"/>
        <v/>
      </c>
      <c r="AR164" s="23" t="str">
        <f t="shared" si="61"/>
        <v/>
      </c>
      <c r="AS164" s="23" t="str">
        <f t="shared" si="62"/>
        <v/>
      </c>
      <c r="AT164" s="23" t="str">
        <f t="shared" si="63"/>
        <v/>
      </c>
      <c r="AU164" s="23" t="str">
        <f t="shared" si="64"/>
        <v/>
      </c>
      <c r="AV164" s="23" t="str">
        <f t="shared" si="65"/>
        <v/>
      </c>
      <c r="AW164" s="23" t="str">
        <f t="shared" si="66"/>
        <v/>
      </c>
      <c r="AX164" s="23" t="str">
        <f t="shared" si="67"/>
        <v/>
      </c>
      <c r="AY164" s="23" t="str">
        <f t="shared" si="68"/>
        <v/>
      </c>
      <c r="AZ164" s="23" t="str">
        <f t="shared" si="69"/>
        <v/>
      </c>
      <c r="BA164" s="23" t="str">
        <f t="shared" si="70"/>
        <v/>
      </c>
    </row>
    <row r="165" spans="35:53" x14ac:dyDescent="0.3">
      <c r="AI165" s="23" t="str">
        <f t="shared" si="55"/>
        <v/>
      </c>
      <c r="AJ165" s="23" t="str">
        <f t="shared" si="71"/>
        <v/>
      </c>
      <c r="AK165" s="23" t="str">
        <f t="shared" si="72"/>
        <v/>
      </c>
      <c r="AL165" s="23" t="str">
        <f t="shared" si="73"/>
        <v/>
      </c>
      <c r="AM165" s="23" t="str">
        <f t="shared" si="56"/>
        <v/>
      </c>
      <c r="AN165" s="23" t="str">
        <f t="shared" si="57"/>
        <v/>
      </c>
      <c r="AO165" s="23" t="str">
        <f t="shared" si="58"/>
        <v/>
      </c>
      <c r="AP165" s="23" t="str">
        <f t="shared" si="59"/>
        <v/>
      </c>
      <c r="AQ165" s="23" t="str">
        <f t="shared" si="60"/>
        <v/>
      </c>
      <c r="AR165" s="23" t="str">
        <f t="shared" si="61"/>
        <v/>
      </c>
      <c r="AS165" s="23" t="str">
        <f t="shared" si="62"/>
        <v/>
      </c>
      <c r="AT165" s="23" t="str">
        <f t="shared" si="63"/>
        <v/>
      </c>
      <c r="AU165" s="23" t="str">
        <f t="shared" si="64"/>
        <v/>
      </c>
      <c r="AV165" s="23" t="str">
        <f t="shared" si="65"/>
        <v/>
      </c>
      <c r="AW165" s="23" t="str">
        <f t="shared" si="66"/>
        <v/>
      </c>
      <c r="AX165" s="23" t="str">
        <f t="shared" si="67"/>
        <v/>
      </c>
      <c r="AY165" s="23" t="str">
        <f t="shared" si="68"/>
        <v/>
      </c>
      <c r="AZ165" s="23" t="str">
        <f t="shared" si="69"/>
        <v/>
      </c>
      <c r="BA165" s="23" t="str">
        <f t="shared" si="70"/>
        <v/>
      </c>
    </row>
    <row r="166" spans="35:53" x14ac:dyDescent="0.3">
      <c r="AI166" s="23" t="str">
        <f t="shared" si="55"/>
        <v/>
      </c>
      <c r="AJ166" s="23" t="str">
        <f t="shared" si="71"/>
        <v/>
      </c>
      <c r="AK166" s="23" t="str">
        <f t="shared" si="72"/>
        <v/>
      </c>
      <c r="AL166" s="23" t="str">
        <f t="shared" si="73"/>
        <v/>
      </c>
      <c r="AM166" s="23" t="str">
        <f t="shared" si="56"/>
        <v/>
      </c>
      <c r="AN166" s="23" t="str">
        <f t="shared" si="57"/>
        <v/>
      </c>
      <c r="AO166" s="23" t="str">
        <f t="shared" si="58"/>
        <v/>
      </c>
      <c r="AP166" s="23" t="str">
        <f t="shared" si="59"/>
        <v/>
      </c>
      <c r="AQ166" s="23" t="str">
        <f t="shared" si="60"/>
        <v/>
      </c>
      <c r="AR166" s="23" t="str">
        <f t="shared" si="61"/>
        <v/>
      </c>
      <c r="AS166" s="23" t="str">
        <f t="shared" si="62"/>
        <v/>
      </c>
      <c r="AT166" s="23" t="str">
        <f t="shared" si="63"/>
        <v/>
      </c>
      <c r="AU166" s="23" t="str">
        <f t="shared" si="64"/>
        <v/>
      </c>
      <c r="AV166" s="23" t="str">
        <f t="shared" si="65"/>
        <v/>
      </c>
      <c r="AW166" s="23" t="str">
        <f t="shared" si="66"/>
        <v/>
      </c>
      <c r="AX166" s="23" t="str">
        <f t="shared" si="67"/>
        <v/>
      </c>
      <c r="AY166" s="23" t="str">
        <f t="shared" si="68"/>
        <v/>
      </c>
      <c r="AZ166" s="23" t="str">
        <f t="shared" si="69"/>
        <v/>
      </c>
      <c r="BA166" s="23" t="str">
        <f t="shared" si="70"/>
        <v/>
      </c>
    </row>
    <row r="167" spans="35:53" x14ac:dyDescent="0.3">
      <c r="AI167" s="23" t="str">
        <f t="shared" si="55"/>
        <v/>
      </c>
      <c r="AJ167" s="23" t="str">
        <f t="shared" si="71"/>
        <v/>
      </c>
      <c r="AK167" s="23" t="str">
        <f t="shared" si="72"/>
        <v/>
      </c>
      <c r="AL167" s="23" t="str">
        <f t="shared" si="73"/>
        <v/>
      </c>
      <c r="AM167" s="23" t="str">
        <f t="shared" si="56"/>
        <v/>
      </c>
      <c r="AN167" s="23" t="str">
        <f t="shared" si="57"/>
        <v/>
      </c>
      <c r="AO167" s="23" t="str">
        <f t="shared" si="58"/>
        <v/>
      </c>
      <c r="AP167" s="23" t="str">
        <f t="shared" si="59"/>
        <v/>
      </c>
      <c r="AQ167" s="23" t="str">
        <f t="shared" si="60"/>
        <v/>
      </c>
      <c r="AR167" s="23" t="str">
        <f t="shared" si="61"/>
        <v/>
      </c>
      <c r="AS167" s="23" t="str">
        <f t="shared" si="62"/>
        <v/>
      </c>
      <c r="AT167" s="23" t="str">
        <f t="shared" si="63"/>
        <v/>
      </c>
      <c r="AU167" s="23" t="str">
        <f t="shared" si="64"/>
        <v/>
      </c>
      <c r="AV167" s="23" t="str">
        <f t="shared" si="65"/>
        <v/>
      </c>
      <c r="AW167" s="23" t="str">
        <f t="shared" si="66"/>
        <v/>
      </c>
      <c r="AX167" s="23" t="str">
        <f t="shared" si="67"/>
        <v/>
      </c>
      <c r="AY167" s="23" t="str">
        <f t="shared" si="68"/>
        <v/>
      </c>
      <c r="AZ167" s="23" t="str">
        <f t="shared" si="69"/>
        <v/>
      </c>
      <c r="BA167" s="23" t="str">
        <f t="shared" si="70"/>
        <v/>
      </c>
    </row>
    <row r="168" spans="35:53" x14ac:dyDescent="0.3">
      <c r="AI168" s="23" t="str">
        <f t="shared" si="55"/>
        <v/>
      </c>
      <c r="AJ168" s="23" t="str">
        <f t="shared" si="71"/>
        <v/>
      </c>
      <c r="AK168" s="23" t="str">
        <f t="shared" si="72"/>
        <v/>
      </c>
      <c r="AL168" s="23" t="str">
        <f t="shared" si="73"/>
        <v/>
      </c>
      <c r="AM168" s="23" t="str">
        <f t="shared" si="56"/>
        <v/>
      </c>
      <c r="AN168" s="23" t="str">
        <f t="shared" si="57"/>
        <v/>
      </c>
      <c r="AO168" s="23" t="str">
        <f t="shared" si="58"/>
        <v/>
      </c>
      <c r="AP168" s="23" t="str">
        <f t="shared" si="59"/>
        <v/>
      </c>
      <c r="AQ168" s="23" t="str">
        <f t="shared" si="60"/>
        <v/>
      </c>
      <c r="AR168" s="23" t="str">
        <f t="shared" si="61"/>
        <v/>
      </c>
      <c r="AS168" s="23" t="str">
        <f t="shared" si="62"/>
        <v/>
      </c>
      <c r="AT168" s="23" t="str">
        <f t="shared" si="63"/>
        <v/>
      </c>
      <c r="AU168" s="23" t="str">
        <f t="shared" si="64"/>
        <v/>
      </c>
      <c r="AV168" s="23" t="str">
        <f t="shared" si="65"/>
        <v/>
      </c>
      <c r="AW168" s="23" t="str">
        <f t="shared" si="66"/>
        <v/>
      </c>
      <c r="AX168" s="23" t="str">
        <f t="shared" si="67"/>
        <v/>
      </c>
      <c r="AY168" s="23" t="str">
        <f t="shared" si="68"/>
        <v/>
      </c>
      <c r="AZ168" s="23" t="str">
        <f t="shared" si="69"/>
        <v/>
      </c>
      <c r="BA168" s="23" t="str">
        <f t="shared" si="70"/>
        <v/>
      </c>
    </row>
    <row r="169" spans="35:53" x14ac:dyDescent="0.3">
      <c r="AI169" s="23" t="str">
        <f t="shared" si="55"/>
        <v/>
      </c>
      <c r="AJ169" s="23" t="str">
        <f t="shared" si="71"/>
        <v/>
      </c>
      <c r="AK169" s="23" t="str">
        <f t="shared" si="72"/>
        <v/>
      </c>
      <c r="AL169" s="23" t="str">
        <f t="shared" si="73"/>
        <v/>
      </c>
      <c r="AM169" s="23" t="str">
        <f t="shared" si="56"/>
        <v/>
      </c>
      <c r="AN169" s="23" t="str">
        <f t="shared" si="57"/>
        <v/>
      </c>
      <c r="AO169" s="23" t="str">
        <f t="shared" si="58"/>
        <v/>
      </c>
      <c r="AP169" s="23" t="str">
        <f t="shared" si="59"/>
        <v/>
      </c>
      <c r="AQ169" s="23" t="str">
        <f t="shared" si="60"/>
        <v/>
      </c>
      <c r="AR169" s="23" t="str">
        <f t="shared" si="61"/>
        <v/>
      </c>
      <c r="AS169" s="23" t="str">
        <f t="shared" si="62"/>
        <v/>
      </c>
      <c r="AT169" s="23" t="str">
        <f t="shared" si="63"/>
        <v/>
      </c>
      <c r="AU169" s="23" t="str">
        <f t="shared" si="64"/>
        <v/>
      </c>
      <c r="AV169" s="23" t="str">
        <f t="shared" si="65"/>
        <v/>
      </c>
      <c r="AW169" s="23" t="str">
        <f t="shared" si="66"/>
        <v/>
      </c>
      <c r="AX169" s="23" t="str">
        <f t="shared" si="67"/>
        <v/>
      </c>
      <c r="AY169" s="23" t="str">
        <f t="shared" si="68"/>
        <v/>
      </c>
      <c r="AZ169" s="23" t="str">
        <f t="shared" si="69"/>
        <v/>
      </c>
      <c r="BA169" s="23" t="str">
        <f t="shared" si="70"/>
        <v/>
      </c>
    </row>
    <row r="170" spans="35:53" x14ac:dyDescent="0.3">
      <c r="AI170" s="23" t="str">
        <f t="shared" si="55"/>
        <v/>
      </c>
      <c r="AJ170" s="23" t="str">
        <f t="shared" si="71"/>
        <v/>
      </c>
      <c r="AK170" s="23" t="str">
        <f t="shared" si="72"/>
        <v/>
      </c>
      <c r="AL170" s="23" t="str">
        <f t="shared" si="73"/>
        <v/>
      </c>
      <c r="AM170" s="23" t="str">
        <f t="shared" si="56"/>
        <v/>
      </c>
      <c r="AN170" s="23" t="str">
        <f t="shared" si="57"/>
        <v/>
      </c>
      <c r="AO170" s="23" t="str">
        <f t="shared" si="58"/>
        <v/>
      </c>
      <c r="AP170" s="23" t="str">
        <f t="shared" si="59"/>
        <v/>
      </c>
      <c r="AQ170" s="23" t="str">
        <f t="shared" si="60"/>
        <v/>
      </c>
      <c r="AR170" s="23" t="str">
        <f t="shared" si="61"/>
        <v/>
      </c>
      <c r="AS170" s="23" t="str">
        <f t="shared" si="62"/>
        <v/>
      </c>
      <c r="AT170" s="23" t="str">
        <f t="shared" si="63"/>
        <v/>
      </c>
      <c r="AU170" s="23" t="str">
        <f t="shared" si="64"/>
        <v/>
      </c>
      <c r="AV170" s="23" t="str">
        <f t="shared" si="65"/>
        <v/>
      </c>
      <c r="AW170" s="23" t="str">
        <f t="shared" si="66"/>
        <v/>
      </c>
      <c r="AX170" s="23" t="str">
        <f t="shared" si="67"/>
        <v/>
      </c>
      <c r="AY170" s="23" t="str">
        <f t="shared" si="68"/>
        <v/>
      </c>
      <c r="AZ170" s="23" t="str">
        <f t="shared" si="69"/>
        <v/>
      </c>
      <c r="BA170" s="23" t="str">
        <f t="shared" si="70"/>
        <v/>
      </c>
    </row>
    <row r="171" spans="35:53" x14ac:dyDescent="0.3">
      <c r="AI171" s="23" t="str">
        <f t="shared" si="55"/>
        <v/>
      </c>
      <c r="AJ171" s="23" t="str">
        <f t="shared" si="71"/>
        <v/>
      </c>
      <c r="AK171" s="23" t="str">
        <f t="shared" si="72"/>
        <v/>
      </c>
      <c r="AL171" s="23" t="str">
        <f t="shared" si="73"/>
        <v/>
      </c>
      <c r="AM171" s="23" t="str">
        <f t="shared" si="56"/>
        <v/>
      </c>
      <c r="AN171" s="23" t="str">
        <f t="shared" si="57"/>
        <v/>
      </c>
      <c r="AO171" s="23" t="str">
        <f t="shared" si="58"/>
        <v/>
      </c>
      <c r="AP171" s="23" t="str">
        <f t="shared" si="59"/>
        <v/>
      </c>
      <c r="AQ171" s="23" t="str">
        <f t="shared" si="60"/>
        <v/>
      </c>
      <c r="AR171" s="23" t="str">
        <f t="shared" si="61"/>
        <v/>
      </c>
      <c r="AS171" s="23" t="str">
        <f t="shared" si="62"/>
        <v/>
      </c>
      <c r="AT171" s="23" t="str">
        <f t="shared" si="63"/>
        <v/>
      </c>
      <c r="AU171" s="23" t="str">
        <f t="shared" si="64"/>
        <v/>
      </c>
      <c r="AV171" s="23" t="str">
        <f t="shared" si="65"/>
        <v/>
      </c>
      <c r="AW171" s="23" t="str">
        <f t="shared" si="66"/>
        <v/>
      </c>
      <c r="AX171" s="23" t="str">
        <f t="shared" si="67"/>
        <v/>
      </c>
      <c r="AY171" s="23" t="str">
        <f t="shared" si="68"/>
        <v/>
      </c>
      <c r="AZ171" s="23" t="str">
        <f t="shared" si="69"/>
        <v/>
      </c>
      <c r="BA171" s="23" t="str">
        <f t="shared" si="70"/>
        <v/>
      </c>
    </row>
    <row r="172" spans="35:53" x14ac:dyDescent="0.3">
      <c r="AI172" s="23" t="str">
        <f t="shared" si="55"/>
        <v/>
      </c>
      <c r="AJ172" s="23" t="str">
        <f t="shared" si="71"/>
        <v/>
      </c>
      <c r="AK172" s="23" t="str">
        <f t="shared" si="72"/>
        <v/>
      </c>
      <c r="AL172" s="23" t="str">
        <f t="shared" si="73"/>
        <v/>
      </c>
      <c r="AM172" s="23" t="str">
        <f t="shared" si="56"/>
        <v/>
      </c>
      <c r="AN172" s="23" t="str">
        <f t="shared" si="57"/>
        <v/>
      </c>
      <c r="AO172" s="23" t="str">
        <f t="shared" si="58"/>
        <v/>
      </c>
      <c r="AP172" s="23" t="str">
        <f t="shared" si="59"/>
        <v/>
      </c>
      <c r="AQ172" s="23" t="str">
        <f t="shared" si="60"/>
        <v/>
      </c>
      <c r="AR172" s="23" t="str">
        <f t="shared" si="61"/>
        <v/>
      </c>
      <c r="AS172" s="23" t="str">
        <f t="shared" si="62"/>
        <v/>
      </c>
      <c r="AT172" s="23" t="str">
        <f t="shared" si="63"/>
        <v/>
      </c>
      <c r="AU172" s="23" t="str">
        <f t="shared" si="64"/>
        <v/>
      </c>
      <c r="AV172" s="23" t="str">
        <f t="shared" si="65"/>
        <v/>
      </c>
      <c r="AW172" s="23" t="str">
        <f t="shared" si="66"/>
        <v/>
      </c>
      <c r="AX172" s="23" t="str">
        <f t="shared" si="67"/>
        <v/>
      </c>
      <c r="AY172" s="23" t="str">
        <f t="shared" si="68"/>
        <v/>
      </c>
      <c r="AZ172" s="23" t="str">
        <f t="shared" si="69"/>
        <v/>
      </c>
      <c r="BA172" s="23" t="str">
        <f t="shared" si="70"/>
        <v/>
      </c>
    </row>
    <row r="173" spans="35:53" x14ac:dyDescent="0.3">
      <c r="AI173" s="23" t="str">
        <f t="shared" si="55"/>
        <v/>
      </c>
      <c r="AJ173" s="23" t="str">
        <f t="shared" si="71"/>
        <v/>
      </c>
      <c r="AK173" s="23" t="str">
        <f t="shared" si="72"/>
        <v/>
      </c>
      <c r="AL173" s="23" t="str">
        <f t="shared" si="73"/>
        <v/>
      </c>
      <c r="AM173" s="23" t="str">
        <f t="shared" si="56"/>
        <v/>
      </c>
      <c r="AN173" s="23" t="str">
        <f t="shared" si="57"/>
        <v/>
      </c>
      <c r="AO173" s="23" t="str">
        <f t="shared" si="58"/>
        <v/>
      </c>
      <c r="AP173" s="23" t="str">
        <f t="shared" si="59"/>
        <v/>
      </c>
      <c r="AQ173" s="23" t="str">
        <f t="shared" si="60"/>
        <v/>
      </c>
      <c r="AR173" s="23" t="str">
        <f t="shared" si="61"/>
        <v/>
      </c>
      <c r="AS173" s="23" t="str">
        <f t="shared" si="62"/>
        <v/>
      </c>
      <c r="AT173" s="23" t="str">
        <f t="shared" si="63"/>
        <v/>
      </c>
      <c r="AU173" s="23" t="str">
        <f t="shared" si="64"/>
        <v/>
      </c>
      <c r="AV173" s="23" t="str">
        <f t="shared" si="65"/>
        <v/>
      </c>
      <c r="AW173" s="23" t="str">
        <f t="shared" si="66"/>
        <v/>
      </c>
      <c r="AX173" s="23" t="str">
        <f t="shared" si="67"/>
        <v/>
      </c>
      <c r="AY173" s="23" t="str">
        <f t="shared" si="68"/>
        <v/>
      </c>
      <c r="AZ173" s="23" t="str">
        <f t="shared" si="69"/>
        <v/>
      </c>
      <c r="BA173" s="23" t="str">
        <f t="shared" si="70"/>
        <v/>
      </c>
    </row>
    <row r="174" spans="35:53" x14ac:dyDescent="0.3">
      <c r="AI174" s="23" t="str">
        <f t="shared" si="55"/>
        <v/>
      </c>
      <c r="AJ174" s="23" t="str">
        <f t="shared" si="71"/>
        <v/>
      </c>
      <c r="AK174" s="23" t="str">
        <f t="shared" si="72"/>
        <v/>
      </c>
      <c r="AL174" s="23" t="str">
        <f t="shared" si="73"/>
        <v/>
      </c>
      <c r="AM174" s="23" t="str">
        <f t="shared" si="56"/>
        <v/>
      </c>
      <c r="AN174" s="23" t="str">
        <f t="shared" si="57"/>
        <v/>
      </c>
      <c r="AO174" s="23" t="str">
        <f t="shared" si="58"/>
        <v/>
      </c>
      <c r="AP174" s="23" t="str">
        <f t="shared" si="59"/>
        <v/>
      </c>
      <c r="AQ174" s="23" t="str">
        <f t="shared" si="60"/>
        <v/>
      </c>
      <c r="AR174" s="23" t="str">
        <f t="shared" si="61"/>
        <v/>
      </c>
      <c r="AS174" s="23" t="str">
        <f t="shared" si="62"/>
        <v/>
      </c>
      <c r="AT174" s="23" t="str">
        <f t="shared" si="63"/>
        <v/>
      </c>
      <c r="AU174" s="23" t="str">
        <f t="shared" si="64"/>
        <v/>
      </c>
      <c r="AV174" s="23" t="str">
        <f t="shared" si="65"/>
        <v/>
      </c>
      <c r="AW174" s="23" t="str">
        <f t="shared" si="66"/>
        <v/>
      </c>
      <c r="AX174" s="23" t="str">
        <f t="shared" si="67"/>
        <v/>
      </c>
      <c r="AY174" s="23" t="str">
        <f t="shared" si="68"/>
        <v/>
      </c>
      <c r="AZ174" s="23" t="str">
        <f t="shared" si="69"/>
        <v/>
      </c>
      <c r="BA174" s="23" t="str">
        <f t="shared" si="70"/>
        <v/>
      </c>
    </row>
    <row r="175" spans="35:53" x14ac:dyDescent="0.3">
      <c r="AI175" s="23" t="str">
        <f t="shared" si="55"/>
        <v/>
      </c>
      <c r="AJ175" s="23" t="str">
        <f t="shared" si="71"/>
        <v/>
      </c>
      <c r="AK175" s="23" t="str">
        <f t="shared" si="72"/>
        <v/>
      </c>
      <c r="AL175" s="23" t="str">
        <f t="shared" si="73"/>
        <v/>
      </c>
      <c r="AM175" s="23" t="str">
        <f t="shared" si="56"/>
        <v/>
      </c>
      <c r="AN175" s="23" t="str">
        <f t="shared" si="57"/>
        <v/>
      </c>
      <c r="AO175" s="23" t="str">
        <f t="shared" si="58"/>
        <v/>
      </c>
      <c r="AP175" s="23" t="str">
        <f t="shared" si="59"/>
        <v/>
      </c>
      <c r="AQ175" s="23" t="str">
        <f t="shared" si="60"/>
        <v/>
      </c>
      <c r="AR175" s="23" t="str">
        <f t="shared" si="61"/>
        <v/>
      </c>
      <c r="AS175" s="23" t="str">
        <f t="shared" si="62"/>
        <v/>
      </c>
      <c r="AT175" s="23" t="str">
        <f t="shared" si="63"/>
        <v/>
      </c>
      <c r="AU175" s="23" t="str">
        <f t="shared" si="64"/>
        <v/>
      </c>
      <c r="AV175" s="23" t="str">
        <f t="shared" si="65"/>
        <v/>
      </c>
      <c r="AW175" s="23" t="str">
        <f t="shared" si="66"/>
        <v/>
      </c>
      <c r="AX175" s="23" t="str">
        <f t="shared" si="67"/>
        <v/>
      </c>
      <c r="AY175" s="23" t="str">
        <f t="shared" si="68"/>
        <v/>
      </c>
      <c r="AZ175" s="23" t="str">
        <f t="shared" si="69"/>
        <v/>
      </c>
      <c r="BA175" s="23" t="str">
        <f t="shared" si="70"/>
        <v/>
      </c>
    </row>
    <row r="176" spans="35:53" x14ac:dyDescent="0.3">
      <c r="AI176" s="23" t="str">
        <f t="shared" si="55"/>
        <v/>
      </c>
      <c r="AJ176" s="23" t="str">
        <f t="shared" si="71"/>
        <v/>
      </c>
      <c r="AK176" s="23" t="str">
        <f t="shared" si="72"/>
        <v/>
      </c>
      <c r="AL176" s="23" t="str">
        <f t="shared" si="73"/>
        <v/>
      </c>
      <c r="AM176" s="23" t="str">
        <f t="shared" si="56"/>
        <v/>
      </c>
      <c r="AN176" s="23" t="str">
        <f t="shared" si="57"/>
        <v/>
      </c>
      <c r="AO176" s="23" t="str">
        <f t="shared" si="58"/>
        <v/>
      </c>
      <c r="AP176" s="23" t="str">
        <f t="shared" si="59"/>
        <v/>
      </c>
      <c r="AQ176" s="23" t="str">
        <f t="shared" si="60"/>
        <v/>
      </c>
      <c r="AR176" s="23" t="str">
        <f t="shared" si="61"/>
        <v/>
      </c>
      <c r="AS176" s="23" t="str">
        <f t="shared" si="62"/>
        <v/>
      </c>
      <c r="AT176" s="23" t="str">
        <f t="shared" si="63"/>
        <v/>
      </c>
      <c r="AU176" s="23" t="str">
        <f t="shared" si="64"/>
        <v/>
      </c>
      <c r="AV176" s="23" t="str">
        <f t="shared" si="65"/>
        <v/>
      </c>
      <c r="AW176" s="23" t="str">
        <f t="shared" si="66"/>
        <v/>
      </c>
      <c r="AX176" s="23" t="str">
        <f t="shared" si="67"/>
        <v/>
      </c>
      <c r="AY176" s="23" t="str">
        <f t="shared" si="68"/>
        <v/>
      </c>
      <c r="AZ176" s="23" t="str">
        <f t="shared" si="69"/>
        <v/>
      </c>
      <c r="BA176" s="23" t="str">
        <f t="shared" si="70"/>
        <v/>
      </c>
    </row>
    <row r="177" spans="35:53" x14ac:dyDescent="0.3">
      <c r="AI177" s="23" t="str">
        <f t="shared" si="55"/>
        <v/>
      </c>
      <c r="AJ177" s="23" t="str">
        <f t="shared" si="71"/>
        <v/>
      </c>
      <c r="AK177" s="23" t="str">
        <f t="shared" si="72"/>
        <v/>
      </c>
      <c r="AL177" s="23" t="str">
        <f t="shared" si="73"/>
        <v/>
      </c>
      <c r="AM177" s="23" t="str">
        <f t="shared" si="56"/>
        <v/>
      </c>
      <c r="AN177" s="23" t="str">
        <f t="shared" si="57"/>
        <v/>
      </c>
      <c r="AO177" s="23" t="str">
        <f t="shared" si="58"/>
        <v/>
      </c>
      <c r="AP177" s="23" t="str">
        <f t="shared" si="59"/>
        <v/>
      </c>
      <c r="AQ177" s="23" t="str">
        <f t="shared" si="60"/>
        <v/>
      </c>
      <c r="AR177" s="23" t="str">
        <f t="shared" si="61"/>
        <v/>
      </c>
      <c r="AS177" s="23" t="str">
        <f t="shared" si="62"/>
        <v/>
      </c>
      <c r="AT177" s="23" t="str">
        <f t="shared" si="63"/>
        <v/>
      </c>
      <c r="AU177" s="23" t="str">
        <f t="shared" si="64"/>
        <v/>
      </c>
      <c r="AV177" s="23" t="str">
        <f t="shared" si="65"/>
        <v/>
      </c>
      <c r="AW177" s="23" t="str">
        <f t="shared" si="66"/>
        <v/>
      </c>
      <c r="AX177" s="23" t="str">
        <f t="shared" si="67"/>
        <v/>
      </c>
      <c r="AY177" s="23" t="str">
        <f t="shared" si="68"/>
        <v/>
      </c>
      <c r="AZ177" s="23" t="str">
        <f t="shared" si="69"/>
        <v/>
      </c>
      <c r="BA177" s="23" t="str">
        <f t="shared" si="70"/>
        <v/>
      </c>
    </row>
    <row r="178" spans="35:53" x14ac:dyDescent="0.3">
      <c r="AI178" s="23" t="str">
        <f t="shared" si="55"/>
        <v/>
      </c>
      <c r="AJ178" s="23" t="str">
        <f t="shared" si="71"/>
        <v/>
      </c>
      <c r="AK178" s="23" t="str">
        <f t="shared" si="72"/>
        <v/>
      </c>
      <c r="AL178" s="23" t="str">
        <f t="shared" si="73"/>
        <v/>
      </c>
      <c r="AM178" s="23" t="str">
        <f t="shared" si="56"/>
        <v/>
      </c>
      <c r="AN178" s="23" t="str">
        <f t="shared" si="57"/>
        <v/>
      </c>
      <c r="AO178" s="23" t="str">
        <f t="shared" si="58"/>
        <v/>
      </c>
      <c r="AP178" s="23" t="str">
        <f t="shared" si="59"/>
        <v/>
      </c>
      <c r="AQ178" s="23" t="str">
        <f t="shared" si="60"/>
        <v/>
      </c>
      <c r="AR178" s="23" t="str">
        <f t="shared" si="61"/>
        <v/>
      </c>
      <c r="AS178" s="23" t="str">
        <f t="shared" si="62"/>
        <v/>
      </c>
      <c r="AT178" s="23" t="str">
        <f t="shared" si="63"/>
        <v/>
      </c>
      <c r="AU178" s="23" t="str">
        <f t="shared" si="64"/>
        <v/>
      </c>
      <c r="AV178" s="23" t="str">
        <f t="shared" si="65"/>
        <v/>
      </c>
      <c r="AW178" s="23" t="str">
        <f t="shared" si="66"/>
        <v/>
      </c>
      <c r="AX178" s="23" t="str">
        <f t="shared" si="67"/>
        <v/>
      </c>
      <c r="AY178" s="23" t="str">
        <f t="shared" si="68"/>
        <v/>
      </c>
      <c r="AZ178" s="23" t="str">
        <f t="shared" si="69"/>
        <v/>
      </c>
      <c r="BA178" s="23" t="str">
        <f t="shared" si="70"/>
        <v/>
      </c>
    </row>
    <row r="179" spans="35:53" x14ac:dyDescent="0.3">
      <c r="AI179" s="23" t="str">
        <f t="shared" si="55"/>
        <v/>
      </c>
      <c r="AJ179" s="23" t="str">
        <f t="shared" si="71"/>
        <v/>
      </c>
      <c r="AK179" s="23" t="str">
        <f t="shared" si="72"/>
        <v/>
      </c>
      <c r="AL179" s="23" t="str">
        <f t="shared" si="73"/>
        <v/>
      </c>
      <c r="AM179" s="23" t="str">
        <f t="shared" si="56"/>
        <v/>
      </c>
      <c r="AN179" s="23" t="str">
        <f t="shared" si="57"/>
        <v/>
      </c>
      <c r="AO179" s="23" t="str">
        <f t="shared" si="58"/>
        <v/>
      </c>
      <c r="AP179" s="23" t="str">
        <f t="shared" si="59"/>
        <v/>
      </c>
      <c r="AQ179" s="23" t="str">
        <f t="shared" si="60"/>
        <v/>
      </c>
      <c r="AR179" s="23" t="str">
        <f t="shared" si="61"/>
        <v/>
      </c>
      <c r="AS179" s="23" t="str">
        <f t="shared" si="62"/>
        <v/>
      </c>
      <c r="AT179" s="23" t="str">
        <f t="shared" si="63"/>
        <v/>
      </c>
      <c r="AU179" s="23" t="str">
        <f t="shared" si="64"/>
        <v/>
      </c>
      <c r="AV179" s="23" t="str">
        <f t="shared" si="65"/>
        <v/>
      </c>
      <c r="AW179" s="23" t="str">
        <f t="shared" si="66"/>
        <v/>
      </c>
      <c r="AX179" s="23" t="str">
        <f t="shared" si="67"/>
        <v/>
      </c>
      <c r="AY179" s="23" t="str">
        <f t="shared" si="68"/>
        <v/>
      </c>
      <c r="AZ179" s="23" t="str">
        <f t="shared" si="69"/>
        <v/>
      </c>
      <c r="BA179" s="23" t="str">
        <f t="shared" si="70"/>
        <v/>
      </c>
    </row>
    <row r="180" spans="35:53" x14ac:dyDescent="0.3">
      <c r="AI180" s="23" t="str">
        <f t="shared" si="55"/>
        <v/>
      </c>
      <c r="AJ180" s="23" t="str">
        <f t="shared" si="71"/>
        <v/>
      </c>
      <c r="AK180" s="23" t="str">
        <f t="shared" si="72"/>
        <v/>
      </c>
      <c r="AL180" s="23" t="str">
        <f t="shared" si="73"/>
        <v/>
      </c>
      <c r="AM180" s="23" t="str">
        <f t="shared" si="56"/>
        <v/>
      </c>
      <c r="AN180" s="23" t="str">
        <f t="shared" si="57"/>
        <v/>
      </c>
      <c r="AO180" s="23" t="str">
        <f t="shared" si="58"/>
        <v/>
      </c>
      <c r="AP180" s="23" t="str">
        <f t="shared" si="59"/>
        <v/>
      </c>
      <c r="AQ180" s="23" t="str">
        <f t="shared" si="60"/>
        <v/>
      </c>
      <c r="AR180" s="23" t="str">
        <f t="shared" si="61"/>
        <v/>
      </c>
      <c r="AS180" s="23" t="str">
        <f t="shared" si="62"/>
        <v/>
      </c>
      <c r="AT180" s="23" t="str">
        <f t="shared" si="63"/>
        <v/>
      </c>
      <c r="AU180" s="23" t="str">
        <f t="shared" si="64"/>
        <v/>
      </c>
      <c r="AV180" s="23" t="str">
        <f t="shared" si="65"/>
        <v/>
      </c>
      <c r="AW180" s="23" t="str">
        <f t="shared" si="66"/>
        <v/>
      </c>
      <c r="AX180" s="23" t="str">
        <f t="shared" si="67"/>
        <v/>
      </c>
      <c r="AY180" s="23" t="str">
        <f t="shared" si="68"/>
        <v/>
      </c>
      <c r="AZ180" s="23" t="str">
        <f t="shared" si="69"/>
        <v/>
      </c>
      <c r="BA180" s="23" t="str">
        <f t="shared" si="70"/>
        <v/>
      </c>
    </row>
    <row r="181" spans="35:53" x14ac:dyDescent="0.3">
      <c r="AI181" s="23" t="str">
        <f t="shared" si="55"/>
        <v/>
      </c>
      <c r="AJ181" s="23" t="str">
        <f t="shared" si="71"/>
        <v/>
      </c>
      <c r="AK181" s="23" t="str">
        <f t="shared" si="72"/>
        <v/>
      </c>
      <c r="AL181" s="23" t="str">
        <f t="shared" si="73"/>
        <v/>
      </c>
      <c r="AM181" s="23" t="str">
        <f t="shared" si="56"/>
        <v/>
      </c>
      <c r="AN181" s="23" t="str">
        <f t="shared" si="57"/>
        <v/>
      </c>
      <c r="AO181" s="23" t="str">
        <f t="shared" si="58"/>
        <v/>
      </c>
      <c r="AP181" s="23" t="str">
        <f t="shared" si="59"/>
        <v/>
      </c>
      <c r="AQ181" s="23" t="str">
        <f t="shared" si="60"/>
        <v/>
      </c>
      <c r="AR181" s="23" t="str">
        <f t="shared" si="61"/>
        <v/>
      </c>
      <c r="AS181" s="23" t="str">
        <f t="shared" si="62"/>
        <v/>
      </c>
      <c r="AT181" s="23" t="str">
        <f t="shared" si="63"/>
        <v/>
      </c>
      <c r="AU181" s="23" t="str">
        <f t="shared" si="64"/>
        <v/>
      </c>
      <c r="AV181" s="23" t="str">
        <f t="shared" si="65"/>
        <v/>
      </c>
      <c r="AW181" s="23" t="str">
        <f t="shared" si="66"/>
        <v/>
      </c>
      <c r="AX181" s="23" t="str">
        <f t="shared" si="67"/>
        <v/>
      </c>
      <c r="AY181" s="23" t="str">
        <f t="shared" si="68"/>
        <v/>
      </c>
      <c r="AZ181" s="23" t="str">
        <f t="shared" si="69"/>
        <v/>
      </c>
      <c r="BA181" s="23" t="str">
        <f t="shared" si="70"/>
        <v/>
      </c>
    </row>
    <row r="182" spans="35:53" x14ac:dyDescent="0.3">
      <c r="AI182" s="23" t="str">
        <f t="shared" si="55"/>
        <v/>
      </c>
      <c r="AJ182" s="23" t="str">
        <f t="shared" si="71"/>
        <v/>
      </c>
      <c r="AK182" s="23" t="str">
        <f t="shared" si="72"/>
        <v/>
      </c>
      <c r="AL182" s="23" t="str">
        <f t="shared" si="73"/>
        <v/>
      </c>
      <c r="AM182" s="23" t="str">
        <f t="shared" si="56"/>
        <v/>
      </c>
      <c r="AN182" s="23" t="str">
        <f t="shared" si="57"/>
        <v/>
      </c>
      <c r="AO182" s="23" t="str">
        <f t="shared" si="58"/>
        <v/>
      </c>
      <c r="AP182" s="23" t="str">
        <f t="shared" si="59"/>
        <v/>
      </c>
      <c r="AQ182" s="23" t="str">
        <f t="shared" si="60"/>
        <v/>
      </c>
      <c r="AR182" s="23" t="str">
        <f t="shared" si="61"/>
        <v/>
      </c>
      <c r="AS182" s="23" t="str">
        <f t="shared" si="62"/>
        <v/>
      </c>
      <c r="AT182" s="23" t="str">
        <f t="shared" si="63"/>
        <v/>
      </c>
      <c r="AU182" s="23" t="str">
        <f t="shared" si="64"/>
        <v/>
      </c>
      <c r="AV182" s="23" t="str">
        <f t="shared" si="65"/>
        <v/>
      </c>
      <c r="AW182" s="23" t="str">
        <f t="shared" si="66"/>
        <v/>
      </c>
      <c r="AX182" s="23" t="str">
        <f t="shared" si="67"/>
        <v/>
      </c>
      <c r="AY182" s="23" t="str">
        <f t="shared" si="68"/>
        <v/>
      </c>
      <c r="AZ182" s="23" t="str">
        <f t="shared" si="69"/>
        <v/>
      </c>
      <c r="BA182" s="23" t="str">
        <f t="shared" si="70"/>
        <v/>
      </c>
    </row>
    <row r="183" spans="35:53" x14ac:dyDescent="0.3">
      <c r="AI183" s="23" t="str">
        <f t="shared" si="55"/>
        <v/>
      </c>
      <c r="AJ183" s="23" t="str">
        <f t="shared" si="71"/>
        <v/>
      </c>
      <c r="AK183" s="23" t="str">
        <f t="shared" si="72"/>
        <v/>
      </c>
      <c r="AL183" s="23" t="str">
        <f t="shared" si="73"/>
        <v/>
      </c>
      <c r="AM183" s="23" t="str">
        <f t="shared" si="56"/>
        <v/>
      </c>
      <c r="AN183" s="23" t="str">
        <f t="shared" si="57"/>
        <v/>
      </c>
      <c r="AO183" s="23" t="str">
        <f t="shared" si="58"/>
        <v/>
      </c>
      <c r="AP183" s="23" t="str">
        <f t="shared" si="59"/>
        <v/>
      </c>
      <c r="AQ183" s="23" t="str">
        <f t="shared" si="60"/>
        <v/>
      </c>
      <c r="AR183" s="23" t="str">
        <f t="shared" si="61"/>
        <v/>
      </c>
      <c r="AS183" s="23" t="str">
        <f t="shared" si="62"/>
        <v/>
      </c>
      <c r="AT183" s="23" t="str">
        <f t="shared" si="63"/>
        <v/>
      </c>
      <c r="AU183" s="23" t="str">
        <f t="shared" si="64"/>
        <v/>
      </c>
      <c r="AV183" s="23" t="str">
        <f t="shared" si="65"/>
        <v/>
      </c>
      <c r="AW183" s="23" t="str">
        <f t="shared" si="66"/>
        <v/>
      </c>
      <c r="AX183" s="23" t="str">
        <f t="shared" si="67"/>
        <v/>
      </c>
      <c r="AY183" s="23" t="str">
        <f t="shared" si="68"/>
        <v/>
      </c>
      <c r="AZ183" s="23" t="str">
        <f t="shared" si="69"/>
        <v/>
      </c>
      <c r="BA183" s="23" t="str">
        <f t="shared" si="70"/>
        <v/>
      </c>
    </row>
    <row r="184" spans="35:53" x14ac:dyDescent="0.3">
      <c r="AI184" s="23" t="str">
        <f t="shared" si="55"/>
        <v/>
      </c>
      <c r="AJ184" s="23" t="str">
        <f t="shared" si="71"/>
        <v/>
      </c>
      <c r="AK184" s="23" t="str">
        <f t="shared" si="72"/>
        <v/>
      </c>
      <c r="AL184" s="23" t="str">
        <f t="shared" si="73"/>
        <v/>
      </c>
      <c r="AM184" s="23" t="str">
        <f t="shared" si="56"/>
        <v/>
      </c>
      <c r="AN184" s="23" t="str">
        <f t="shared" si="57"/>
        <v/>
      </c>
      <c r="AO184" s="23" t="str">
        <f t="shared" si="58"/>
        <v/>
      </c>
      <c r="AP184" s="23" t="str">
        <f t="shared" si="59"/>
        <v/>
      </c>
      <c r="AQ184" s="23" t="str">
        <f t="shared" si="60"/>
        <v/>
      </c>
      <c r="AR184" s="23" t="str">
        <f t="shared" si="61"/>
        <v/>
      </c>
      <c r="AS184" s="23" t="str">
        <f t="shared" si="62"/>
        <v/>
      </c>
      <c r="AT184" s="23" t="str">
        <f t="shared" si="63"/>
        <v/>
      </c>
      <c r="AU184" s="23" t="str">
        <f t="shared" si="64"/>
        <v/>
      </c>
      <c r="AV184" s="23" t="str">
        <f t="shared" si="65"/>
        <v/>
      </c>
      <c r="AW184" s="23" t="str">
        <f t="shared" si="66"/>
        <v/>
      </c>
      <c r="AX184" s="23" t="str">
        <f t="shared" si="67"/>
        <v/>
      </c>
      <c r="AY184" s="23" t="str">
        <f t="shared" si="68"/>
        <v/>
      </c>
      <c r="AZ184" s="23" t="str">
        <f t="shared" si="69"/>
        <v/>
      </c>
      <c r="BA184" s="23" t="str">
        <f t="shared" si="70"/>
        <v/>
      </c>
    </row>
    <row r="185" spans="35:53" x14ac:dyDescent="0.3">
      <c r="AI185" s="23" t="str">
        <f t="shared" si="55"/>
        <v/>
      </c>
      <c r="AJ185" s="23" t="str">
        <f t="shared" si="71"/>
        <v/>
      </c>
      <c r="AK185" s="23" t="str">
        <f t="shared" si="72"/>
        <v/>
      </c>
      <c r="AL185" s="23" t="str">
        <f t="shared" si="73"/>
        <v/>
      </c>
      <c r="AM185" s="23" t="str">
        <f t="shared" si="56"/>
        <v/>
      </c>
      <c r="AN185" s="23" t="str">
        <f t="shared" si="57"/>
        <v/>
      </c>
      <c r="AO185" s="23" t="str">
        <f t="shared" si="58"/>
        <v/>
      </c>
      <c r="AP185" s="23" t="str">
        <f t="shared" si="59"/>
        <v/>
      </c>
      <c r="AQ185" s="23" t="str">
        <f t="shared" si="60"/>
        <v/>
      </c>
      <c r="AR185" s="23" t="str">
        <f t="shared" si="61"/>
        <v/>
      </c>
      <c r="AS185" s="23" t="str">
        <f t="shared" si="62"/>
        <v/>
      </c>
      <c r="AT185" s="23" t="str">
        <f t="shared" si="63"/>
        <v/>
      </c>
      <c r="AU185" s="23" t="str">
        <f t="shared" si="64"/>
        <v/>
      </c>
      <c r="AV185" s="23" t="str">
        <f t="shared" si="65"/>
        <v/>
      </c>
      <c r="AW185" s="23" t="str">
        <f t="shared" si="66"/>
        <v/>
      </c>
      <c r="AX185" s="23" t="str">
        <f t="shared" si="67"/>
        <v/>
      </c>
      <c r="AY185" s="23" t="str">
        <f t="shared" si="68"/>
        <v/>
      </c>
      <c r="AZ185" s="23" t="str">
        <f t="shared" si="69"/>
        <v/>
      </c>
      <c r="BA185" s="23" t="str">
        <f t="shared" si="70"/>
        <v/>
      </c>
    </row>
    <row r="186" spans="35:53" x14ac:dyDescent="0.3">
      <c r="AI186" s="23" t="str">
        <f t="shared" si="55"/>
        <v/>
      </c>
      <c r="AJ186" s="23" t="str">
        <f t="shared" si="71"/>
        <v/>
      </c>
      <c r="AK186" s="23" t="str">
        <f t="shared" si="72"/>
        <v/>
      </c>
      <c r="AL186" s="23" t="str">
        <f t="shared" si="73"/>
        <v/>
      </c>
      <c r="AM186" s="23" t="str">
        <f t="shared" si="56"/>
        <v/>
      </c>
      <c r="AN186" s="23" t="str">
        <f t="shared" si="57"/>
        <v/>
      </c>
      <c r="AO186" s="23" t="str">
        <f t="shared" si="58"/>
        <v/>
      </c>
      <c r="AP186" s="23" t="str">
        <f t="shared" si="59"/>
        <v/>
      </c>
      <c r="AQ186" s="23" t="str">
        <f t="shared" si="60"/>
        <v/>
      </c>
      <c r="AR186" s="23" t="str">
        <f t="shared" si="61"/>
        <v/>
      </c>
      <c r="AS186" s="23" t="str">
        <f t="shared" si="62"/>
        <v/>
      </c>
      <c r="AT186" s="23" t="str">
        <f t="shared" si="63"/>
        <v/>
      </c>
      <c r="AU186" s="23" t="str">
        <f t="shared" si="64"/>
        <v/>
      </c>
      <c r="AV186" s="23" t="str">
        <f t="shared" si="65"/>
        <v/>
      </c>
      <c r="AW186" s="23" t="str">
        <f t="shared" si="66"/>
        <v/>
      </c>
      <c r="AX186" s="23" t="str">
        <f t="shared" si="67"/>
        <v/>
      </c>
      <c r="AY186" s="23" t="str">
        <f t="shared" si="68"/>
        <v/>
      </c>
      <c r="AZ186" s="23" t="str">
        <f t="shared" si="69"/>
        <v/>
      </c>
      <c r="BA186" s="23" t="str">
        <f t="shared" si="70"/>
        <v/>
      </c>
    </row>
    <row r="187" spans="35:53" x14ac:dyDescent="0.3">
      <c r="AI187" s="23" t="str">
        <f t="shared" si="55"/>
        <v/>
      </c>
      <c r="AJ187" s="23" t="str">
        <f t="shared" si="71"/>
        <v/>
      </c>
      <c r="AK187" s="23" t="str">
        <f t="shared" si="72"/>
        <v/>
      </c>
      <c r="AL187" s="23" t="str">
        <f t="shared" si="73"/>
        <v/>
      </c>
      <c r="AM187" s="23" t="str">
        <f t="shared" si="56"/>
        <v/>
      </c>
      <c r="AN187" s="23" t="str">
        <f t="shared" si="57"/>
        <v/>
      </c>
      <c r="AO187" s="23" t="str">
        <f t="shared" si="58"/>
        <v/>
      </c>
      <c r="AP187" s="23" t="str">
        <f t="shared" si="59"/>
        <v/>
      </c>
      <c r="AQ187" s="23" t="str">
        <f t="shared" si="60"/>
        <v/>
      </c>
      <c r="AR187" s="23" t="str">
        <f t="shared" si="61"/>
        <v/>
      </c>
      <c r="AS187" s="23" t="str">
        <f t="shared" si="62"/>
        <v/>
      </c>
      <c r="AT187" s="23" t="str">
        <f t="shared" si="63"/>
        <v/>
      </c>
      <c r="AU187" s="23" t="str">
        <f t="shared" si="64"/>
        <v/>
      </c>
      <c r="AV187" s="23" t="str">
        <f t="shared" si="65"/>
        <v/>
      </c>
      <c r="AW187" s="23" t="str">
        <f t="shared" si="66"/>
        <v/>
      </c>
      <c r="AX187" s="23" t="str">
        <f t="shared" si="67"/>
        <v/>
      </c>
      <c r="AY187" s="23" t="str">
        <f t="shared" si="68"/>
        <v/>
      </c>
      <c r="AZ187" s="23" t="str">
        <f t="shared" si="69"/>
        <v/>
      </c>
      <c r="BA187" s="23" t="str">
        <f t="shared" si="70"/>
        <v/>
      </c>
    </row>
    <row r="188" spans="35:53" x14ac:dyDescent="0.3">
      <c r="AI188" s="23" t="str">
        <f t="shared" si="55"/>
        <v/>
      </c>
      <c r="AJ188" s="23" t="str">
        <f t="shared" si="71"/>
        <v/>
      </c>
      <c r="AK188" s="23" t="str">
        <f t="shared" si="72"/>
        <v/>
      </c>
      <c r="AL188" s="23" t="str">
        <f t="shared" si="73"/>
        <v/>
      </c>
      <c r="AM188" s="23" t="str">
        <f t="shared" si="56"/>
        <v/>
      </c>
      <c r="AN188" s="23" t="str">
        <f t="shared" si="57"/>
        <v/>
      </c>
      <c r="AO188" s="23" t="str">
        <f t="shared" si="58"/>
        <v/>
      </c>
      <c r="AP188" s="23" t="str">
        <f t="shared" si="59"/>
        <v/>
      </c>
      <c r="AQ188" s="23" t="str">
        <f t="shared" si="60"/>
        <v/>
      </c>
      <c r="AR188" s="23" t="str">
        <f t="shared" si="61"/>
        <v/>
      </c>
      <c r="AS188" s="23" t="str">
        <f t="shared" si="62"/>
        <v/>
      </c>
      <c r="AT188" s="23" t="str">
        <f t="shared" si="63"/>
        <v/>
      </c>
      <c r="AU188" s="23" t="str">
        <f t="shared" si="64"/>
        <v/>
      </c>
      <c r="AV188" s="23" t="str">
        <f t="shared" si="65"/>
        <v/>
      </c>
      <c r="AW188" s="23" t="str">
        <f t="shared" si="66"/>
        <v/>
      </c>
      <c r="AX188" s="23" t="str">
        <f t="shared" si="67"/>
        <v/>
      </c>
      <c r="AY188" s="23" t="str">
        <f t="shared" si="68"/>
        <v/>
      </c>
      <c r="AZ188" s="23" t="str">
        <f t="shared" si="69"/>
        <v/>
      </c>
      <c r="BA188" s="23" t="str">
        <f t="shared" si="70"/>
        <v/>
      </c>
    </row>
    <row r="189" spans="35:53" x14ac:dyDescent="0.3">
      <c r="AI189" s="23" t="str">
        <f t="shared" si="55"/>
        <v/>
      </c>
      <c r="AJ189" s="23" t="str">
        <f t="shared" si="71"/>
        <v/>
      </c>
      <c r="AK189" s="23" t="str">
        <f t="shared" si="72"/>
        <v/>
      </c>
      <c r="AL189" s="23" t="str">
        <f t="shared" si="73"/>
        <v/>
      </c>
      <c r="AM189" s="23" t="str">
        <f t="shared" si="56"/>
        <v/>
      </c>
      <c r="AN189" s="23" t="str">
        <f t="shared" si="57"/>
        <v/>
      </c>
      <c r="AO189" s="23" t="str">
        <f t="shared" si="58"/>
        <v/>
      </c>
      <c r="AP189" s="23" t="str">
        <f t="shared" si="59"/>
        <v/>
      </c>
      <c r="AQ189" s="23" t="str">
        <f t="shared" si="60"/>
        <v/>
      </c>
      <c r="AR189" s="23" t="str">
        <f t="shared" si="61"/>
        <v/>
      </c>
      <c r="AS189" s="23" t="str">
        <f t="shared" si="62"/>
        <v/>
      </c>
      <c r="AT189" s="23" t="str">
        <f t="shared" si="63"/>
        <v/>
      </c>
      <c r="AU189" s="23" t="str">
        <f t="shared" si="64"/>
        <v/>
      </c>
      <c r="AV189" s="23" t="str">
        <f t="shared" si="65"/>
        <v/>
      </c>
      <c r="AW189" s="23" t="str">
        <f t="shared" si="66"/>
        <v/>
      </c>
      <c r="AX189" s="23" t="str">
        <f t="shared" si="67"/>
        <v/>
      </c>
      <c r="AY189" s="23" t="str">
        <f t="shared" si="68"/>
        <v/>
      </c>
      <c r="AZ189" s="23" t="str">
        <f t="shared" si="69"/>
        <v/>
      </c>
      <c r="BA189" s="23" t="str">
        <f t="shared" si="70"/>
        <v/>
      </c>
    </row>
    <row r="190" spans="35:53" x14ac:dyDescent="0.3">
      <c r="AI190" s="23" t="str">
        <f t="shared" si="55"/>
        <v/>
      </c>
      <c r="AJ190" s="23" t="str">
        <f t="shared" si="71"/>
        <v/>
      </c>
      <c r="AK190" s="23" t="str">
        <f t="shared" si="72"/>
        <v/>
      </c>
      <c r="AL190" s="23" t="str">
        <f t="shared" si="73"/>
        <v/>
      </c>
      <c r="AM190" s="23" t="str">
        <f t="shared" si="56"/>
        <v/>
      </c>
      <c r="AN190" s="23" t="str">
        <f t="shared" si="57"/>
        <v/>
      </c>
      <c r="AO190" s="23" t="str">
        <f t="shared" si="58"/>
        <v/>
      </c>
      <c r="AP190" s="23" t="str">
        <f t="shared" si="59"/>
        <v/>
      </c>
      <c r="AQ190" s="23" t="str">
        <f t="shared" si="60"/>
        <v/>
      </c>
      <c r="AR190" s="23" t="str">
        <f t="shared" si="61"/>
        <v/>
      </c>
      <c r="AS190" s="23" t="str">
        <f t="shared" si="62"/>
        <v/>
      </c>
      <c r="AT190" s="23" t="str">
        <f t="shared" si="63"/>
        <v/>
      </c>
      <c r="AU190" s="23" t="str">
        <f t="shared" si="64"/>
        <v/>
      </c>
      <c r="AV190" s="23" t="str">
        <f t="shared" si="65"/>
        <v/>
      </c>
      <c r="AW190" s="23" t="str">
        <f t="shared" si="66"/>
        <v/>
      </c>
      <c r="AX190" s="23" t="str">
        <f t="shared" si="67"/>
        <v/>
      </c>
      <c r="AY190" s="23" t="str">
        <f t="shared" si="68"/>
        <v/>
      </c>
      <c r="AZ190" s="23" t="str">
        <f t="shared" si="69"/>
        <v/>
      </c>
      <c r="BA190" s="23" t="str">
        <f t="shared" si="70"/>
        <v/>
      </c>
    </row>
    <row r="191" spans="35:53" x14ac:dyDescent="0.3">
      <c r="AI191" s="23" t="str">
        <f t="shared" si="55"/>
        <v/>
      </c>
      <c r="AJ191" s="23" t="str">
        <f t="shared" si="71"/>
        <v/>
      </c>
      <c r="AK191" s="23" t="str">
        <f t="shared" si="72"/>
        <v/>
      </c>
      <c r="AL191" s="23" t="str">
        <f t="shared" si="73"/>
        <v/>
      </c>
      <c r="AM191" s="23" t="str">
        <f t="shared" si="56"/>
        <v/>
      </c>
      <c r="AN191" s="23" t="str">
        <f t="shared" si="57"/>
        <v/>
      </c>
      <c r="AO191" s="23" t="str">
        <f t="shared" si="58"/>
        <v/>
      </c>
      <c r="AP191" s="23" t="str">
        <f t="shared" si="59"/>
        <v/>
      </c>
      <c r="AQ191" s="23" t="str">
        <f t="shared" si="60"/>
        <v/>
      </c>
      <c r="AR191" s="23" t="str">
        <f t="shared" si="61"/>
        <v/>
      </c>
      <c r="AS191" s="23" t="str">
        <f t="shared" si="62"/>
        <v/>
      </c>
      <c r="AT191" s="23" t="str">
        <f t="shared" si="63"/>
        <v/>
      </c>
      <c r="AU191" s="23" t="str">
        <f t="shared" si="64"/>
        <v/>
      </c>
      <c r="AV191" s="23" t="str">
        <f t="shared" si="65"/>
        <v/>
      </c>
      <c r="AW191" s="23" t="str">
        <f t="shared" si="66"/>
        <v/>
      </c>
      <c r="AX191" s="23" t="str">
        <f t="shared" si="67"/>
        <v/>
      </c>
      <c r="AY191" s="23" t="str">
        <f t="shared" si="68"/>
        <v/>
      </c>
      <c r="AZ191" s="23" t="str">
        <f t="shared" si="69"/>
        <v/>
      </c>
      <c r="BA191" s="23" t="str">
        <f t="shared" si="70"/>
        <v/>
      </c>
    </row>
    <row r="192" spans="35:53" x14ac:dyDescent="0.3">
      <c r="AI192" s="23" t="str">
        <f t="shared" si="55"/>
        <v/>
      </c>
      <c r="AJ192" s="23" t="str">
        <f t="shared" si="71"/>
        <v/>
      </c>
      <c r="AK192" s="23" t="str">
        <f t="shared" si="72"/>
        <v/>
      </c>
      <c r="AL192" s="23" t="str">
        <f t="shared" si="73"/>
        <v/>
      </c>
      <c r="AM192" s="23" t="str">
        <f t="shared" si="56"/>
        <v/>
      </c>
      <c r="AN192" s="23" t="str">
        <f t="shared" si="57"/>
        <v/>
      </c>
      <c r="AO192" s="23" t="str">
        <f t="shared" si="58"/>
        <v/>
      </c>
      <c r="AP192" s="23" t="str">
        <f t="shared" si="59"/>
        <v/>
      </c>
      <c r="AQ192" s="23" t="str">
        <f t="shared" si="60"/>
        <v/>
      </c>
      <c r="AR192" s="23" t="str">
        <f t="shared" si="61"/>
        <v/>
      </c>
      <c r="AS192" s="23" t="str">
        <f t="shared" si="62"/>
        <v/>
      </c>
      <c r="AT192" s="23" t="str">
        <f t="shared" si="63"/>
        <v/>
      </c>
      <c r="AU192" s="23" t="str">
        <f t="shared" si="64"/>
        <v/>
      </c>
      <c r="AV192" s="23" t="str">
        <f t="shared" si="65"/>
        <v/>
      </c>
      <c r="AW192" s="23" t="str">
        <f t="shared" si="66"/>
        <v/>
      </c>
      <c r="AX192" s="23" t="str">
        <f t="shared" si="67"/>
        <v/>
      </c>
      <c r="AY192" s="23" t="str">
        <f t="shared" si="68"/>
        <v/>
      </c>
      <c r="AZ192" s="23" t="str">
        <f t="shared" si="69"/>
        <v/>
      </c>
      <c r="BA192" s="23" t="str">
        <f t="shared" si="70"/>
        <v/>
      </c>
    </row>
    <row r="193" spans="35:53" x14ac:dyDescent="0.3">
      <c r="AI193" s="23" t="str">
        <f t="shared" si="55"/>
        <v/>
      </c>
      <c r="AJ193" s="23" t="str">
        <f t="shared" si="71"/>
        <v/>
      </c>
      <c r="AK193" s="23" t="str">
        <f t="shared" si="72"/>
        <v/>
      </c>
      <c r="AL193" s="23" t="str">
        <f t="shared" si="73"/>
        <v/>
      </c>
      <c r="AM193" s="23" t="str">
        <f t="shared" si="56"/>
        <v/>
      </c>
      <c r="AN193" s="23" t="str">
        <f t="shared" si="57"/>
        <v/>
      </c>
      <c r="AO193" s="23" t="str">
        <f t="shared" si="58"/>
        <v/>
      </c>
      <c r="AP193" s="23" t="str">
        <f t="shared" si="59"/>
        <v/>
      </c>
      <c r="AQ193" s="23" t="str">
        <f t="shared" si="60"/>
        <v/>
      </c>
      <c r="AR193" s="23" t="str">
        <f t="shared" si="61"/>
        <v/>
      </c>
      <c r="AS193" s="23" t="str">
        <f t="shared" si="62"/>
        <v/>
      </c>
      <c r="AT193" s="23" t="str">
        <f t="shared" si="63"/>
        <v/>
      </c>
      <c r="AU193" s="23" t="str">
        <f t="shared" si="64"/>
        <v/>
      </c>
      <c r="AV193" s="23" t="str">
        <f t="shared" si="65"/>
        <v/>
      </c>
      <c r="AW193" s="23" t="str">
        <f t="shared" si="66"/>
        <v/>
      </c>
      <c r="AX193" s="23" t="str">
        <f t="shared" si="67"/>
        <v/>
      </c>
      <c r="AY193" s="23" t="str">
        <f t="shared" si="68"/>
        <v/>
      </c>
      <c r="AZ193" s="23" t="str">
        <f t="shared" si="69"/>
        <v/>
      </c>
      <c r="BA193" s="23" t="str">
        <f t="shared" si="70"/>
        <v/>
      </c>
    </row>
    <row r="194" spans="35:53" x14ac:dyDescent="0.3">
      <c r="AI194" s="23" t="str">
        <f t="shared" si="55"/>
        <v/>
      </c>
      <c r="AJ194" s="23" t="str">
        <f t="shared" si="71"/>
        <v/>
      </c>
      <c r="AK194" s="23" t="str">
        <f t="shared" si="72"/>
        <v/>
      </c>
      <c r="AL194" s="23" t="str">
        <f t="shared" si="73"/>
        <v/>
      </c>
      <c r="AM194" s="23" t="str">
        <f t="shared" si="56"/>
        <v/>
      </c>
      <c r="AN194" s="23" t="str">
        <f t="shared" si="57"/>
        <v/>
      </c>
      <c r="AO194" s="23" t="str">
        <f t="shared" si="58"/>
        <v/>
      </c>
      <c r="AP194" s="23" t="str">
        <f t="shared" si="59"/>
        <v/>
      </c>
      <c r="AQ194" s="23" t="str">
        <f t="shared" si="60"/>
        <v/>
      </c>
      <c r="AR194" s="23" t="str">
        <f t="shared" si="61"/>
        <v/>
      </c>
      <c r="AS194" s="23" t="str">
        <f t="shared" si="62"/>
        <v/>
      </c>
      <c r="AT194" s="23" t="str">
        <f t="shared" si="63"/>
        <v/>
      </c>
      <c r="AU194" s="23" t="str">
        <f t="shared" si="64"/>
        <v/>
      </c>
      <c r="AV194" s="23" t="str">
        <f t="shared" si="65"/>
        <v/>
      </c>
      <c r="AW194" s="23" t="str">
        <f t="shared" si="66"/>
        <v/>
      </c>
      <c r="AX194" s="23" t="str">
        <f t="shared" si="67"/>
        <v/>
      </c>
      <c r="AY194" s="23" t="str">
        <f t="shared" si="68"/>
        <v/>
      </c>
      <c r="AZ194" s="23" t="str">
        <f t="shared" si="69"/>
        <v/>
      </c>
      <c r="BA194" s="23" t="str">
        <f t="shared" si="70"/>
        <v/>
      </c>
    </row>
    <row r="195" spans="35:53" x14ac:dyDescent="0.3">
      <c r="AI195" s="23" t="str">
        <f t="shared" si="55"/>
        <v/>
      </c>
      <c r="AJ195" s="23" t="str">
        <f t="shared" si="71"/>
        <v/>
      </c>
      <c r="AK195" s="23" t="str">
        <f t="shared" si="72"/>
        <v/>
      </c>
      <c r="AL195" s="23" t="str">
        <f t="shared" si="73"/>
        <v/>
      </c>
      <c r="AM195" s="23" t="str">
        <f t="shared" si="56"/>
        <v/>
      </c>
      <c r="AN195" s="23" t="str">
        <f t="shared" si="57"/>
        <v/>
      </c>
      <c r="AO195" s="23" t="str">
        <f t="shared" si="58"/>
        <v/>
      </c>
      <c r="AP195" s="23" t="str">
        <f t="shared" si="59"/>
        <v/>
      </c>
      <c r="AQ195" s="23" t="str">
        <f t="shared" si="60"/>
        <v/>
      </c>
      <c r="AR195" s="23" t="str">
        <f t="shared" si="61"/>
        <v/>
      </c>
      <c r="AS195" s="23" t="str">
        <f t="shared" si="62"/>
        <v/>
      </c>
      <c r="AT195" s="23" t="str">
        <f t="shared" si="63"/>
        <v/>
      </c>
      <c r="AU195" s="23" t="str">
        <f t="shared" si="64"/>
        <v/>
      </c>
      <c r="AV195" s="23" t="str">
        <f t="shared" si="65"/>
        <v/>
      </c>
      <c r="AW195" s="23" t="str">
        <f t="shared" si="66"/>
        <v/>
      </c>
      <c r="AX195" s="23" t="str">
        <f t="shared" si="67"/>
        <v/>
      </c>
      <c r="AY195" s="23" t="str">
        <f t="shared" si="68"/>
        <v/>
      </c>
      <c r="AZ195" s="23" t="str">
        <f t="shared" si="69"/>
        <v/>
      </c>
      <c r="BA195" s="23" t="str">
        <f t="shared" si="70"/>
        <v/>
      </c>
    </row>
    <row r="196" spans="35:53" x14ac:dyDescent="0.3">
      <c r="AI196" s="23" t="str">
        <f t="shared" si="55"/>
        <v/>
      </c>
      <c r="AJ196" s="23" t="str">
        <f t="shared" si="71"/>
        <v/>
      </c>
      <c r="AK196" s="23" t="str">
        <f t="shared" si="72"/>
        <v/>
      </c>
      <c r="AL196" s="23" t="str">
        <f t="shared" si="73"/>
        <v/>
      </c>
      <c r="AM196" s="23" t="str">
        <f t="shared" si="56"/>
        <v/>
      </c>
      <c r="AN196" s="23" t="str">
        <f t="shared" si="57"/>
        <v/>
      </c>
      <c r="AO196" s="23" t="str">
        <f t="shared" si="58"/>
        <v/>
      </c>
      <c r="AP196" s="23" t="str">
        <f t="shared" si="59"/>
        <v/>
      </c>
      <c r="AQ196" s="23" t="str">
        <f t="shared" si="60"/>
        <v/>
      </c>
      <c r="AR196" s="23" t="str">
        <f t="shared" si="61"/>
        <v/>
      </c>
      <c r="AS196" s="23" t="str">
        <f t="shared" si="62"/>
        <v/>
      </c>
      <c r="AT196" s="23" t="str">
        <f t="shared" si="63"/>
        <v/>
      </c>
      <c r="AU196" s="23" t="str">
        <f t="shared" si="64"/>
        <v/>
      </c>
      <c r="AV196" s="23" t="str">
        <f t="shared" si="65"/>
        <v/>
      </c>
      <c r="AW196" s="23" t="str">
        <f t="shared" si="66"/>
        <v/>
      </c>
      <c r="AX196" s="23" t="str">
        <f t="shared" si="67"/>
        <v/>
      </c>
      <c r="AY196" s="23" t="str">
        <f t="shared" si="68"/>
        <v/>
      </c>
      <c r="AZ196" s="23" t="str">
        <f t="shared" si="69"/>
        <v/>
      </c>
      <c r="BA196" s="23" t="str">
        <f t="shared" si="70"/>
        <v/>
      </c>
    </row>
    <row r="197" spans="35:53" x14ac:dyDescent="0.3">
      <c r="AI197" s="23" t="str">
        <f t="shared" si="55"/>
        <v/>
      </c>
      <c r="AJ197" s="23" t="str">
        <f t="shared" si="71"/>
        <v/>
      </c>
      <c r="AK197" s="23" t="str">
        <f t="shared" si="72"/>
        <v/>
      </c>
      <c r="AL197" s="23" t="str">
        <f t="shared" si="73"/>
        <v/>
      </c>
      <c r="AM197" s="23" t="str">
        <f t="shared" si="56"/>
        <v/>
      </c>
      <c r="AN197" s="23" t="str">
        <f t="shared" si="57"/>
        <v/>
      </c>
      <c r="AO197" s="23" t="str">
        <f t="shared" si="58"/>
        <v/>
      </c>
      <c r="AP197" s="23" t="str">
        <f t="shared" si="59"/>
        <v/>
      </c>
      <c r="AQ197" s="23" t="str">
        <f t="shared" si="60"/>
        <v/>
      </c>
      <c r="AR197" s="23" t="str">
        <f t="shared" si="61"/>
        <v/>
      </c>
      <c r="AS197" s="23" t="str">
        <f t="shared" si="62"/>
        <v/>
      </c>
      <c r="AT197" s="23" t="str">
        <f t="shared" si="63"/>
        <v/>
      </c>
      <c r="AU197" s="23" t="str">
        <f t="shared" si="64"/>
        <v/>
      </c>
      <c r="AV197" s="23" t="str">
        <f t="shared" si="65"/>
        <v/>
      </c>
      <c r="AW197" s="23" t="str">
        <f t="shared" si="66"/>
        <v/>
      </c>
      <c r="AX197" s="23" t="str">
        <f t="shared" si="67"/>
        <v/>
      </c>
      <c r="AY197" s="23" t="str">
        <f t="shared" si="68"/>
        <v/>
      </c>
      <c r="AZ197" s="23" t="str">
        <f t="shared" si="69"/>
        <v/>
      </c>
      <c r="BA197" s="23" t="str">
        <f t="shared" si="70"/>
        <v/>
      </c>
    </row>
    <row r="198" spans="35:53" x14ac:dyDescent="0.3">
      <c r="AI198" s="23" t="str">
        <f t="shared" si="55"/>
        <v/>
      </c>
      <c r="AJ198" s="23" t="str">
        <f t="shared" si="71"/>
        <v/>
      </c>
      <c r="AK198" s="23" t="str">
        <f t="shared" si="72"/>
        <v/>
      </c>
      <c r="AL198" s="23" t="str">
        <f t="shared" si="73"/>
        <v/>
      </c>
      <c r="AM198" s="23" t="str">
        <f t="shared" si="56"/>
        <v/>
      </c>
      <c r="AN198" s="23" t="str">
        <f t="shared" si="57"/>
        <v/>
      </c>
      <c r="AO198" s="23" t="str">
        <f t="shared" si="58"/>
        <v/>
      </c>
      <c r="AP198" s="23" t="str">
        <f t="shared" si="59"/>
        <v/>
      </c>
      <c r="AQ198" s="23" t="str">
        <f t="shared" si="60"/>
        <v/>
      </c>
      <c r="AR198" s="23" t="str">
        <f t="shared" si="61"/>
        <v/>
      </c>
      <c r="AS198" s="23" t="str">
        <f t="shared" si="62"/>
        <v/>
      </c>
      <c r="AT198" s="23" t="str">
        <f t="shared" si="63"/>
        <v/>
      </c>
      <c r="AU198" s="23" t="str">
        <f t="shared" si="64"/>
        <v/>
      </c>
      <c r="AV198" s="23" t="str">
        <f t="shared" si="65"/>
        <v/>
      </c>
      <c r="AW198" s="23" t="str">
        <f t="shared" si="66"/>
        <v/>
      </c>
      <c r="AX198" s="23" t="str">
        <f t="shared" si="67"/>
        <v/>
      </c>
      <c r="AY198" s="23" t="str">
        <f t="shared" si="68"/>
        <v/>
      </c>
      <c r="AZ198" s="23" t="str">
        <f t="shared" si="69"/>
        <v/>
      </c>
      <c r="BA198" s="23" t="str">
        <f t="shared" si="70"/>
        <v/>
      </c>
    </row>
    <row r="199" spans="35:53" x14ac:dyDescent="0.3">
      <c r="AI199" s="23" t="str">
        <f t="shared" ref="AI199:AI210" si="74">IF(Q199&lt;&gt;"X","",Q$5&amp;"; ")</f>
        <v/>
      </c>
      <c r="AJ199" s="23" t="str">
        <f t="shared" si="71"/>
        <v/>
      </c>
      <c r="AK199" s="23" t="str">
        <f t="shared" si="72"/>
        <v/>
      </c>
      <c r="AL199" s="23" t="str">
        <f t="shared" si="73"/>
        <v/>
      </c>
      <c r="AM199" s="23" t="str">
        <f t="shared" si="56"/>
        <v/>
      </c>
      <c r="AN199" s="23" t="str">
        <f t="shared" si="57"/>
        <v/>
      </c>
      <c r="AO199" s="23" t="str">
        <f t="shared" si="58"/>
        <v/>
      </c>
      <c r="AP199" s="23" t="str">
        <f t="shared" si="59"/>
        <v/>
      </c>
      <c r="AQ199" s="23" t="str">
        <f t="shared" si="60"/>
        <v/>
      </c>
      <c r="AR199" s="23" t="str">
        <f t="shared" si="61"/>
        <v/>
      </c>
      <c r="AS199" s="23" t="str">
        <f t="shared" si="62"/>
        <v/>
      </c>
      <c r="AT199" s="23" t="str">
        <f t="shared" si="63"/>
        <v/>
      </c>
      <c r="AU199" s="23" t="str">
        <f t="shared" si="64"/>
        <v/>
      </c>
      <c r="AV199" s="23" t="str">
        <f t="shared" si="65"/>
        <v/>
      </c>
      <c r="AW199" s="23" t="str">
        <f t="shared" si="66"/>
        <v/>
      </c>
      <c r="AX199" s="23" t="str">
        <f t="shared" si="67"/>
        <v/>
      </c>
      <c r="AY199" s="23" t="str">
        <f t="shared" si="68"/>
        <v/>
      </c>
      <c r="AZ199" s="23" t="str">
        <f t="shared" si="69"/>
        <v/>
      </c>
      <c r="BA199" s="23" t="str">
        <f t="shared" si="70"/>
        <v/>
      </c>
    </row>
    <row r="200" spans="35:53" x14ac:dyDescent="0.3">
      <c r="AI200" s="23" t="str">
        <f t="shared" si="74"/>
        <v/>
      </c>
      <c r="AJ200" s="23" t="str">
        <f t="shared" si="71"/>
        <v/>
      </c>
      <c r="AK200" s="23" t="str">
        <f t="shared" si="72"/>
        <v/>
      </c>
      <c r="AL200" s="23" t="str">
        <f t="shared" si="73"/>
        <v/>
      </c>
      <c r="AM200" s="23" t="str">
        <f t="shared" si="56"/>
        <v/>
      </c>
      <c r="AN200" s="23" t="str">
        <f t="shared" si="57"/>
        <v/>
      </c>
      <c r="AO200" s="23" t="str">
        <f t="shared" si="58"/>
        <v/>
      </c>
      <c r="AP200" s="23" t="str">
        <f t="shared" si="59"/>
        <v/>
      </c>
      <c r="AQ200" s="23" t="str">
        <f t="shared" si="60"/>
        <v/>
      </c>
      <c r="AR200" s="23" t="str">
        <f t="shared" si="61"/>
        <v/>
      </c>
      <c r="AS200" s="23" t="str">
        <f t="shared" si="62"/>
        <v/>
      </c>
      <c r="AT200" s="23" t="str">
        <f t="shared" si="63"/>
        <v/>
      </c>
      <c r="AU200" s="23" t="str">
        <f t="shared" si="64"/>
        <v/>
      </c>
      <c r="AV200" s="23" t="str">
        <f t="shared" si="65"/>
        <v/>
      </c>
      <c r="AW200" s="23" t="str">
        <f t="shared" si="66"/>
        <v/>
      </c>
      <c r="AX200" s="23" t="str">
        <f t="shared" si="67"/>
        <v/>
      </c>
      <c r="AY200" s="23" t="str">
        <f t="shared" si="68"/>
        <v/>
      </c>
      <c r="AZ200" s="23" t="str">
        <f t="shared" si="69"/>
        <v/>
      </c>
      <c r="BA200" s="23" t="str">
        <f t="shared" si="70"/>
        <v/>
      </c>
    </row>
    <row r="201" spans="35:53" x14ac:dyDescent="0.3">
      <c r="AI201" s="23" t="str">
        <f t="shared" si="74"/>
        <v/>
      </c>
      <c r="AJ201" s="23" t="str">
        <f t="shared" si="71"/>
        <v/>
      </c>
      <c r="AK201" s="23" t="str">
        <f t="shared" si="72"/>
        <v/>
      </c>
      <c r="AL201" s="23" t="str">
        <f t="shared" si="73"/>
        <v/>
      </c>
      <c r="AM201" s="23" t="str">
        <f t="shared" si="56"/>
        <v/>
      </c>
      <c r="AN201" s="23" t="str">
        <f t="shared" si="57"/>
        <v/>
      </c>
      <c r="AO201" s="23" t="str">
        <f t="shared" si="58"/>
        <v/>
      </c>
      <c r="AP201" s="23" t="str">
        <f t="shared" si="59"/>
        <v/>
      </c>
      <c r="AQ201" s="23" t="str">
        <f t="shared" si="60"/>
        <v/>
      </c>
      <c r="AR201" s="23" t="str">
        <f t="shared" si="61"/>
        <v/>
      </c>
      <c r="AS201" s="23" t="str">
        <f t="shared" si="62"/>
        <v/>
      </c>
      <c r="AT201" s="23" t="str">
        <f t="shared" si="63"/>
        <v/>
      </c>
      <c r="AU201" s="23" t="str">
        <f t="shared" si="64"/>
        <v/>
      </c>
      <c r="AV201" s="23" t="str">
        <f t="shared" si="65"/>
        <v/>
      </c>
      <c r="AW201" s="23" t="str">
        <f t="shared" si="66"/>
        <v/>
      </c>
      <c r="AX201" s="23" t="str">
        <f t="shared" si="67"/>
        <v/>
      </c>
      <c r="AY201" s="23" t="str">
        <f t="shared" si="68"/>
        <v/>
      </c>
      <c r="AZ201" s="23" t="str">
        <f t="shared" si="69"/>
        <v/>
      </c>
      <c r="BA201" s="23" t="str">
        <f t="shared" si="70"/>
        <v/>
      </c>
    </row>
    <row r="202" spans="35:53" x14ac:dyDescent="0.3">
      <c r="AI202" s="23" t="str">
        <f t="shared" si="74"/>
        <v/>
      </c>
      <c r="AJ202" s="23" t="str">
        <f t="shared" si="71"/>
        <v/>
      </c>
      <c r="AK202" s="23" t="str">
        <f t="shared" si="72"/>
        <v/>
      </c>
      <c r="AL202" s="23" t="str">
        <f t="shared" si="73"/>
        <v/>
      </c>
      <c r="AM202" s="23" t="str">
        <f t="shared" si="56"/>
        <v/>
      </c>
      <c r="AN202" s="23" t="str">
        <f t="shared" si="57"/>
        <v/>
      </c>
      <c r="AO202" s="23" t="str">
        <f t="shared" si="58"/>
        <v/>
      </c>
      <c r="AP202" s="23" t="str">
        <f t="shared" si="59"/>
        <v/>
      </c>
      <c r="AQ202" s="23" t="str">
        <f t="shared" si="60"/>
        <v/>
      </c>
      <c r="AR202" s="23" t="str">
        <f t="shared" si="61"/>
        <v/>
      </c>
      <c r="AS202" s="23" t="str">
        <f t="shared" si="62"/>
        <v/>
      </c>
      <c r="AT202" s="23" t="str">
        <f t="shared" si="63"/>
        <v/>
      </c>
      <c r="AU202" s="23" t="str">
        <f t="shared" si="64"/>
        <v/>
      </c>
      <c r="AV202" s="23" t="str">
        <f t="shared" si="65"/>
        <v/>
      </c>
      <c r="AW202" s="23" t="str">
        <f t="shared" si="66"/>
        <v/>
      </c>
      <c r="AX202" s="23" t="str">
        <f t="shared" si="67"/>
        <v/>
      </c>
      <c r="AY202" s="23" t="str">
        <f t="shared" si="68"/>
        <v/>
      </c>
      <c r="AZ202" s="23" t="str">
        <f t="shared" si="69"/>
        <v/>
      </c>
      <c r="BA202" s="23" t="str">
        <f t="shared" si="70"/>
        <v/>
      </c>
    </row>
    <row r="203" spans="35:53" x14ac:dyDescent="0.3">
      <c r="AI203" s="23" t="str">
        <f t="shared" si="74"/>
        <v/>
      </c>
      <c r="AJ203" s="23" t="str">
        <f t="shared" si="71"/>
        <v/>
      </c>
      <c r="AK203" s="23" t="str">
        <f t="shared" si="72"/>
        <v/>
      </c>
      <c r="AL203" s="23" t="str">
        <f t="shared" si="73"/>
        <v/>
      </c>
      <c r="AM203" s="23" t="str">
        <f t="shared" si="56"/>
        <v/>
      </c>
      <c r="AN203" s="23" t="str">
        <f t="shared" si="57"/>
        <v/>
      </c>
      <c r="AO203" s="23" t="str">
        <f t="shared" si="58"/>
        <v/>
      </c>
      <c r="AP203" s="23" t="str">
        <f t="shared" si="59"/>
        <v/>
      </c>
      <c r="AQ203" s="23" t="str">
        <f t="shared" si="60"/>
        <v/>
      </c>
      <c r="AR203" s="23" t="str">
        <f t="shared" si="61"/>
        <v/>
      </c>
      <c r="AS203" s="23" t="str">
        <f t="shared" si="62"/>
        <v/>
      </c>
      <c r="AT203" s="23" t="str">
        <f t="shared" si="63"/>
        <v/>
      </c>
      <c r="AU203" s="23" t="str">
        <f t="shared" si="64"/>
        <v/>
      </c>
      <c r="AV203" s="23" t="str">
        <f t="shared" si="65"/>
        <v/>
      </c>
      <c r="AW203" s="23" t="str">
        <f t="shared" si="66"/>
        <v/>
      </c>
      <c r="AX203" s="23" t="str">
        <f t="shared" si="67"/>
        <v/>
      </c>
      <c r="AY203" s="23" t="str">
        <f t="shared" si="68"/>
        <v/>
      </c>
      <c r="AZ203" s="23" t="str">
        <f t="shared" si="69"/>
        <v/>
      </c>
      <c r="BA203" s="23" t="str">
        <f t="shared" si="70"/>
        <v/>
      </c>
    </row>
    <row r="204" spans="35:53" x14ac:dyDescent="0.3">
      <c r="AI204" s="23" t="str">
        <f t="shared" si="74"/>
        <v/>
      </c>
      <c r="AJ204" s="23" t="str">
        <f t="shared" si="71"/>
        <v/>
      </c>
      <c r="AK204" s="23" t="str">
        <f t="shared" si="72"/>
        <v/>
      </c>
      <c r="AL204" s="23" t="str">
        <f t="shared" si="73"/>
        <v/>
      </c>
      <c r="AM204" s="23" t="str">
        <f t="shared" si="56"/>
        <v/>
      </c>
      <c r="AN204" s="23" t="str">
        <f t="shared" si="57"/>
        <v/>
      </c>
      <c r="AO204" s="23" t="str">
        <f t="shared" si="58"/>
        <v/>
      </c>
      <c r="AP204" s="23" t="str">
        <f t="shared" si="59"/>
        <v/>
      </c>
      <c r="AQ204" s="23" t="str">
        <f t="shared" si="60"/>
        <v/>
      </c>
      <c r="AR204" s="23" t="str">
        <f t="shared" si="61"/>
        <v/>
      </c>
      <c r="AS204" s="23" t="str">
        <f t="shared" si="62"/>
        <v/>
      </c>
      <c r="AT204" s="23" t="str">
        <f t="shared" si="63"/>
        <v/>
      </c>
      <c r="AU204" s="23" t="str">
        <f t="shared" si="64"/>
        <v/>
      </c>
      <c r="AV204" s="23" t="str">
        <f t="shared" si="65"/>
        <v/>
      </c>
      <c r="AW204" s="23" t="str">
        <f t="shared" si="66"/>
        <v/>
      </c>
      <c r="AX204" s="23" t="str">
        <f t="shared" si="67"/>
        <v/>
      </c>
      <c r="AY204" s="23" t="str">
        <f t="shared" si="68"/>
        <v/>
      </c>
      <c r="AZ204" s="23" t="str">
        <f t="shared" si="69"/>
        <v/>
      </c>
      <c r="BA204" s="23" t="str">
        <f t="shared" si="70"/>
        <v/>
      </c>
    </row>
    <row r="205" spans="35:53" x14ac:dyDescent="0.3">
      <c r="AI205" s="23" t="str">
        <f t="shared" si="74"/>
        <v/>
      </c>
      <c r="AJ205" s="23" t="str">
        <f t="shared" si="71"/>
        <v/>
      </c>
      <c r="AK205" s="23" t="str">
        <f t="shared" si="72"/>
        <v/>
      </c>
      <c r="AL205" s="23" t="str">
        <f t="shared" si="73"/>
        <v/>
      </c>
      <c r="AM205" s="23" t="str">
        <f t="shared" si="56"/>
        <v/>
      </c>
      <c r="AN205" s="23" t="str">
        <f t="shared" si="57"/>
        <v/>
      </c>
      <c r="AO205" s="23" t="str">
        <f t="shared" si="58"/>
        <v/>
      </c>
      <c r="AP205" s="23" t="str">
        <f t="shared" si="59"/>
        <v/>
      </c>
      <c r="AQ205" s="23" t="str">
        <f t="shared" si="60"/>
        <v/>
      </c>
      <c r="AR205" s="23" t="str">
        <f t="shared" si="61"/>
        <v/>
      </c>
      <c r="AS205" s="23" t="str">
        <f t="shared" si="62"/>
        <v/>
      </c>
      <c r="AT205" s="23" t="str">
        <f t="shared" si="63"/>
        <v/>
      </c>
      <c r="AU205" s="23" t="str">
        <f t="shared" si="64"/>
        <v/>
      </c>
      <c r="AV205" s="23" t="str">
        <f t="shared" si="65"/>
        <v/>
      </c>
      <c r="AW205" s="23" t="str">
        <f t="shared" si="66"/>
        <v/>
      </c>
      <c r="AX205" s="23" t="str">
        <f t="shared" si="67"/>
        <v/>
      </c>
      <c r="AY205" s="23" t="str">
        <f t="shared" si="68"/>
        <v/>
      </c>
      <c r="AZ205" s="23" t="str">
        <f t="shared" si="69"/>
        <v/>
      </c>
      <c r="BA205" s="23" t="str">
        <f t="shared" si="70"/>
        <v/>
      </c>
    </row>
    <row r="206" spans="35:53" x14ac:dyDescent="0.3">
      <c r="AI206" s="23" t="str">
        <f t="shared" si="74"/>
        <v/>
      </c>
      <c r="AJ206" s="23" t="str">
        <f t="shared" si="71"/>
        <v/>
      </c>
      <c r="AK206" s="23" t="str">
        <f t="shared" si="72"/>
        <v/>
      </c>
      <c r="AL206" s="23" t="str">
        <f t="shared" si="73"/>
        <v/>
      </c>
      <c r="AM206" s="23" t="str">
        <f t="shared" si="56"/>
        <v/>
      </c>
      <c r="AN206" s="23" t="str">
        <f t="shared" si="57"/>
        <v/>
      </c>
      <c r="AO206" s="23" t="str">
        <f t="shared" si="58"/>
        <v/>
      </c>
      <c r="AP206" s="23" t="str">
        <f t="shared" si="59"/>
        <v/>
      </c>
      <c r="AQ206" s="23" t="str">
        <f t="shared" si="60"/>
        <v/>
      </c>
      <c r="AR206" s="23" t="str">
        <f t="shared" si="61"/>
        <v/>
      </c>
      <c r="AS206" s="23" t="str">
        <f t="shared" si="62"/>
        <v/>
      </c>
      <c r="AT206" s="23" t="str">
        <f t="shared" si="63"/>
        <v/>
      </c>
      <c r="AU206" s="23" t="str">
        <f t="shared" si="64"/>
        <v/>
      </c>
      <c r="AV206" s="23" t="str">
        <f t="shared" si="65"/>
        <v/>
      </c>
      <c r="AW206" s="23" t="str">
        <f t="shared" si="66"/>
        <v/>
      </c>
      <c r="AX206" s="23" t="str">
        <f t="shared" si="67"/>
        <v/>
      </c>
      <c r="AY206" s="23" t="str">
        <f t="shared" si="68"/>
        <v/>
      </c>
      <c r="AZ206" s="23" t="str">
        <f t="shared" si="69"/>
        <v/>
      </c>
      <c r="BA206" s="23" t="str">
        <f t="shared" si="70"/>
        <v/>
      </c>
    </row>
    <row r="207" spans="35:53" x14ac:dyDescent="0.3">
      <c r="AI207" s="23" t="str">
        <f t="shared" si="74"/>
        <v/>
      </c>
      <c r="AJ207" s="23" t="str">
        <f t="shared" si="71"/>
        <v/>
      </c>
      <c r="AK207" s="23" t="str">
        <f t="shared" si="72"/>
        <v/>
      </c>
      <c r="AL207" s="23" t="str">
        <f t="shared" si="73"/>
        <v/>
      </c>
      <c r="AM207" s="23" t="str">
        <f t="shared" si="56"/>
        <v/>
      </c>
      <c r="AN207" s="23" t="str">
        <f t="shared" si="57"/>
        <v/>
      </c>
      <c r="AO207" s="23" t="str">
        <f t="shared" si="58"/>
        <v/>
      </c>
      <c r="AP207" s="23" t="str">
        <f t="shared" si="59"/>
        <v/>
      </c>
      <c r="AQ207" s="23" t="str">
        <f t="shared" si="60"/>
        <v/>
      </c>
      <c r="AR207" s="23" t="str">
        <f t="shared" si="61"/>
        <v/>
      </c>
      <c r="AS207" s="23" t="str">
        <f t="shared" si="62"/>
        <v/>
      </c>
      <c r="AT207" s="23" t="str">
        <f t="shared" si="63"/>
        <v/>
      </c>
      <c r="AU207" s="23" t="str">
        <f t="shared" si="64"/>
        <v/>
      </c>
      <c r="AV207" s="23" t="str">
        <f t="shared" si="65"/>
        <v/>
      </c>
      <c r="AW207" s="23" t="str">
        <f t="shared" si="66"/>
        <v/>
      </c>
      <c r="AX207" s="23" t="str">
        <f t="shared" si="67"/>
        <v/>
      </c>
      <c r="AY207" s="23" t="str">
        <f t="shared" si="68"/>
        <v/>
      </c>
      <c r="AZ207" s="23" t="str">
        <f t="shared" si="69"/>
        <v/>
      </c>
      <c r="BA207" s="23" t="str">
        <f t="shared" si="70"/>
        <v/>
      </c>
    </row>
    <row r="208" spans="35:53" x14ac:dyDescent="0.3">
      <c r="AI208" s="23" t="str">
        <f t="shared" si="74"/>
        <v/>
      </c>
      <c r="AJ208" s="23" t="str">
        <f t="shared" si="71"/>
        <v/>
      </c>
      <c r="AK208" s="23" t="str">
        <f t="shared" si="72"/>
        <v/>
      </c>
      <c r="AL208" s="23" t="str">
        <f t="shared" si="73"/>
        <v/>
      </c>
      <c r="AM208" s="23" t="str">
        <f t="shared" si="56"/>
        <v/>
      </c>
      <c r="AN208" s="23" t="str">
        <f t="shared" si="57"/>
        <v/>
      </c>
      <c r="AO208" s="23" t="str">
        <f t="shared" si="58"/>
        <v/>
      </c>
      <c r="AP208" s="23" t="str">
        <f t="shared" si="59"/>
        <v/>
      </c>
      <c r="AQ208" s="23" t="str">
        <f t="shared" si="60"/>
        <v/>
      </c>
      <c r="AR208" s="23" t="str">
        <f t="shared" si="61"/>
        <v/>
      </c>
      <c r="AS208" s="23" t="str">
        <f t="shared" si="62"/>
        <v/>
      </c>
      <c r="AT208" s="23" t="str">
        <f t="shared" si="63"/>
        <v/>
      </c>
      <c r="AU208" s="23" t="str">
        <f t="shared" si="64"/>
        <v/>
      </c>
      <c r="AV208" s="23" t="str">
        <f t="shared" si="65"/>
        <v/>
      </c>
      <c r="AW208" s="23" t="str">
        <f t="shared" si="66"/>
        <v/>
      </c>
      <c r="AX208" s="23" t="str">
        <f t="shared" si="67"/>
        <v/>
      </c>
      <c r="AY208" s="23" t="str">
        <f t="shared" si="68"/>
        <v/>
      </c>
      <c r="AZ208" s="23" t="str">
        <f t="shared" si="69"/>
        <v/>
      </c>
      <c r="BA208" s="23" t="str">
        <f t="shared" si="70"/>
        <v/>
      </c>
    </row>
    <row r="209" spans="35:53" x14ac:dyDescent="0.3">
      <c r="AI209" s="23" t="str">
        <f t="shared" si="74"/>
        <v/>
      </c>
      <c r="AJ209" s="23" t="str">
        <f t="shared" si="71"/>
        <v/>
      </c>
      <c r="AK209" s="23" t="str">
        <f t="shared" si="72"/>
        <v/>
      </c>
      <c r="AL209" s="23" t="str">
        <f t="shared" si="73"/>
        <v/>
      </c>
      <c r="AM209" s="23" t="str">
        <f t="shared" si="56"/>
        <v/>
      </c>
      <c r="AN209" s="23" t="str">
        <f t="shared" si="57"/>
        <v/>
      </c>
      <c r="AO209" s="23" t="str">
        <f t="shared" si="58"/>
        <v/>
      </c>
      <c r="AP209" s="23" t="str">
        <f t="shared" si="59"/>
        <v/>
      </c>
      <c r="AQ209" s="23" t="str">
        <f t="shared" si="60"/>
        <v/>
      </c>
      <c r="AR209" s="23" t="str">
        <f t="shared" si="61"/>
        <v/>
      </c>
      <c r="AS209" s="23" t="str">
        <f t="shared" si="62"/>
        <v/>
      </c>
      <c r="AT209" s="23" t="str">
        <f t="shared" si="63"/>
        <v/>
      </c>
      <c r="AU209" s="23" t="str">
        <f t="shared" si="64"/>
        <v/>
      </c>
      <c r="AV209" s="23" t="str">
        <f t="shared" si="65"/>
        <v/>
      </c>
      <c r="AW209" s="23" t="str">
        <f t="shared" si="66"/>
        <v/>
      </c>
      <c r="AX209" s="23" t="str">
        <f t="shared" si="67"/>
        <v/>
      </c>
      <c r="AY209" s="23" t="str">
        <f t="shared" si="68"/>
        <v/>
      </c>
      <c r="AZ209" s="23" t="str">
        <f t="shared" si="69"/>
        <v/>
      </c>
      <c r="BA209" s="23" t="str">
        <f t="shared" si="70"/>
        <v/>
      </c>
    </row>
    <row r="210" spans="35:53" x14ac:dyDescent="0.3">
      <c r="AI210" s="23" t="str">
        <f t="shared" si="74"/>
        <v/>
      </c>
      <c r="AJ210" s="23" t="str">
        <f t="shared" si="71"/>
        <v/>
      </c>
      <c r="AK210" s="23" t="str">
        <f t="shared" si="72"/>
        <v/>
      </c>
      <c r="AL210" s="23" t="str">
        <f t="shared" si="73"/>
        <v/>
      </c>
      <c r="AM210" s="23" t="str">
        <f t="shared" si="56"/>
        <v/>
      </c>
      <c r="AN210" s="23" t="str">
        <f t="shared" si="57"/>
        <v/>
      </c>
      <c r="AO210" s="23" t="str">
        <f t="shared" si="58"/>
        <v/>
      </c>
      <c r="AP210" s="23" t="str">
        <f t="shared" si="59"/>
        <v/>
      </c>
      <c r="AQ210" s="23" t="str">
        <f t="shared" si="60"/>
        <v/>
      </c>
      <c r="AR210" s="23" t="str">
        <f t="shared" si="61"/>
        <v/>
      </c>
      <c r="AS210" s="23" t="str">
        <f t="shared" si="62"/>
        <v/>
      </c>
      <c r="AT210" s="23" t="str">
        <f t="shared" si="63"/>
        <v/>
      </c>
      <c r="AU210" s="23" t="str">
        <f t="shared" si="64"/>
        <v/>
      </c>
      <c r="AV210" s="23" t="str">
        <f t="shared" si="65"/>
        <v/>
      </c>
      <c r="AW210" s="23" t="str">
        <f t="shared" si="66"/>
        <v/>
      </c>
      <c r="AX210" s="23" t="str">
        <f t="shared" si="67"/>
        <v/>
      </c>
      <c r="AY210" s="23" t="str">
        <f t="shared" si="68"/>
        <v/>
      </c>
      <c r="AZ210" s="23" t="str">
        <f t="shared" si="69"/>
        <v/>
      </c>
      <c r="BA210" s="23" t="str">
        <f t="shared" si="70"/>
        <v/>
      </c>
    </row>
  </sheetData>
  <autoFilter ref="L5:AF133" xr:uid="{00000000-0009-0000-0000-000009000000}"/>
  <customSheetViews>
    <customSheetView guid="{F0ADC036-509F-4B65-ABB7-BB20C5F9332B}" scale="70" showGridLines="0" showAutoFilter="1" state="hidden" showRuler="0">
      <selection activeCell="J32" sqref="J32"/>
      <pageMargins left="0.75" right="0.75" top="1" bottom="1" header="0.5" footer="0.5"/>
      <pageSetup paperSize="9" orientation="portrait" r:id="rId1"/>
      <headerFooter alignWithMargins="0"/>
      <autoFilter ref="B1:V1" xr:uid="{CEE2A2B9-64D6-41D8-A802-7B7B5D3C56C0}"/>
    </customSheetView>
    <customSheetView guid="{9D3E0081-5F12-43AE-BF47-15F1B09827A7}" scale="70" showGridLines="0" showAutoFilter="1" state="hidden" showRuler="0">
      <selection activeCell="J32" sqref="J32"/>
      <pageMargins left="0.75" right="0.75" top="1" bottom="1" header="0.5" footer="0.5"/>
      <pageSetup paperSize="9" orientation="portrait" r:id="rId2"/>
      <headerFooter alignWithMargins="0"/>
      <autoFilter ref="B1:V1" xr:uid="{9E8BEF40-E89F-45DA-A9F9-D138391B3EDC}"/>
    </customSheetView>
    <customSheetView guid="{B10EE734-757C-468F-84A1-D1F59B8B98D0}" scale="70" showGridLines="0" showAutoFilter="1" state="hidden" showRuler="0">
      <selection activeCell="J32" sqref="J32"/>
      <pageMargins left="0.75" right="0.75" top="1" bottom="1" header="0.5" footer="0.5"/>
      <pageSetup paperSize="9" orientation="portrait" r:id="rId3"/>
      <headerFooter alignWithMargins="0"/>
      <autoFilter ref="B1:V1" xr:uid="{B663E8D0-D146-42B3-AE00-942D926C15F4}"/>
    </customSheetView>
    <customSheetView guid="{CFD4B24B-326F-455E-9EE4-C694EF0991A6}" scale="70" showGridLines="0" showAutoFilter="1" state="hidden" showRuler="0">
      <selection activeCell="J32" sqref="J32"/>
      <pageMargins left="0.75" right="0.75" top="1" bottom="1" header="0.5" footer="0.5"/>
      <pageSetup paperSize="9" orientation="portrait" r:id="rId4"/>
      <headerFooter alignWithMargins="0"/>
      <autoFilter ref="B1:V1" xr:uid="{61CF2C77-93AD-4473-954A-1FDB19D1B127}"/>
    </customSheetView>
  </customSheetViews>
  <mergeCells count="1">
    <mergeCell ref="J7:K7"/>
  </mergeCells>
  <phoneticPr fontId="22" type="noConversion"/>
  <conditionalFormatting sqref="Q6:AE101">
    <cfRule type="cellIs" dxfId="0" priority="1" stopIfTrue="1" operator="equal">
      <formula>"X"</formula>
    </cfRule>
  </conditionalFormatting>
  <pageMargins left="0.75" right="0.75" top="1" bottom="1" header="0.5" footer="0.5"/>
  <pageSetup paperSize="9"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R215"/>
  <sheetViews>
    <sheetView tabSelected="1" workbookViewId="0">
      <selection activeCell="A8" sqref="A8"/>
    </sheetView>
  </sheetViews>
  <sheetFormatPr defaultRowHeight="12.5" x14ac:dyDescent="0.25"/>
  <cols>
    <col min="1" max="1" width="21.6328125" customWidth="1"/>
    <col min="2" max="2" width="11.453125" bestFit="1" customWidth="1"/>
  </cols>
  <sheetData>
    <row r="1" spans="1:12" ht="23.5" x14ac:dyDescent="0.25">
      <c r="A1" s="311" t="s">
        <v>4222</v>
      </c>
      <c r="B1" s="312"/>
      <c r="C1" s="312"/>
      <c r="D1" s="312"/>
      <c r="E1" s="312"/>
      <c r="F1" s="312"/>
      <c r="G1" s="312"/>
      <c r="H1" s="312"/>
      <c r="I1" s="312"/>
      <c r="J1" s="312"/>
      <c r="K1" s="312"/>
      <c r="L1" s="313"/>
    </row>
    <row r="2" spans="1:12" x14ac:dyDescent="0.25">
      <c r="A2" s="71"/>
      <c r="B2" s="71"/>
      <c r="C2" s="71"/>
      <c r="D2" s="71"/>
      <c r="E2" s="71"/>
      <c r="F2" s="71"/>
      <c r="G2" s="71"/>
      <c r="H2" s="71"/>
      <c r="I2" s="71"/>
      <c r="J2" s="71"/>
      <c r="K2" s="71"/>
      <c r="L2" s="72"/>
    </row>
    <row r="3" spans="1:12" ht="21.5" thickBot="1" x14ac:dyDescent="0.55000000000000004">
      <c r="A3" s="73" t="s">
        <v>3397</v>
      </c>
      <c r="B3" s="156" t="s">
        <v>4225</v>
      </c>
      <c r="C3" s="75"/>
      <c r="D3" s="74"/>
      <c r="E3" s="75"/>
      <c r="F3" s="75"/>
      <c r="G3" s="75"/>
      <c r="H3" s="75"/>
      <c r="I3" s="75"/>
      <c r="J3" s="75"/>
      <c r="K3" s="75"/>
      <c r="L3" s="76"/>
    </row>
    <row r="4" spans="1:12" ht="21.5" thickBot="1" x14ac:dyDescent="0.55000000000000004">
      <c r="A4" s="73" t="s">
        <v>3398</v>
      </c>
      <c r="B4" s="291" t="s">
        <v>4238</v>
      </c>
      <c r="C4" s="75"/>
      <c r="D4" s="75"/>
      <c r="E4" s="75"/>
      <c r="F4" s="75"/>
      <c r="G4" s="75"/>
      <c r="H4" s="75"/>
      <c r="I4" s="75"/>
      <c r="J4" s="75"/>
      <c r="K4" s="75"/>
      <c r="L4" s="76"/>
    </row>
    <row r="5" spans="1:12" ht="21.5" thickBot="1" x14ac:dyDescent="0.55000000000000004">
      <c r="A5" s="73" t="s">
        <v>614</v>
      </c>
      <c r="B5" s="219">
        <v>45016</v>
      </c>
      <c r="C5" s="75"/>
      <c r="D5" s="75"/>
      <c r="E5" s="75"/>
      <c r="F5" s="75"/>
      <c r="G5" s="75"/>
      <c r="H5" s="75"/>
      <c r="I5" s="75"/>
      <c r="J5" s="75"/>
      <c r="K5" s="75"/>
      <c r="L5" s="76"/>
    </row>
    <row r="6" spans="1:12" ht="73.5" customHeight="1" thickBot="1" x14ac:dyDescent="0.3">
      <c r="A6" s="77" t="s">
        <v>3399</v>
      </c>
      <c r="B6" s="327" t="s">
        <v>4239</v>
      </c>
      <c r="C6" s="315"/>
      <c r="D6" s="315"/>
      <c r="E6" s="315"/>
      <c r="F6" s="315"/>
      <c r="G6" s="315"/>
      <c r="H6" s="315"/>
      <c r="I6" s="315"/>
      <c r="J6" s="315"/>
      <c r="K6" s="315"/>
      <c r="L6" s="316"/>
    </row>
    <row r="8" spans="1:12" x14ac:dyDescent="0.25">
      <c r="A8" s="292" t="s">
        <v>4254</v>
      </c>
      <c r="B8" s="230" t="s">
        <v>4235</v>
      </c>
      <c r="C8" s="290"/>
      <c r="D8" s="290"/>
      <c r="E8" s="290"/>
      <c r="F8" s="290"/>
      <c r="G8" s="290"/>
    </row>
    <row r="10" spans="1:12" x14ac:dyDescent="0.25">
      <c r="C10" s="228"/>
    </row>
    <row r="205" spans="17:18" x14ac:dyDescent="0.25">
      <c r="Q205" s="155" t="s">
        <v>3312</v>
      </c>
      <c r="R205" t="s">
        <v>1060</v>
      </c>
    </row>
    <row r="206" spans="17:18" x14ac:dyDescent="0.25">
      <c r="Q206" s="155" t="s">
        <v>1540</v>
      </c>
      <c r="R206" t="s">
        <v>1060</v>
      </c>
    </row>
    <row r="207" spans="17:18" x14ac:dyDescent="0.25">
      <c r="Q207" s="155" t="s">
        <v>1673</v>
      </c>
      <c r="R207" t="s">
        <v>1060</v>
      </c>
    </row>
    <row r="208" spans="17:18" x14ac:dyDescent="0.25">
      <c r="Q208" s="155" t="s">
        <v>1541</v>
      </c>
      <c r="R208" t="s">
        <v>1060</v>
      </c>
    </row>
    <row r="209" spans="17:18" x14ac:dyDescent="0.25">
      <c r="Q209" s="155" t="s">
        <v>3880</v>
      </c>
      <c r="R209" t="s">
        <v>1060</v>
      </c>
    </row>
    <row r="210" spans="17:18" x14ac:dyDescent="0.25">
      <c r="Q210" s="155" t="s">
        <v>3882</v>
      </c>
      <c r="R210" t="s">
        <v>1060</v>
      </c>
    </row>
    <row r="211" spans="17:18" x14ac:dyDescent="0.25">
      <c r="Q211" s="155" t="s">
        <v>1542</v>
      </c>
      <c r="R211" t="s">
        <v>532</v>
      </c>
    </row>
    <row r="212" spans="17:18" x14ac:dyDescent="0.25">
      <c r="Q212" s="155" t="s">
        <v>3869</v>
      </c>
      <c r="R212" t="s">
        <v>1060</v>
      </c>
    </row>
    <row r="213" spans="17:18" x14ac:dyDescent="0.25">
      <c r="R213" t="s">
        <v>1060</v>
      </c>
    </row>
    <row r="214" spans="17:18" x14ac:dyDescent="0.25">
      <c r="R214" t="s">
        <v>1060</v>
      </c>
    </row>
    <row r="215" spans="17:18" x14ac:dyDescent="0.25">
      <c r="Q215" t="s">
        <v>3875</v>
      </c>
      <c r="R215" t="s">
        <v>1060</v>
      </c>
    </row>
  </sheetData>
  <customSheetViews>
    <customSheetView guid="{F0ADC036-509F-4B65-ABB7-BB20C5F9332B}">
      <selection activeCell="G16" sqref="G16"/>
      <pageMargins left="0.75" right="0.75" top="1" bottom="1" header="0.5" footer="0.5"/>
      <pageSetup paperSize="9" orientation="portrait" r:id="rId1"/>
      <headerFooter alignWithMargins="0"/>
    </customSheetView>
    <customSheetView guid="{CFD4B24B-326F-455E-9EE4-C694EF0991A6}">
      <selection activeCell="B6" sqref="B6:L6"/>
      <pageMargins left="0.75" right="0.75" top="1" bottom="1" header="0.5" footer="0.5"/>
      <pageSetup paperSize="9" orientation="portrait" r:id="rId2"/>
      <headerFooter alignWithMargins="0"/>
    </customSheetView>
  </customSheetViews>
  <mergeCells count="2">
    <mergeCell ref="A1:L1"/>
    <mergeCell ref="B6:L6"/>
  </mergeCells>
  <phoneticPr fontId="32" type="noConversion"/>
  <hyperlinks>
    <hyperlink ref="A8" r:id="rId3" xr:uid="{BC3C345B-0F03-4FB4-9171-90ED15D6B650}"/>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1"/>
    <outlinePr summaryBelow="0"/>
    <pageSetUpPr fitToPage="1"/>
  </sheetPr>
  <dimension ref="A1:IS3102"/>
  <sheetViews>
    <sheetView showGridLines="0" showRuler="0" topLeftCell="B7" zoomScale="80" zoomScaleNormal="80" workbookViewId="0">
      <pane ySplit="10" topLeftCell="A17" activePane="bottomLeft" state="frozen"/>
      <selection activeCell="B7" sqref="B7"/>
      <selection pane="bottomLeft" activeCell="E915" sqref="E915"/>
    </sheetView>
  </sheetViews>
  <sheetFormatPr defaultColWidth="9.1796875" defaultRowHeight="13" outlineLevelRow="1" x14ac:dyDescent="0.3"/>
  <cols>
    <col min="1" max="1" width="24.453125" style="241" hidden="1" customWidth="1"/>
    <col min="2" max="2" width="22" style="7" customWidth="1"/>
    <col min="3" max="3" width="28.7265625" style="23" customWidth="1"/>
    <col min="4" max="4" width="11.1796875" style="23" customWidth="1"/>
    <col min="5" max="5" width="32.7265625" style="23" customWidth="1"/>
    <col min="6" max="6" width="6.453125" style="23" customWidth="1"/>
    <col min="7" max="13" width="12.7265625" style="23" customWidth="1"/>
    <col min="14" max="16384" width="9.1796875" style="23"/>
  </cols>
  <sheetData>
    <row r="1" spans="1:13" s="42" customFormat="1" ht="27.75" customHeight="1" x14ac:dyDescent="0.25">
      <c r="A1" s="332" t="s">
        <v>3396</v>
      </c>
      <c r="B1" s="333"/>
      <c r="C1" s="333"/>
      <c r="D1" s="333"/>
      <c r="E1" s="333"/>
      <c r="F1" s="333"/>
      <c r="G1" s="333"/>
      <c r="H1" s="333"/>
      <c r="I1" s="333"/>
      <c r="J1" s="333"/>
      <c r="K1" s="333"/>
      <c r="L1" s="333"/>
      <c r="M1" s="333"/>
    </row>
    <row r="2" spans="1:13" customFormat="1" ht="22.5" customHeight="1" x14ac:dyDescent="0.3">
      <c r="A2" s="45" t="s">
        <v>1274</v>
      </c>
      <c r="B2" s="41" t="s">
        <v>515</v>
      </c>
      <c r="C2" s="42"/>
      <c r="D2" s="42"/>
      <c r="E2" s="42"/>
      <c r="F2" s="42"/>
      <c r="G2" s="42"/>
      <c r="H2" s="42"/>
      <c r="I2" s="42"/>
      <c r="J2" s="42"/>
      <c r="K2" s="42"/>
      <c r="L2" s="42"/>
      <c r="M2" s="42"/>
    </row>
    <row r="3" spans="1:13" customFormat="1" ht="22.5" customHeight="1" x14ac:dyDescent="0.3">
      <c r="A3" s="45"/>
      <c r="B3" s="41"/>
      <c r="C3" s="42"/>
      <c r="D3" s="42"/>
      <c r="E3" s="42"/>
      <c r="F3" s="42"/>
      <c r="G3" s="42"/>
      <c r="H3" s="42"/>
      <c r="I3" s="42"/>
      <c r="J3" s="42"/>
      <c r="K3" s="42"/>
      <c r="L3" s="42"/>
      <c r="M3" s="42"/>
    </row>
    <row r="4" spans="1:13" customFormat="1" ht="22.5" customHeight="1" x14ac:dyDescent="0.3">
      <c r="A4" s="45"/>
      <c r="B4" s="41"/>
      <c r="C4" s="42"/>
      <c r="D4" s="42"/>
      <c r="E4" s="42"/>
      <c r="F4" s="42"/>
      <c r="G4" s="42"/>
      <c r="H4" s="42"/>
      <c r="I4" s="42"/>
      <c r="J4" s="42"/>
      <c r="K4" s="42"/>
      <c r="L4" s="42"/>
      <c r="M4" s="42"/>
    </row>
    <row r="5" spans="1:13" customFormat="1" ht="22.5" customHeight="1" x14ac:dyDescent="0.3">
      <c r="A5" s="45"/>
      <c r="B5" s="41"/>
      <c r="C5" s="42"/>
      <c r="D5" s="42"/>
      <c r="E5" s="42"/>
      <c r="F5" s="42"/>
      <c r="G5" s="42"/>
      <c r="H5" s="42"/>
      <c r="I5" s="42"/>
      <c r="J5" s="42"/>
      <c r="K5" s="42"/>
      <c r="L5" s="42"/>
      <c r="M5" s="42"/>
    </row>
    <row r="6" spans="1:13" s="15" customFormat="1" ht="18" customHeight="1" x14ac:dyDescent="0.3">
      <c r="A6" s="44"/>
      <c r="B6" s="331" t="s">
        <v>617</v>
      </c>
      <c r="C6" s="331"/>
      <c r="D6" s="331"/>
      <c r="E6" s="331"/>
      <c r="F6"/>
      <c r="G6"/>
      <c r="H6"/>
      <c r="I6"/>
      <c r="J6"/>
      <c r="K6"/>
      <c r="L6"/>
      <c r="M6"/>
    </row>
    <row r="7" spans="1:13" customFormat="1" ht="16.5" customHeight="1" x14ac:dyDescent="0.25">
      <c r="A7" s="43" t="s">
        <v>636</v>
      </c>
      <c r="B7" s="328" t="s">
        <v>1318</v>
      </c>
      <c r="C7" s="329"/>
      <c r="D7" s="329"/>
      <c r="E7" s="330"/>
      <c r="F7" s="15"/>
      <c r="G7" s="15"/>
      <c r="H7" s="15"/>
      <c r="I7" s="15"/>
      <c r="J7" s="15"/>
      <c r="K7" s="15"/>
      <c r="L7" s="15"/>
      <c r="M7" s="15"/>
    </row>
    <row r="8" spans="1:13" s="22" customFormat="1" ht="21.75" customHeight="1" x14ac:dyDescent="0.3">
      <c r="A8" s="18"/>
      <c r="B8" s="89" t="s">
        <v>619</v>
      </c>
      <c r="C8" s="90"/>
      <c r="D8" s="91"/>
      <c r="E8" s="89" t="s">
        <v>618</v>
      </c>
      <c r="F8"/>
      <c r="G8"/>
      <c r="H8"/>
      <c r="I8"/>
      <c r="J8"/>
      <c r="K8"/>
      <c r="L8"/>
      <c r="M8"/>
    </row>
    <row r="9" spans="1:13" s="20" customFormat="1" ht="20.25" customHeight="1" thickBot="1" x14ac:dyDescent="0.35">
      <c r="A9" s="45" t="s">
        <v>1273</v>
      </c>
      <c r="B9" s="105"/>
      <c r="C9" s="15"/>
      <c r="D9" s="22"/>
      <c r="E9" s="105"/>
      <c r="F9"/>
      <c r="G9"/>
      <c r="H9"/>
      <c r="I9"/>
      <c r="J9"/>
      <c r="K9"/>
      <c r="L9"/>
      <c r="M9"/>
    </row>
    <row r="10" spans="1:13" s="20" customFormat="1" ht="43.5" customHeight="1" thickTop="1" thickBot="1" x14ac:dyDescent="0.3">
      <c r="A10" s="99" t="s">
        <v>2293</v>
      </c>
      <c r="B10" s="30" t="s">
        <v>2328</v>
      </c>
      <c r="C10" s="30" t="s">
        <v>2663</v>
      </c>
      <c r="D10" s="30" t="s">
        <v>2298</v>
      </c>
      <c r="E10" s="30" t="s">
        <v>3392</v>
      </c>
      <c r="F10" s="98" t="s">
        <v>2664</v>
      </c>
      <c r="G10" s="106" t="s">
        <v>2666</v>
      </c>
      <c r="H10" s="106" t="s">
        <v>516</v>
      </c>
      <c r="I10" s="106" t="s">
        <v>517</v>
      </c>
      <c r="J10" s="106" t="s">
        <v>518</v>
      </c>
      <c r="K10" s="106" t="s">
        <v>519</v>
      </c>
      <c r="L10" s="106" t="s">
        <v>520</v>
      </c>
      <c r="M10" s="106" t="s">
        <v>2667</v>
      </c>
    </row>
    <row r="11" spans="1:13" s="1" customFormat="1" ht="13.5" customHeight="1" outlineLevel="1" thickTop="1" x14ac:dyDescent="0.3">
      <c r="A11" s="46" t="str">
        <f t="shared" ref="A11:A62" si="0">IF(B11="","",VLOOKUP(B11,mapping_result,2,FALSE))</f>
        <v xml:space="preserve">Aggregation; Billing; Customer Details; De-Registration; Fieldwork Requests; Fieldwork Responses; Meter Point Characteristics; Meter Read Withdrawal; Meter Reading Related; Objection and Cancellation; Registrations; SONI; Supplier Unit Registration; Technical; Unmetered Supplies; </v>
      </c>
      <c r="B11" s="50" t="s">
        <v>2711</v>
      </c>
      <c r="C11" s="159" t="s">
        <v>2711</v>
      </c>
      <c r="D11" s="159"/>
      <c r="E11" s="4" t="s">
        <v>2712</v>
      </c>
      <c r="F11" s="4" t="s">
        <v>2670</v>
      </c>
      <c r="G11" s="159" t="str">
        <f t="shared" ref="G11:G16" si="1">VLOOKUP($E11,DI_schema,2,FALSE)</f>
        <v>string</v>
      </c>
      <c r="H11" s="159" t="str">
        <f t="shared" ref="H11:H16" si="2">VLOOKUP($E11,DI_schema,3,FALSE)</f>
        <v/>
      </c>
      <c r="I11" s="159">
        <f t="shared" ref="I11:I16" si="3">VLOOKUP($E11,DI_schema,4,FALSE)</f>
        <v>4</v>
      </c>
      <c r="J11" s="159">
        <f t="shared" ref="J11:J16" si="4">VLOOKUP($E11,DI_schema,5,FALSE)</f>
        <v>3</v>
      </c>
      <c r="K11" s="159" t="str">
        <f t="shared" ref="K11:K16" si="5">VLOOKUP($E11,DI_schema,6,FALSE)</f>
        <v/>
      </c>
      <c r="L11" s="159" t="str">
        <f t="shared" ref="L11:L16" si="6">VLOOKUP($E11,DI_schema,7,FALSE)</f>
        <v/>
      </c>
      <c r="M11" s="159" t="str">
        <f t="shared" ref="M11:M16" si="7">IF(LEN(VLOOKUP($E11,DI_schema,8,FALSE))&gt;0,"Yes","")</f>
        <v>Yes</v>
      </c>
    </row>
    <row r="12" spans="1:13" s="1" customFormat="1" ht="12.75" customHeight="1" outlineLevel="1" x14ac:dyDescent="0.3">
      <c r="A12" s="46" t="str">
        <f t="shared" si="0"/>
        <v xml:space="preserve">Aggregation; Billing; Customer Details; De-Registration; Fieldwork Requests; Fieldwork Responses; Meter Point Characteristics; Meter Read Withdrawal; Meter Reading Related; Objection and Cancellation; Registrations; SONI; Supplier Unit Registration; Technical; Unmetered Supplies; </v>
      </c>
      <c r="B12" s="50" t="s">
        <v>2711</v>
      </c>
      <c r="C12" s="4"/>
      <c r="D12" s="4"/>
      <c r="E12" s="4" t="s">
        <v>2713</v>
      </c>
      <c r="F12" s="4" t="s">
        <v>2670</v>
      </c>
      <c r="G12" s="159" t="str">
        <f t="shared" si="1"/>
        <v>string</v>
      </c>
      <c r="H12" s="159">
        <f t="shared" si="2"/>
        <v>8</v>
      </c>
      <c r="I12" s="159" t="str">
        <f t="shared" si="3"/>
        <v/>
      </c>
      <c r="J12" s="159" t="str">
        <f t="shared" si="4"/>
        <v/>
      </c>
      <c r="K12" s="159" t="str">
        <f t="shared" si="5"/>
        <v/>
      </c>
      <c r="L12" s="159" t="str">
        <f t="shared" si="6"/>
        <v/>
      </c>
      <c r="M12" s="159" t="str">
        <f t="shared" si="7"/>
        <v>Yes</v>
      </c>
    </row>
    <row r="13" spans="1:13" s="1" customFormat="1" ht="12.75" customHeight="1" outlineLevel="1" x14ac:dyDescent="0.3">
      <c r="A13" s="46" t="str">
        <f t="shared" si="0"/>
        <v xml:space="preserve">Aggregation; Billing; Customer Details; De-Registration; Fieldwork Requests; Fieldwork Responses; Meter Point Characteristics; Meter Read Withdrawal; Meter Reading Related; Objection and Cancellation; Registrations; SONI; Supplier Unit Registration; Technical; Unmetered Supplies; </v>
      </c>
      <c r="B13" s="50" t="s">
        <v>2711</v>
      </c>
      <c r="C13" s="4"/>
      <c r="D13" s="4"/>
      <c r="E13" s="4" t="s">
        <v>2291</v>
      </c>
      <c r="F13" s="4" t="s">
        <v>2670</v>
      </c>
      <c r="G13" s="159" t="str">
        <f t="shared" si="1"/>
        <v>dateTime</v>
      </c>
      <c r="H13" s="159" t="str">
        <f t="shared" si="2"/>
        <v/>
      </c>
      <c r="I13" s="159" t="str">
        <f t="shared" si="3"/>
        <v/>
      </c>
      <c r="J13" s="159" t="str">
        <f t="shared" si="4"/>
        <v/>
      </c>
      <c r="K13" s="159" t="str">
        <f t="shared" si="5"/>
        <v/>
      </c>
      <c r="L13" s="159" t="str">
        <f t="shared" si="6"/>
        <v/>
      </c>
      <c r="M13" s="159" t="str">
        <f t="shared" si="7"/>
        <v/>
      </c>
    </row>
    <row r="14" spans="1:13" s="1" customFormat="1" ht="12.75" customHeight="1" outlineLevel="1" x14ac:dyDescent="0.3">
      <c r="A14" s="46" t="str">
        <f t="shared" si="0"/>
        <v xml:space="preserve">Aggregation; Billing; Customer Details; De-Registration; Fieldwork Requests; Fieldwork Responses; Meter Point Characteristics; Meter Read Withdrawal; Meter Reading Related; Objection and Cancellation; Registrations; SONI; Supplier Unit Registration; Technical; Unmetered Supplies; </v>
      </c>
      <c r="B14" s="50" t="s">
        <v>2711</v>
      </c>
      <c r="C14" s="4"/>
      <c r="D14" s="4"/>
      <c r="E14" s="4" t="s">
        <v>2292</v>
      </c>
      <c r="F14" s="4" t="s">
        <v>2670</v>
      </c>
      <c r="G14" s="159" t="str">
        <f t="shared" si="1"/>
        <v>string</v>
      </c>
      <c r="H14" s="159" t="str">
        <f t="shared" si="2"/>
        <v/>
      </c>
      <c r="I14" s="159">
        <f t="shared" si="3"/>
        <v>35</v>
      </c>
      <c r="J14" s="159" t="str">
        <f t="shared" si="4"/>
        <v/>
      </c>
      <c r="K14" s="159" t="str">
        <f t="shared" si="5"/>
        <v/>
      </c>
      <c r="L14" s="159" t="str">
        <f t="shared" si="6"/>
        <v/>
      </c>
      <c r="M14" s="159" t="str">
        <f t="shared" si="7"/>
        <v>Yes</v>
      </c>
    </row>
    <row r="15" spans="1:13" s="1" customFormat="1" ht="12.75" customHeight="1" outlineLevel="1" x14ac:dyDescent="0.3">
      <c r="A15" s="46" t="str">
        <f t="shared" si="0"/>
        <v xml:space="preserve">Aggregation; Billing; Customer Details; De-Registration; Fieldwork Requests; Fieldwork Responses; Meter Point Characteristics; Meter Read Withdrawal; Meter Reading Related; Objection and Cancellation; Registrations; SONI; Supplier Unit Registration; Technical; Unmetered Supplies; </v>
      </c>
      <c r="B15" s="50" t="s">
        <v>2711</v>
      </c>
      <c r="C15" s="4"/>
      <c r="D15" s="4"/>
      <c r="E15" s="229" t="s">
        <v>2323</v>
      </c>
      <c r="F15" s="4" t="s">
        <v>2670</v>
      </c>
      <c r="G15" s="159" t="str">
        <f t="shared" si="1"/>
        <v>string</v>
      </c>
      <c r="H15" s="159">
        <f t="shared" si="2"/>
        <v>3</v>
      </c>
      <c r="I15" s="159" t="str">
        <f t="shared" si="3"/>
        <v/>
      </c>
      <c r="J15" s="159" t="str">
        <f t="shared" si="4"/>
        <v/>
      </c>
      <c r="K15" s="159" t="str">
        <f t="shared" si="5"/>
        <v/>
      </c>
      <c r="L15" s="159" t="str">
        <f t="shared" si="6"/>
        <v/>
      </c>
      <c r="M15" s="159" t="str">
        <f t="shared" si="7"/>
        <v/>
      </c>
    </row>
    <row r="16" spans="1:13" s="1" customFormat="1" ht="12.75" customHeight="1" outlineLevel="1" x14ac:dyDescent="0.3">
      <c r="A16" s="46" t="str">
        <f t="shared" si="0"/>
        <v xml:space="preserve">Aggregation; Billing; Customer Details; De-Registration; Fieldwork Requests; Fieldwork Responses; Meter Point Characteristics; Meter Read Withdrawal; Meter Reading Related; Objection and Cancellation; Registrations; SONI; Supplier Unit Registration; Technical; Unmetered Supplies; </v>
      </c>
      <c r="B16" s="50" t="s">
        <v>2711</v>
      </c>
      <c r="C16" s="4"/>
      <c r="D16" s="4"/>
      <c r="E16" s="229" t="s">
        <v>623</v>
      </c>
      <c r="F16" s="4" t="s">
        <v>2670</v>
      </c>
      <c r="G16" s="159" t="str">
        <f t="shared" si="1"/>
        <v>string</v>
      </c>
      <c r="H16" s="159">
        <f t="shared" si="2"/>
        <v>3</v>
      </c>
      <c r="I16" s="159" t="str">
        <f t="shared" si="3"/>
        <v/>
      </c>
      <c r="J16" s="159" t="str">
        <f t="shared" si="4"/>
        <v/>
      </c>
      <c r="K16" s="159" t="str">
        <f t="shared" si="5"/>
        <v/>
      </c>
      <c r="L16" s="159" t="str">
        <f t="shared" si="6"/>
        <v/>
      </c>
      <c r="M16" s="159" t="str">
        <f t="shared" si="7"/>
        <v/>
      </c>
    </row>
    <row r="17" spans="1:13" ht="12.75" customHeight="1" x14ac:dyDescent="0.25">
      <c r="A17" s="46" t="str">
        <f t="shared" si="0"/>
        <v xml:space="preserve">Registrations; </v>
      </c>
      <c r="B17" s="47" t="s">
        <v>3668</v>
      </c>
      <c r="C17" s="48" t="str">
        <f>VLOOKUP($B17,MMnames,2,FALSE)</f>
        <v>Registration Request</v>
      </c>
      <c r="D17" s="49"/>
      <c r="E17" s="49"/>
      <c r="F17" s="14"/>
      <c r="G17" s="14"/>
      <c r="H17" s="14"/>
      <c r="I17" s="14"/>
      <c r="J17" s="14"/>
      <c r="K17" s="14"/>
      <c r="L17" s="14"/>
      <c r="M17" s="14"/>
    </row>
    <row r="18" spans="1:13" ht="12.75" customHeight="1" outlineLevel="1" x14ac:dyDescent="0.25">
      <c r="A18" s="46" t="str">
        <f t="shared" si="0"/>
        <v xml:space="preserve">Registrations; </v>
      </c>
      <c r="B18" s="51" t="s">
        <v>3668</v>
      </c>
      <c r="C18" s="159" t="s">
        <v>2668</v>
      </c>
      <c r="D18" s="159"/>
      <c r="E18" s="159" t="s">
        <v>2769</v>
      </c>
      <c r="F18" s="159" t="s">
        <v>2670</v>
      </c>
      <c r="G18" s="159" t="str">
        <f t="shared" ref="G18:G40" si="8">VLOOKUP(E18,DI_schema,2,FALSE)</f>
        <v>string</v>
      </c>
      <c r="H18" s="159">
        <f t="shared" ref="H18:H40" si="9">VLOOKUP($E18,DI_schema,3,FALSE)</f>
        <v>11</v>
      </c>
      <c r="I18" s="159" t="str">
        <f t="shared" ref="I18:I40" si="10">VLOOKUP($E18,DI_schema,4,FALSE)</f>
        <v/>
      </c>
      <c r="J18" s="159" t="str">
        <f t="shared" ref="J18:J40" si="11">VLOOKUP($E18,DI_schema,5,FALSE)</f>
        <v/>
      </c>
      <c r="K18" s="159" t="str">
        <f t="shared" ref="K18:K40" si="12">VLOOKUP($E18,DI_schema,6,FALSE)</f>
        <v/>
      </c>
      <c r="L18" s="159" t="str">
        <f t="shared" ref="L18:L40" si="13">VLOOKUP($E18,DI_schema,7,FALSE)</f>
        <v/>
      </c>
      <c r="M18" s="159" t="str">
        <f t="shared" ref="M18:M40" si="14">IF(LEN(VLOOKUP($E18,DI_schema,8,FALSE))&gt;0,"Yes","")</f>
        <v/>
      </c>
    </row>
    <row r="19" spans="1:13" ht="12.75" customHeight="1" outlineLevel="1" x14ac:dyDescent="0.25">
      <c r="A19" s="46" t="str">
        <f t="shared" si="0"/>
        <v xml:space="preserve">Registrations; </v>
      </c>
      <c r="B19" s="51" t="s">
        <v>3668</v>
      </c>
      <c r="C19" s="159"/>
      <c r="D19" s="159"/>
      <c r="E19" s="159" t="s">
        <v>2894</v>
      </c>
      <c r="F19" s="4" t="s">
        <v>2670</v>
      </c>
      <c r="G19" s="159" t="str">
        <f t="shared" si="8"/>
        <v>string</v>
      </c>
      <c r="H19" s="159" t="str">
        <f t="shared" si="9"/>
        <v/>
      </c>
      <c r="I19" s="159">
        <f t="shared" si="10"/>
        <v>35</v>
      </c>
      <c r="J19" s="159" t="str">
        <f t="shared" si="11"/>
        <v/>
      </c>
      <c r="K19" s="159" t="str">
        <f t="shared" si="12"/>
        <v/>
      </c>
      <c r="L19" s="159" t="str">
        <f t="shared" si="13"/>
        <v/>
      </c>
      <c r="M19" s="159" t="str">
        <f t="shared" si="14"/>
        <v/>
      </c>
    </row>
    <row r="20" spans="1:13" ht="12.75" customHeight="1" outlineLevel="1" x14ac:dyDescent="0.25">
      <c r="A20" s="46" t="str">
        <f t="shared" si="0"/>
        <v xml:space="preserve">Registrations; </v>
      </c>
      <c r="B20" s="51" t="s">
        <v>3668</v>
      </c>
      <c r="C20" s="159"/>
      <c r="D20" s="159"/>
      <c r="E20" s="159" t="s">
        <v>2671</v>
      </c>
      <c r="F20" s="159" t="s">
        <v>2670</v>
      </c>
      <c r="G20" s="159" t="str">
        <f t="shared" si="8"/>
        <v>string</v>
      </c>
      <c r="H20" s="159">
        <f t="shared" si="9"/>
        <v>3</v>
      </c>
      <c r="I20" s="159" t="str">
        <f t="shared" si="10"/>
        <v/>
      </c>
      <c r="J20" s="159" t="str">
        <f t="shared" si="11"/>
        <v/>
      </c>
      <c r="K20" s="159" t="str">
        <f t="shared" si="12"/>
        <v/>
      </c>
      <c r="L20" s="159" t="str">
        <f t="shared" si="13"/>
        <v/>
      </c>
      <c r="M20" s="159" t="str">
        <f t="shared" si="14"/>
        <v/>
      </c>
    </row>
    <row r="21" spans="1:13" ht="12.75" customHeight="1" outlineLevel="1" x14ac:dyDescent="0.25">
      <c r="A21" s="46" t="str">
        <f t="shared" si="0"/>
        <v xml:space="preserve">Registrations; </v>
      </c>
      <c r="B21" s="51" t="s">
        <v>3668</v>
      </c>
      <c r="C21" s="4"/>
      <c r="D21" s="159"/>
      <c r="E21" s="4" t="s">
        <v>2751</v>
      </c>
      <c r="F21" s="159" t="s">
        <v>2670</v>
      </c>
      <c r="G21" s="159" t="str">
        <f t="shared" si="8"/>
        <v>string</v>
      </c>
      <c r="H21" s="159">
        <f t="shared" si="9"/>
        <v>9</v>
      </c>
      <c r="I21" s="159" t="str">
        <f t="shared" si="10"/>
        <v/>
      </c>
      <c r="J21" s="159" t="str">
        <f t="shared" si="11"/>
        <v/>
      </c>
      <c r="K21" s="159" t="str">
        <f t="shared" si="12"/>
        <v/>
      </c>
      <c r="L21" s="159" t="str">
        <f t="shared" si="13"/>
        <v/>
      </c>
      <c r="M21" s="159" t="str">
        <f t="shared" si="14"/>
        <v>Yes</v>
      </c>
    </row>
    <row r="22" spans="1:13" ht="12.75" customHeight="1" outlineLevel="1" x14ac:dyDescent="0.25">
      <c r="A22" s="46" t="str">
        <f t="shared" si="0"/>
        <v xml:space="preserve">Registrations; </v>
      </c>
      <c r="B22" s="51" t="s">
        <v>3668</v>
      </c>
      <c r="C22" s="159"/>
      <c r="D22" s="159"/>
      <c r="E22" s="159" t="s">
        <v>2672</v>
      </c>
      <c r="F22" s="4" t="s">
        <v>2670</v>
      </c>
      <c r="G22" s="159" t="str">
        <f t="shared" si="8"/>
        <v>string</v>
      </c>
      <c r="H22" s="159" t="str">
        <f t="shared" si="9"/>
        <v/>
      </c>
      <c r="I22" s="159">
        <f t="shared" si="10"/>
        <v>1</v>
      </c>
      <c r="J22" s="159" t="str">
        <f t="shared" si="11"/>
        <v/>
      </c>
      <c r="K22" s="159" t="str">
        <f t="shared" si="12"/>
        <v/>
      </c>
      <c r="L22" s="159" t="str">
        <f t="shared" si="13"/>
        <v/>
      </c>
      <c r="M22" s="159" t="str">
        <f t="shared" si="14"/>
        <v>Yes</v>
      </c>
    </row>
    <row r="23" spans="1:13" ht="12.75" customHeight="1" outlineLevel="1" x14ac:dyDescent="0.25">
      <c r="A23" s="46" t="str">
        <f t="shared" si="0"/>
        <v xml:space="preserve">Registrations; </v>
      </c>
      <c r="B23" s="51" t="s">
        <v>3668</v>
      </c>
      <c r="C23" s="159"/>
      <c r="D23" s="159"/>
      <c r="E23" s="159" t="s">
        <v>1049</v>
      </c>
      <c r="F23" s="159" t="s">
        <v>2670</v>
      </c>
      <c r="G23" s="159" t="str">
        <f t="shared" si="8"/>
        <v>boolean</v>
      </c>
      <c r="H23" s="159" t="str">
        <f t="shared" si="9"/>
        <v/>
      </c>
      <c r="I23" s="159" t="str">
        <f t="shared" si="10"/>
        <v/>
      </c>
      <c r="J23" s="159" t="str">
        <f t="shared" si="11"/>
        <v/>
      </c>
      <c r="K23" s="159" t="str">
        <f t="shared" si="12"/>
        <v/>
      </c>
      <c r="L23" s="159" t="str">
        <f t="shared" si="13"/>
        <v/>
      </c>
      <c r="M23" s="159" t="str">
        <f t="shared" si="14"/>
        <v/>
      </c>
    </row>
    <row r="24" spans="1:13" ht="12.75" customHeight="1" outlineLevel="1" x14ac:dyDescent="0.25">
      <c r="A24" s="46" t="str">
        <f t="shared" si="0"/>
        <v xml:space="preserve">Registrations; </v>
      </c>
      <c r="B24" s="51" t="s">
        <v>3668</v>
      </c>
      <c r="C24" s="159"/>
      <c r="D24" s="159"/>
      <c r="E24" s="159" t="s">
        <v>1050</v>
      </c>
      <c r="F24" s="159" t="s">
        <v>2670</v>
      </c>
      <c r="G24" s="159" t="str">
        <f t="shared" si="8"/>
        <v>boolean</v>
      </c>
      <c r="H24" s="159" t="str">
        <f t="shared" si="9"/>
        <v/>
      </c>
      <c r="I24" s="159" t="str">
        <f t="shared" si="10"/>
        <v/>
      </c>
      <c r="J24" s="159" t="str">
        <f t="shared" si="11"/>
        <v/>
      </c>
      <c r="K24" s="159" t="str">
        <f t="shared" si="12"/>
        <v/>
      </c>
      <c r="L24" s="159" t="str">
        <f t="shared" si="13"/>
        <v/>
      </c>
      <c r="M24" s="159" t="str">
        <f t="shared" si="14"/>
        <v/>
      </c>
    </row>
    <row r="25" spans="1:13" s="230" customFormat="1" ht="12.75" customHeight="1" outlineLevel="1" x14ac:dyDescent="0.25">
      <c r="A25" s="46" t="str">
        <f t="shared" si="0"/>
        <v xml:space="preserve">Registrations; </v>
      </c>
      <c r="B25" s="276" t="s">
        <v>3668</v>
      </c>
      <c r="C25" s="237"/>
      <c r="D25" s="237"/>
      <c r="E25" s="237" t="s">
        <v>1051</v>
      </c>
      <c r="F25" s="237" t="s">
        <v>2681</v>
      </c>
      <c r="G25" s="237" t="str">
        <f t="shared" si="8"/>
        <v>string</v>
      </c>
      <c r="H25" s="237" t="str">
        <f t="shared" si="9"/>
        <v/>
      </c>
      <c r="I25" s="237">
        <f t="shared" si="10"/>
        <v>3</v>
      </c>
      <c r="J25" s="237" t="str">
        <f t="shared" si="11"/>
        <v/>
      </c>
      <c r="K25" s="237" t="str">
        <f t="shared" si="12"/>
        <v/>
      </c>
      <c r="L25" s="237" t="str">
        <f t="shared" si="13"/>
        <v/>
      </c>
      <c r="M25" s="237" t="str">
        <f t="shared" si="14"/>
        <v/>
      </c>
    </row>
    <row r="26" spans="1:13" ht="16.5" customHeight="1" outlineLevel="1" x14ac:dyDescent="0.25">
      <c r="A26" s="46" t="str">
        <f t="shared" si="0"/>
        <v xml:space="preserve">Registrations; </v>
      </c>
      <c r="B26" s="51" t="s">
        <v>3668</v>
      </c>
      <c r="C26" s="159"/>
      <c r="D26" s="159"/>
      <c r="E26" s="4" t="s">
        <v>1052</v>
      </c>
      <c r="F26" s="4" t="s">
        <v>2681</v>
      </c>
      <c r="G26" s="159" t="str">
        <f t="shared" si="8"/>
        <v>boolean</v>
      </c>
      <c r="H26" s="159" t="str">
        <f t="shared" si="9"/>
        <v/>
      </c>
      <c r="I26" s="159" t="str">
        <f t="shared" si="10"/>
        <v/>
      </c>
      <c r="J26" s="159" t="str">
        <f t="shared" si="11"/>
        <v/>
      </c>
      <c r="K26" s="159" t="str">
        <f t="shared" si="12"/>
        <v/>
      </c>
      <c r="L26" s="159" t="str">
        <f t="shared" si="13"/>
        <v/>
      </c>
      <c r="M26" s="159" t="str">
        <f t="shared" si="14"/>
        <v/>
      </c>
    </row>
    <row r="27" spans="1:13" s="230" customFormat="1" ht="12.75" customHeight="1" outlineLevel="1" x14ac:dyDescent="0.25">
      <c r="A27" s="46" t="str">
        <f t="shared" si="0"/>
        <v xml:space="preserve">Registrations; </v>
      </c>
      <c r="B27" s="276" t="s">
        <v>3668</v>
      </c>
      <c r="C27" s="237"/>
      <c r="D27" s="237"/>
      <c r="E27" s="237" t="s">
        <v>2590</v>
      </c>
      <c r="F27" s="237" t="s">
        <v>2681</v>
      </c>
      <c r="G27" s="237" t="str">
        <f t="shared" si="8"/>
        <v>string</v>
      </c>
      <c r="H27" s="237" t="str">
        <f t="shared" si="9"/>
        <v/>
      </c>
      <c r="I27" s="237">
        <f t="shared" si="10"/>
        <v>10</v>
      </c>
      <c r="J27" s="237" t="str">
        <f t="shared" si="11"/>
        <v/>
      </c>
      <c r="K27" s="237" t="str">
        <f t="shared" si="12"/>
        <v/>
      </c>
      <c r="L27" s="237" t="str">
        <f t="shared" si="13"/>
        <v/>
      </c>
      <c r="M27" s="237" t="str">
        <f t="shared" si="14"/>
        <v/>
      </c>
    </row>
    <row r="28" spans="1:13" ht="12.75" customHeight="1" outlineLevel="1" x14ac:dyDescent="0.25">
      <c r="A28" s="46" t="str">
        <f t="shared" si="0"/>
        <v xml:space="preserve">Registrations; </v>
      </c>
      <c r="B28" s="51" t="s">
        <v>3668</v>
      </c>
      <c r="C28" s="159"/>
      <c r="D28" s="159"/>
      <c r="E28" s="4" t="s">
        <v>1053</v>
      </c>
      <c r="F28" s="4" t="s">
        <v>2681</v>
      </c>
      <c r="G28" s="159" t="str">
        <f t="shared" si="8"/>
        <v>string</v>
      </c>
      <c r="H28" s="159">
        <f t="shared" si="9"/>
        <v>2</v>
      </c>
      <c r="I28" s="159" t="str">
        <f t="shared" si="10"/>
        <v/>
      </c>
      <c r="J28" s="159" t="str">
        <f t="shared" si="11"/>
        <v/>
      </c>
      <c r="K28" s="159" t="str">
        <f t="shared" si="12"/>
        <v/>
      </c>
      <c r="L28" s="159" t="str">
        <f t="shared" si="13"/>
        <v/>
      </c>
      <c r="M28" s="159" t="str">
        <f t="shared" si="14"/>
        <v>Yes</v>
      </c>
    </row>
    <row r="29" spans="1:13" s="230" customFormat="1" ht="12.75" customHeight="1" outlineLevel="1" x14ac:dyDescent="0.25">
      <c r="A29" s="46" t="str">
        <f t="shared" si="0"/>
        <v xml:space="preserve">Registrations; </v>
      </c>
      <c r="B29" s="276" t="s">
        <v>3668</v>
      </c>
      <c r="C29" s="237"/>
      <c r="D29" s="237"/>
      <c r="E29" s="237" t="s">
        <v>2895</v>
      </c>
      <c r="F29" s="237" t="s">
        <v>2681</v>
      </c>
      <c r="G29" s="237" t="str">
        <f t="shared" si="8"/>
        <v>date</v>
      </c>
      <c r="H29" s="237" t="str">
        <f t="shared" si="9"/>
        <v/>
      </c>
      <c r="I29" s="237" t="str">
        <f t="shared" si="10"/>
        <v/>
      </c>
      <c r="J29" s="237" t="str">
        <f t="shared" si="11"/>
        <v/>
      </c>
      <c r="K29" s="237" t="str">
        <f t="shared" si="12"/>
        <v/>
      </c>
      <c r="L29" s="237" t="str">
        <f t="shared" si="13"/>
        <v/>
      </c>
      <c r="M29" s="237" t="str">
        <f t="shared" si="14"/>
        <v/>
      </c>
    </row>
    <row r="30" spans="1:13" ht="12.75" customHeight="1" outlineLevel="1" x14ac:dyDescent="0.25">
      <c r="A30" s="46" t="str">
        <f t="shared" si="0"/>
        <v xml:space="preserve">Registrations; </v>
      </c>
      <c r="B30" s="51" t="s">
        <v>3668</v>
      </c>
      <c r="C30" s="4"/>
      <c r="D30" s="159"/>
      <c r="E30" s="4" t="s">
        <v>1054</v>
      </c>
      <c r="F30" s="4" t="s">
        <v>2681</v>
      </c>
      <c r="G30" s="159" t="str">
        <f t="shared" si="8"/>
        <v>string</v>
      </c>
      <c r="H30" s="159" t="str">
        <f t="shared" si="9"/>
        <v/>
      </c>
      <c r="I30" s="159">
        <f t="shared" si="10"/>
        <v>5</v>
      </c>
      <c r="J30" s="159" t="str">
        <f t="shared" si="11"/>
        <v/>
      </c>
      <c r="K30" s="159" t="str">
        <f t="shared" si="12"/>
        <v/>
      </c>
      <c r="L30" s="159" t="str">
        <f t="shared" si="13"/>
        <v/>
      </c>
      <c r="M30" s="159" t="str">
        <f t="shared" si="14"/>
        <v/>
      </c>
    </row>
    <row r="31" spans="1:13" ht="12.75" customHeight="1" outlineLevel="1" x14ac:dyDescent="0.25">
      <c r="A31" s="46" t="str">
        <f t="shared" si="0"/>
        <v xml:space="preserve">Registrations; </v>
      </c>
      <c r="B31" s="51" t="s">
        <v>3668</v>
      </c>
      <c r="C31" s="159"/>
      <c r="D31" s="159"/>
      <c r="E31" s="4" t="s">
        <v>1055</v>
      </c>
      <c r="F31" s="4" t="s">
        <v>2681</v>
      </c>
      <c r="G31" s="159" t="str">
        <f t="shared" si="8"/>
        <v>string</v>
      </c>
      <c r="H31" s="159" t="str">
        <f t="shared" si="9"/>
        <v/>
      </c>
      <c r="I31" s="159">
        <f t="shared" si="10"/>
        <v>2</v>
      </c>
      <c r="J31" s="159" t="str">
        <f t="shared" si="11"/>
        <v/>
      </c>
      <c r="K31" s="159" t="str">
        <f t="shared" si="12"/>
        <v/>
      </c>
      <c r="L31" s="159" t="str">
        <f t="shared" si="13"/>
        <v/>
      </c>
      <c r="M31" s="159" t="str">
        <f t="shared" si="14"/>
        <v/>
      </c>
    </row>
    <row r="32" spans="1:13" ht="12.75" customHeight="1" outlineLevel="1" x14ac:dyDescent="0.25">
      <c r="A32" s="46" t="str">
        <f t="shared" si="0"/>
        <v xml:space="preserve">Registrations; </v>
      </c>
      <c r="B32" s="51" t="s">
        <v>3668</v>
      </c>
      <c r="C32" s="159"/>
      <c r="D32" s="159"/>
      <c r="E32" s="4" t="s">
        <v>1056</v>
      </c>
      <c r="F32" s="4" t="s">
        <v>2681</v>
      </c>
      <c r="G32" s="159" t="str">
        <f t="shared" si="8"/>
        <v>string</v>
      </c>
      <c r="H32" s="159" t="str">
        <f t="shared" si="9"/>
        <v/>
      </c>
      <c r="I32" s="159">
        <f t="shared" si="10"/>
        <v>100</v>
      </c>
      <c r="J32" s="159" t="str">
        <f t="shared" si="11"/>
        <v/>
      </c>
      <c r="K32" s="159" t="str">
        <f t="shared" si="12"/>
        <v/>
      </c>
      <c r="L32" s="159" t="str">
        <f t="shared" si="13"/>
        <v/>
      </c>
      <c r="M32" s="159" t="str">
        <f t="shared" si="14"/>
        <v/>
      </c>
    </row>
    <row r="33" spans="1:15" ht="12.75" customHeight="1" outlineLevel="1" x14ac:dyDescent="0.25">
      <c r="A33" s="46" t="str">
        <f t="shared" si="0"/>
        <v xml:space="preserve">Registrations; </v>
      </c>
      <c r="B33" s="51" t="s">
        <v>3668</v>
      </c>
      <c r="C33" s="159"/>
      <c r="D33" s="159"/>
      <c r="E33" s="4" t="s">
        <v>1057</v>
      </c>
      <c r="F33" s="4" t="s">
        <v>2681</v>
      </c>
      <c r="G33" s="159" t="str">
        <f t="shared" si="8"/>
        <v>string</v>
      </c>
      <c r="H33" s="159" t="str">
        <f t="shared" si="9"/>
        <v/>
      </c>
      <c r="I33" s="159">
        <f t="shared" si="10"/>
        <v>8</v>
      </c>
      <c r="J33" s="159" t="str">
        <f t="shared" si="11"/>
        <v/>
      </c>
      <c r="K33" s="159" t="str">
        <f t="shared" si="12"/>
        <v/>
      </c>
      <c r="L33" s="159" t="str">
        <f t="shared" si="13"/>
        <v/>
      </c>
      <c r="M33" s="159" t="str">
        <f t="shared" si="14"/>
        <v/>
      </c>
    </row>
    <row r="34" spans="1:15" ht="12.75" customHeight="1" outlineLevel="1" x14ac:dyDescent="0.25">
      <c r="A34" s="46" t="str">
        <f t="shared" si="0"/>
        <v xml:space="preserve">Registrations; </v>
      </c>
      <c r="B34" s="51" t="s">
        <v>3668</v>
      </c>
      <c r="C34" s="159"/>
      <c r="D34" s="159"/>
      <c r="E34" s="4" t="s">
        <v>1058</v>
      </c>
      <c r="F34" s="4" t="s">
        <v>2681</v>
      </c>
      <c r="G34" s="159" t="str">
        <f t="shared" si="8"/>
        <v>boolean</v>
      </c>
      <c r="H34" s="159" t="str">
        <f t="shared" si="9"/>
        <v/>
      </c>
      <c r="I34" s="159" t="str">
        <f t="shared" si="10"/>
        <v/>
      </c>
      <c r="J34" s="159" t="str">
        <f t="shared" si="11"/>
        <v/>
      </c>
      <c r="K34" s="159" t="str">
        <f t="shared" si="12"/>
        <v/>
      </c>
      <c r="L34" s="159" t="str">
        <f t="shared" si="13"/>
        <v/>
      </c>
      <c r="M34" s="159" t="str">
        <f t="shared" si="14"/>
        <v/>
      </c>
      <c r="N34" s="231"/>
      <c r="O34" s="231"/>
    </row>
    <row r="35" spans="1:15" ht="12.75" customHeight="1" outlineLevel="1" x14ac:dyDescent="0.25">
      <c r="A35" s="46" t="str">
        <f t="shared" si="0"/>
        <v xml:space="preserve">Registrations; </v>
      </c>
      <c r="B35" s="51" t="s">
        <v>3668</v>
      </c>
      <c r="C35" s="159"/>
      <c r="D35" s="159"/>
      <c r="E35" s="4" t="s">
        <v>1059</v>
      </c>
      <c r="F35" s="4" t="s">
        <v>2681</v>
      </c>
      <c r="G35" s="159" t="str">
        <f t="shared" si="8"/>
        <v>string</v>
      </c>
      <c r="H35" s="159" t="str">
        <f t="shared" si="9"/>
        <v/>
      </c>
      <c r="I35" s="159">
        <f t="shared" si="10"/>
        <v>4</v>
      </c>
      <c r="J35" s="159" t="str">
        <f t="shared" si="11"/>
        <v/>
      </c>
      <c r="K35" s="159" t="str">
        <f t="shared" si="12"/>
        <v/>
      </c>
      <c r="L35" s="159" t="str">
        <f t="shared" si="13"/>
        <v/>
      </c>
      <c r="M35" s="159" t="str">
        <f t="shared" si="14"/>
        <v/>
      </c>
      <c r="N35" s="231"/>
      <c r="O35" s="231"/>
    </row>
    <row r="36" spans="1:15" ht="12.75" customHeight="1" outlineLevel="1" x14ac:dyDescent="0.25">
      <c r="A36" s="46" t="str">
        <f t="shared" si="0"/>
        <v xml:space="preserve">Registrations; </v>
      </c>
      <c r="B36" s="51" t="s">
        <v>3668</v>
      </c>
      <c r="C36" s="159"/>
      <c r="D36" s="159"/>
      <c r="E36" s="4" t="s">
        <v>1061</v>
      </c>
      <c r="F36" s="4" t="s">
        <v>2681</v>
      </c>
      <c r="G36" s="159" t="str">
        <f t="shared" si="8"/>
        <v>boolean</v>
      </c>
      <c r="H36" s="159" t="str">
        <f t="shared" si="9"/>
        <v/>
      </c>
      <c r="I36" s="159" t="str">
        <f t="shared" si="10"/>
        <v/>
      </c>
      <c r="J36" s="159" t="str">
        <f t="shared" si="11"/>
        <v/>
      </c>
      <c r="K36" s="159" t="str">
        <f t="shared" si="12"/>
        <v/>
      </c>
      <c r="L36" s="159" t="str">
        <f t="shared" si="13"/>
        <v/>
      </c>
      <c r="M36" s="159" t="str">
        <f t="shared" si="14"/>
        <v/>
      </c>
      <c r="N36" s="231"/>
      <c r="O36" s="231"/>
    </row>
    <row r="37" spans="1:15" ht="12.75" customHeight="1" outlineLevel="1" x14ac:dyDescent="0.25">
      <c r="A37" s="46" t="str">
        <f t="shared" si="0"/>
        <v xml:space="preserve">Registrations; </v>
      </c>
      <c r="B37" s="51" t="s">
        <v>3668</v>
      </c>
      <c r="C37" s="4"/>
      <c r="D37" s="4"/>
      <c r="E37" s="4" t="s">
        <v>3842</v>
      </c>
      <c r="F37" s="4" t="s">
        <v>2681</v>
      </c>
      <c r="G37" s="159" t="str">
        <f t="shared" si="8"/>
        <v>string</v>
      </c>
      <c r="H37" s="159">
        <f t="shared" si="9"/>
        <v>10</v>
      </c>
      <c r="I37" s="159" t="str">
        <f t="shared" si="10"/>
        <v/>
      </c>
      <c r="J37" s="159" t="str">
        <f t="shared" si="11"/>
        <v/>
      </c>
      <c r="K37" s="159" t="str">
        <f t="shared" si="12"/>
        <v/>
      </c>
      <c r="L37" s="159" t="str">
        <f t="shared" si="13"/>
        <v/>
      </c>
      <c r="M37" s="159" t="str">
        <f t="shared" si="14"/>
        <v>Yes</v>
      </c>
      <c r="N37" s="231"/>
      <c r="O37" s="231"/>
    </row>
    <row r="38" spans="1:15" ht="12.75" customHeight="1" outlineLevel="1" x14ac:dyDescent="0.25">
      <c r="A38" s="46" t="str">
        <f t="shared" si="0"/>
        <v xml:space="preserve">Registrations; </v>
      </c>
      <c r="B38" s="51" t="s">
        <v>3668</v>
      </c>
      <c r="C38" s="4"/>
      <c r="D38" s="4"/>
      <c r="E38" s="4" t="s">
        <v>2654</v>
      </c>
      <c r="F38" s="4" t="s">
        <v>2681</v>
      </c>
      <c r="G38" s="159" t="str">
        <f t="shared" si="8"/>
        <v>string</v>
      </c>
      <c r="H38" s="159">
        <f t="shared" si="9"/>
        <v>3</v>
      </c>
      <c r="I38" s="159" t="str">
        <f t="shared" si="10"/>
        <v/>
      </c>
      <c r="J38" s="159" t="str">
        <f t="shared" si="11"/>
        <v/>
      </c>
      <c r="K38" s="159" t="str">
        <f t="shared" si="12"/>
        <v/>
      </c>
      <c r="L38" s="159" t="str">
        <f t="shared" si="13"/>
        <v/>
      </c>
      <c r="M38" s="159" t="str">
        <f t="shared" si="14"/>
        <v>Yes</v>
      </c>
      <c r="N38" s="231"/>
      <c r="O38" s="231"/>
    </row>
    <row r="39" spans="1:15" ht="12.75" customHeight="1" outlineLevel="1" x14ac:dyDescent="0.25">
      <c r="A39" s="46" t="str">
        <f t="shared" si="0"/>
        <v xml:space="preserve">Registrations; </v>
      </c>
      <c r="B39" s="51" t="s">
        <v>3668</v>
      </c>
      <c r="C39" s="4"/>
      <c r="D39" s="159"/>
      <c r="E39" s="4" t="s">
        <v>3840</v>
      </c>
      <c r="F39" s="4" t="s">
        <v>2681</v>
      </c>
      <c r="G39" s="159" t="str">
        <f t="shared" si="8"/>
        <v>string</v>
      </c>
      <c r="H39" s="159">
        <f t="shared" si="9"/>
        <v>3</v>
      </c>
      <c r="I39" s="159" t="str">
        <f t="shared" si="10"/>
        <v/>
      </c>
      <c r="J39" s="159" t="str">
        <f t="shared" si="11"/>
        <v/>
      </c>
      <c r="K39" s="159" t="str">
        <f t="shared" si="12"/>
        <v/>
      </c>
      <c r="L39" s="159" t="str">
        <f t="shared" si="13"/>
        <v/>
      </c>
      <c r="M39" s="159" t="str">
        <f t="shared" si="14"/>
        <v/>
      </c>
      <c r="N39" s="231"/>
      <c r="O39" s="231"/>
    </row>
    <row r="40" spans="1:15" ht="12.75" customHeight="1" outlineLevel="1" x14ac:dyDescent="0.25">
      <c r="A40" s="46" t="str">
        <f t="shared" si="0"/>
        <v xml:space="preserve">Registrations; </v>
      </c>
      <c r="B40" s="51" t="s">
        <v>3668</v>
      </c>
      <c r="C40" s="4"/>
      <c r="D40" s="159"/>
      <c r="E40" s="4" t="s">
        <v>3651</v>
      </c>
      <c r="F40" s="4" t="s">
        <v>2681</v>
      </c>
      <c r="G40" s="159" t="str">
        <f t="shared" si="8"/>
        <v>string</v>
      </c>
      <c r="H40" s="159" t="str">
        <f t="shared" si="9"/>
        <v/>
      </c>
      <c r="I40" s="159">
        <f t="shared" si="10"/>
        <v>100</v>
      </c>
      <c r="J40" s="159" t="str">
        <f t="shared" si="11"/>
        <v/>
      </c>
      <c r="K40" s="159" t="str">
        <f t="shared" si="12"/>
        <v/>
      </c>
      <c r="L40" s="159" t="str">
        <f t="shared" si="13"/>
        <v/>
      </c>
      <c r="M40" s="159" t="str">
        <f t="shared" si="14"/>
        <v>Yes</v>
      </c>
      <c r="N40" s="231"/>
      <c r="O40" s="231"/>
    </row>
    <row r="41" spans="1:15" s="230" customFormat="1" ht="12.75" customHeight="1" outlineLevel="1" x14ac:dyDescent="0.25">
      <c r="A41" s="46"/>
      <c r="B41" s="276" t="s">
        <v>3668</v>
      </c>
      <c r="C41" s="167"/>
      <c r="D41" s="167"/>
      <c r="E41" s="237" t="s">
        <v>4063</v>
      </c>
      <c r="F41" s="237" t="s">
        <v>2681</v>
      </c>
      <c r="G41" s="237" t="s">
        <v>2241</v>
      </c>
      <c r="H41" s="237">
        <v>2</v>
      </c>
      <c r="I41" s="237"/>
      <c r="J41" s="237"/>
      <c r="K41" s="237"/>
      <c r="L41" s="237"/>
      <c r="M41" s="237"/>
      <c r="N41" s="231"/>
      <c r="O41" s="232"/>
    </row>
    <row r="42" spans="1:15" ht="12.75" customHeight="1" outlineLevel="1" x14ac:dyDescent="0.25">
      <c r="A42" s="46" t="str">
        <f t="shared" si="0"/>
        <v xml:space="preserve">Registrations; </v>
      </c>
      <c r="B42" s="51" t="s">
        <v>3668</v>
      </c>
      <c r="C42" s="4" t="s">
        <v>3839</v>
      </c>
      <c r="D42" s="159" t="s">
        <v>2670</v>
      </c>
      <c r="E42" s="233" t="s">
        <v>1247</v>
      </c>
      <c r="F42" s="233" t="s">
        <v>2681</v>
      </c>
      <c r="G42" s="159" t="str">
        <f t="shared" ref="G42:G70" si="15">VLOOKUP(E42,DI_schema,2,FALSE)</f>
        <v>string</v>
      </c>
      <c r="H42" s="159" t="str">
        <f t="shared" ref="H42:H70" si="16">VLOOKUP($E42,DI_schema,3,FALSE)</f>
        <v/>
      </c>
      <c r="I42" s="159">
        <f t="shared" ref="I42:I70" si="17">VLOOKUP($E42,DI_schema,4,FALSE)</f>
        <v>10</v>
      </c>
      <c r="J42" s="159" t="str">
        <f t="shared" ref="J42:J70" si="18">VLOOKUP($E42,DI_schema,5,FALSE)</f>
        <v/>
      </c>
      <c r="K42" s="159" t="str">
        <f t="shared" ref="K42:K70" si="19">VLOOKUP($E42,DI_schema,6,FALSE)</f>
        <v/>
      </c>
      <c r="L42" s="159" t="str">
        <f t="shared" ref="L42:L70" si="20">VLOOKUP($E42,DI_schema,7,FALSE)</f>
        <v/>
      </c>
      <c r="M42" s="159" t="str">
        <f t="shared" ref="M42:M70" si="21">IF(LEN(VLOOKUP($E42,DI_schema,8,FALSE))&gt;0,"Yes","")</f>
        <v/>
      </c>
      <c r="N42" s="231"/>
      <c r="O42" s="231"/>
    </row>
    <row r="43" spans="1:15" ht="12.75" customHeight="1" outlineLevel="1" x14ac:dyDescent="0.25">
      <c r="A43" s="46" t="str">
        <f t="shared" si="0"/>
        <v xml:space="preserve">Registrations; </v>
      </c>
      <c r="B43" s="51" t="s">
        <v>3668</v>
      </c>
      <c r="C43" s="159"/>
      <c r="D43" s="159"/>
      <c r="E43" s="233" t="s">
        <v>1248</v>
      </c>
      <c r="F43" s="233" t="s">
        <v>2681</v>
      </c>
      <c r="G43" s="159" t="str">
        <f t="shared" si="15"/>
        <v>string</v>
      </c>
      <c r="H43" s="159" t="str">
        <f t="shared" si="16"/>
        <v/>
      </c>
      <c r="I43" s="159">
        <f t="shared" si="17"/>
        <v>40</v>
      </c>
      <c r="J43" s="159" t="str">
        <f t="shared" si="18"/>
        <v/>
      </c>
      <c r="K43" s="159" t="str">
        <f t="shared" si="19"/>
        <v/>
      </c>
      <c r="L43" s="159" t="str">
        <f t="shared" si="20"/>
        <v/>
      </c>
      <c r="M43" s="159" t="str">
        <f t="shared" si="21"/>
        <v/>
      </c>
      <c r="N43" s="231"/>
      <c r="O43" s="231"/>
    </row>
    <row r="44" spans="1:15" ht="12.75" customHeight="1" outlineLevel="1" x14ac:dyDescent="0.25">
      <c r="A44" s="46" t="str">
        <f t="shared" si="0"/>
        <v xml:space="preserve">Registrations; </v>
      </c>
      <c r="B44" s="51" t="s">
        <v>3668</v>
      </c>
      <c r="C44" s="159"/>
      <c r="D44" s="159"/>
      <c r="E44" s="233" t="s">
        <v>1249</v>
      </c>
      <c r="F44" s="233" t="s">
        <v>2681</v>
      </c>
      <c r="G44" s="159" t="str">
        <f t="shared" si="15"/>
        <v>string</v>
      </c>
      <c r="H44" s="159" t="str">
        <f t="shared" si="16"/>
        <v/>
      </c>
      <c r="I44" s="159">
        <f t="shared" si="17"/>
        <v>40</v>
      </c>
      <c r="J44" s="159" t="str">
        <f t="shared" si="18"/>
        <v/>
      </c>
      <c r="K44" s="159" t="str">
        <f t="shared" si="19"/>
        <v/>
      </c>
      <c r="L44" s="159" t="str">
        <f t="shared" si="20"/>
        <v/>
      </c>
      <c r="M44" s="159" t="str">
        <f t="shared" si="21"/>
        <v/>
      </c>
      <c r="N44" s="231"/>
      <c r="O44" s="231"/>
    </row>
    <row r="45" spans="1:15" ht="12.75" customHeight="1" outlineLevel="1" x14ac:dyDescent="0.25">
      <c r="A45" s="46" t="str">
        <f t="shared" si="0"/>
        <v xml:space="preserve">Registrations; </v>
      </c>
      <c r="B45" s="51" t="s">
        <v>3668</v>
      </c>
      <c r="C45" s="159"/>
      <c r="D45" s="159"/>
      <c r="E45" s="233" t="s">
        <v>1250</v>
      </c>
      <c r="F45" s="233" t="s">
        <v>2681</v>
      </c>
      <c r="G45" s="159" t="str">
        <f t="shared" si="15"/>
        <v>string</v>
      </c>
      <c r="H45" s="159" t="str">
        <f t="shared" si="16"/>
        <v/>
      </c>
      <c r="I45" s="159">
        <f t="shared" si="17"/>
        <v>10</v>
      </c>
      <c r="J45" s="159" t="str">
        <f t="shared" si="18"/>
        <v/>
      </c>
      <c r="K45" s="159" t="str">
        <f t="shared" si="19"/>
        <v/>
      </c>
      <c r="L45" s="159" t="str">
        <f t="shared" si="20"/>
        <v/>
      </c>
      <c r="M45" s="159" t="str">
        <f t="shared" si="21"/>
        <v>Yes</v>
      </c>
      <c r="N45" s="231"/>
      <c r="O45" s="231"/>
    </row>
    <row r="46" spans="1:15" ht="12.75" customHeight="1" outlineLevel="1" x14ac:dyDescent="0.25">
      <c r="A46" s="46" t="str">
        <f t="shared" si="0"/>
        <v xml:space="preserve">Registrations; </v>
      </c>
      <c r="B46" s="51" t="s">
        <v>3668</v>
      </c>
      <c r="C46" s="159"/>
      <c r="D46" s="159"/>
      <c r="E46" s="233" t="s">
        <v>1251</v>
      </c>
      <c r="F46" s="233" t="s">
        <v>2681</v>
      </c>
      <c r="G46" s="159" t="str">
        <f t="shared" si="15"/>
        <v>string</v>
      </c>
      <c r="H46" s="159" t="str">
        <f t="shared" si="16"/>
        <v/>
      </c>
      <c r="I46" s="159">
        <f t="shared" si="17"/>
        <v>60</v>
      </c>
      <c r="J46" s="159" t="str">
        <f t="shared" si="18"/>
        <v/>
      </c>
      <c r="K46" s="159" t="str">
        <f t="shared" si="19"/>
        <v/>
      </c>
      <c r="L46" s="159" t="str">
        <f t="shared" si="20"/>
        <v/>
      </c>
      <c r="M46" s="159" t="str">
        <f t="shared" si="21"/>
        <v>Yes</v>
      </c>
      <c r="N46" s="231"/>
      <c r="O46" s="231"/>
    </row>
    <row r="47" spans="1:15" ht="12.75" customHeight="1" outlineLevel="1" x14ac:dyDescent="0.25">
      <c r="A47" s="46" t="str">
        <f t="shared" si="0"/>
        <v xml:space="preserve">Registrations; </v>
      </c>
      <c r="B47" s="51" t="s">
        <v>3668</v>
      </c>
      <c r="C47" s="159"/>
      <c r="D47" s="159"/>
      <c r="E47" s="233" t="s">
        <v>1252</v>
      </c>
      <c r="F47" s="233" t="s">
        <v>2681</v>
      </c>
      <c r="G47" s="159" t="str">
        <f t="shared" si="15"/>
        <v>string</v>
      </c>
      <c r="H47" s="159" t="str">
        <f t="shared" si="16"/>
        <v/>
      </c>
      <c r="I47" s="159">
        <f t="shared" si="17"/>
        <v>40</v>
      </c>
      <c r="J47" s="159" t="str">
        <f t="shared" si="18"/>
        <v/>
      </c>
      <c r="K47" s="159" t="str">
        <f t="shared" si="19"/>
        <v/>
      </c>
      <c r="L47" s="159" t="str">
        <f t="shared" si="20"/>
        <v/>
      </c>
      <c r="M47" s="159" t="str">
        <f t="shared" si="21"/>
        <v/>
      </c>
      <c r="N47" s="231"/>
      <c r="O47" s="231"/>
    </row>
    <row r="48" spans="1:15" ht="12.75" customHeight="1" outlineLevel="1" x14ac:dyDescent="0.25">
      <c r="A48" s="46" t="str">
        <f t="shared" si="0"/>
        <v xml:space="preserve">Registrations; </v>
      </c>
      <c r="B48" s="51" t="s">
        <v>3668</v>
      </c>
      <c r="C48" s="159"/>
      <c r="D48" s="159"/>
      <c r="E48" s="233" t="s">
        <v>1253</v>
      </c>
      <c r="F48" s="233" t="s">
        <v>2681</v>
      </c>
      <c r="G48" s="159" t="str">
        <f t="shared" si="15"/>
        <v>string</v>
      </c>
      <c r="H48" s="159" t="str">
        <f t="shared" si="16"/>
        <v/>
      </c>
      <c r="I48" s="159">
        <f t="shared" si="17"/>
        <v>40</v>
      </c>
      <c r="J48" s="159" t="str">
        <f t="shared" si="18"/>
        <v/>
      </c>
      <c r="K48" s="159" t="str">
        <f t="shared" si="19"/>
        <v/>
      </c>
      <c r="L48" s="159" t="str">
        <f t="shared" si="20"/>
        <v/>
      </c>
      <c r="M48" s="159" t="str">
        <f t="shared" si="21"/>
        <v/>
      </c>
      <c r="N48" s="231"/>
      <c r="O48" s="231"/>
    </row>
    <row r="49" spans="1:15" ht="12.75" customHeight="1" outlineLevel="1" x14ac:dyDescent="0.25">
      <c r="A49" s="46" t="str">
        <f t="shared" si="0"/>
        <v xml:space="preserve">Registrations; </v>
      </c>
      <c r="B49" s="51" t="s">
        <v>3668</v>
      </c>
      <c r="C49" s="159"/>
      <c r="D49" s="159"/>
      <c r="E49" s="234" t="s">
        <v>2653</v>
      </c>
      <c r="F49" s="234" t="s">
        <v>2681</v>
      </c>
      <c r="G49" s="159" t="str">
        <f t="shared" si="15"/>
        <v>string</v>
      </c>
      <c r="H49" s="159" t="str">
        <f t="shared" si="16"/>
        <v/>
      </c>
      <c r="I49" s="159">
        <f t="shared" si="17"/>
        <v>10</v>
      </c>
      <c r="J49" s="159" t="str">
        <f t="shared" si="18"/>
        <v/>
      </c>
      <c r="K49" s="159" t="str">
        <f t="shared" si="19"/>
        <v/>
      </c>
      <c r="L49" s="159" t="str">
        <f t="shared" si="20"/>
        <v/>
      </c>
      <c r="M49" s="159" t="str">
        <f t="shared" si="21"/>
        <v/>
      </c>
      <c r="N49" s="231"/>
      <c r="O49" s="231"/>
    </row>
    <row r="50" spans="1:15" ht="12.75" customHeight="1" outlineLevel="1" x14ac:dyDescent="0.25">
      <c r="A50" s="46" t="str">
        <f t="shared" si="0"/>
        <v xml:space="preserve">Registrations; </v>
      </c>
      <c r="B50" s="51" t="s">
        <v>3668</v>
      </c>
      <c r="C50" s="159"/>
      <c r="D50" s="159"/>
      <c r="E50" s="233" t="s">
        <v>1254</v>
      </c>
      <c r="F50" s="233" t="s">
        <v>2681</v>
      </c>
      <c r="G50" s="159" t="str">
        <f t="shared" si="15"/>
        <v>string</v>
      </c>
      <c r="H50" s="159" t="str">
        <f t="shared" si="16"/>
        <v/>
      </c>
      <c r="I50" s="159">
        <f t="shared" si="17"/>
        <v>40</v>
      </c>
      <c r="J50" s="159" t="str">
        <f t="shared" si="18"/>
        <v/>
      </c>
      <c r="K50" s="159" t="str">
        <f t="shared" si="19"/>
        <v/>
      </c>
      <c r="L50" s="159" t="str">
        <f t="shared" si="20"/>
        <v/>
      </c>
      <c r="M50" s="159" t="str">
        <f t="shared" si="21"/>
        <v/>
      </c>
      <c r="N50" s="231"/>
      <c r="O50" s="231"/>
    </row>
    <row r="51" spans="1:15" ht="12.75" customHeight="1" outlineLevel="1" x14ac:dyDescent="0.25">
      <c r="A51" s="46" t="str">
        <f t="shared" si="0"/>
        <v xml:space="preserve">Registrations; </v>
      </c>
      <c r="B51" s="51" t="s">
        <v>3668</v>
      </c>
      <c r="C51" s="159"/>
      <c r="D51" s="159"/>
      <c r="E51" s="233" t="s">
        <v>1255</v>
      </c>
      <c r="F51" s="233" t="s">
        <v>2681</v>
      </c>
      <c r="G51" s="159" t="str">
        <f t="shared" si="15"/>
        <v>string</v>
      </c>
      <c r="H51" s="159" t="str">
        <f t="shared" si="16"/>
        <v/>
      </c>
      <c r="I51" s="159">
        <f t="shared" si="17"/>
        <v>3</v>
      </c>
      <c r="J51" s="159" t="str">
        <f t="shared" si="18"/>
        <v/>
      </c>
      <c r="K51" s="159" t="str">
        <f t="shared" si="19"/>
        <v/>
      </c>
      <c r="L51" s="159" t="str">
        <f t="shared" si="20"/>
        <v/>
      </c>
      <c r="M51" s="159" t="str">
        <f t="shared" si="21"/>
        <v/>
      </c>
      <c r="N51" s="231"/>
      <c r="O51" s="231"/>
    </row>
    <row r="52" spans="1:15" ht="12.75" customHeight="1" outlineLevel="1" x14ac:dyDescent="0.25">
      <c r="A52" s="46" t="str">
        <f t="shared" si="0"/>
        <v xml:space="preserve">Registrations; </v>
      </c>
      <c r="B52" s="51" t="s">
        <v>3668</v>
      </c>
      <c r="C52" s="159"/>
      <c r="D52" s="159"/>
      <c r="E52" s="233" t="s">
        <v>2882</v>
      </c>
      <c r="F52" s="233" t="s">
        <v>2681</v>
      </c>
      <c r="G52" s="159" t="str">
        <f t="shared" si="15"/>
        <v>string</v>
      </c>
      <c r="H52" s="159" t="str">
        <f t="shared" si="16"/>
        <v/>
      </c>
      <c r="I52" s="159">
        <f t="shared" si="17"/>
        <v>3</v>
      </c>
      <c r="J52" s="159" t="str">
        <f t="shared" si="18"/>
        <v/>
      </c>
      <c r="K52" s="159" t="str">
        <f t="shared" si="19"/>
        <v/>
      </c>
      <c r="L52" s="159" t="str">
        <f t="shared" si="20"/>
        <v/>
      </c>
      <c r="M52" s="159" t="str">
        <f t="shared" si="21"/>
        <v/>
      </c>
      <c r="N52" s="231"/>
      <c r="O52" s="231"/>
    </row>
    <row r="53" spans="1:15" ht="12.75" customHeight="1" outlineLevel="1" x14ac:dyDescent="0.25">
      <c r="A53" s="46" t="str">
        <f t="shared" si="0"/>
        <v xml:space="preserve">Registrations; </v>
      </c>
      <c r="B53" s="51" t="s">
        <v>3668</v>
      </c>
      <c r="C53" s="159" t="s">
        <v>652</v>
      </c>
      <c r="D53" s="159" t="s">
        <v>2670</v>
      </c>
      <c r="E53" s="233" t="s">
        <v>653</v>
      </c>
      <c r="F53" s="233" t="s">
        <v>2681</v>
      </c>
      <c r="G53" s="159" t="str">
        <f t="shared" si="15"/>
        <v>string</v>
      </c>
      <c r="H53" s="159" t="str">
        <f t="shared" si="16"/>
        <v/>
      </c>
      <c r="I53" s="159">
        <f t="shared" si="17"/>
        <v>4</v>
      </c>
      <c r="J53" s="159" t="str">
        <f t="shared" si="18"/>
        <v/>
      </c>
      <c r="K53" s="159" t="str">
        <f t="shared" si="19"/>
        <v/>
      </c>
      <c r="L53" s="159" t="str">
        <f t="shared" si="20"/>
        <v/>
      </c>
      <c r="M53" s="159" t="str">
        <f t="shared" si="21"/>
        <v>Yes</v>
      </c>
      <c r="N53" s="231"/>
      <c r="O53" s="231"/>
    </row>
    <row r="54" spans="1:15" ht="12.75" customHeight="1" outlineLevel="1" x14ac:dyDescent="0.25">
      <c r="A54" s="46" t="str">
        <f t="shared" si="0"/>
        <v xml:space="preserve">Registrations; </v>
      </c>
      <c r="B54" s="51" t="s">
        <v>3668</v>
      </c>
      <c r="C54" s="159"/>
      <c r="D54" s="159"/>
      <c r="E54" s="233" t="s">
        <v>654</v>
      </c>
      <c r="F54" s="233" t="s">
        <v>2681</v>
      </c>
      <c r="G54" s="159" t="str">
        <f t="shared" si="15"/>
        <v>string</v>
      </c>
      <c r="H54" s="159" t="str">
        <f t="shared" si="16"/>
        <v/>
      </c>
      <c r="I54" s="159">
        <f t="shared" si="17"/>
        <v>40</v>
      </c>
      <c r="J54" s="159" t="str">
        <f t="shared" si="18"/>
        <v/>
      </c>
      <c r="K54" s="159" t="str">
        <f t="shared" si="19"/>
        <v/>
      </c>
      <c r="L54" s="159" t="str">
        <f t="shared" si="20"/>
        <v/>
      </c>
      <c r="M54" s="159" t="str">
        <f t="shared" si="21"/>
        <v/>
      </c>
      <c r="N54" s="231"/>
      <c r="O54" s="231"/>
    </row>
    <row r="55" spans="1:15" ht="12.75" customHeight="1" outlineLevel="1" x14ac:dyDescent="0.25">
      <c r="A55" s="46" t="str">
        <f t="shared" si="0"/>
        <v xml:space="preserve">Registrations; </v>
      </c>
      <c r="B55" s="51" t="s">
        <v>3668</v>
      </c>
      <c r="C55" s="159"/>
      <c r="D55" s="159"/>
      <c r="E55" s="233" t="s">
        <v>655</v>
      </c>
      <c r="F55" s="233" t="s">
        <v>2681</v>
      </c>
      <c r="G55" s="159" t="str">
        <f t="shared" si="15"/>
        <v>string</v>
      </c>
      <c r="H55" s="159" t="str">
        <f t="shared" si="16"/>
        <v/>
      </c>
      <c r="I55" s="159">
        <f t="shared" si="17"/>
        <v>40</v>
      </c>
      <c r="J55" s="159" t="str">
        <f t="shared" si="18"/>
        <v/>
      </c>
      <c r="K55" s="159" t="str">
        <f t="shared" si="19"/>
        <v/>
      </c>
      <c r="L55" s="159" t="str">
        <f t="shared" si="20"/>
        <v/>
      </c>
      <c r="M55" s="159" t="str">
        <f t="shared" si="21"/>
        <v/>
      </c>
      <c r="N55" s="231"/>
      <c r="O55" s="231"/>
    </row>
    <row r="56" spans="1:15" ht="12.75" customHeight="1" outlineLevel="1" x14ac:dyDescent="0.25">
      <c r="A56" s="46" t="str">
        <f t="shared" si="0"/>
        <v xml:space="preserve">Registrations; </v>
      </c>
      <c r="B56" s="51" t="s">
        <v>3668</v>
      </c>
      <c r="C56" s="159"/>
      <c r="D56" s="159"/>
      <c r="E56" s="233" t="s">
        <v>656</v>
      </c>
      <c r="F56" s="233" t="s">
        <v>2681</v>
      </c>
      <c r="G56" s="159" t="str">
        <f t="shared" si="15"/>
        <v>string</v>
      </c>
      <c r="H56" s="159" t="str">
        <f t="shared" si="16"/>
        <v/>
      </c>
      <c r="I56" s="159">
        <f t="shared" si="17"/>
        <v>40</v>
      </c>
      <c r="J56" s="159" t="str">
        <f t="shared" si="18"/>
        <v/>
      </c>
      <c r="K56" s="159" t="str">
        <f t="shared" si="19"/>
        <v/>
      </c>
      <c r="L56" s="159" t="str">
        <f t="shared" si="20"/>
        <v/>
      </c>
      <c r="M56" s="159" t="str">
        <f t="shared" si="21"/>
        <v/>
      </c>
      <c r="N56" s="231"/>
      <c r="O56" s="231"/>
    </row>
    <row r="57" spans="1:15" ht="12.75" customHeight="1" outlineLevel="1" x14ac:dyDescent="0.25">
      <c r="A57" s="46" t="str">
        <f t="shared" si="0"/>
        <v xml:space="preserve">Registrations; </v>
      </c>
      <c r="B57" s="51" t="s">
        <v>3668</v>
      </c>
      <c r="C57" s="159"/>
      <c r="D57" s="159"/>
      <c r="E57" s="233" t="s">
        <v>657</v>
      </c>
      <c r="F57" s="233" t="s">
        <v>2681</v>
      </c>
      <c r="G57" s="159" t="str">
        <f t="shared" si="15"/>
        <v>string</v>
      </c>
      <c r="H57" s="159" t="str">
        <f t="shared" si="16"/>
        <v/>
      </c>
      <c r="I57" s="159">
        <f t="shared" si="17"/>
        <v>40</v>
      </c>
      <c r="J57" s="159" t="str">
        <f t="shared" si="18"/>
        <v/>
      </c>
      <c r="K57" s="159" t="str">
        <f t="shared" si="19"/>
        <v/>
      </c>
      <c r="L57" s="159" t="str">
        <f t="shared" si="20"/>
        <v/>
      </c>
      <c r="M57" s="159" t="str">
        <f t="shared" si="21"/>
        <v/>
      </c>
      <c r="N57" s="231"/>
      <c r="O57" s="231"/>
    </row>
    <row r="58" spans="1:15" ht="12.75" customHeight="1" outlineLevel="1" x14ac:dyDescent="0.25">
      <c r="A58" s="46" t="str">
        <f t="shared" si="0"/>
        <v xml:space="preserve">Registrations; </v>
      </c>
      <c r="B58" s="51" t="s">
        <v>3668</v>
      </c>
      <c r="C58" s="159"/>
      <c r="D58" s="159"/>
      <c r="E58" s="233" t="s">
        <v>2643</v>
      </c>
      <c r="F58" s="233" t="s">
        <v>2681</v>
      </c>
      <c r="G58" s="159" t="str">
        <f t="shared" si="15"/>
        <v>string</v>
      </c>
      <c r="H58" s="159" t="str">
        <f t="shared" si="16"/>
        <v/>
      </c>
      <c r="I58" s="159">
        <f t="shared" si="17"/>
        <v>30</v>
      </c>
      <c r="J58" s="159" t="str">
        <f t="shared" si="18"/>
        <v/>
      </c>
      <c r="K58" s="159" t="str">
        <f t="shared" si="19"/>
        <v/>
      </c>
      <c r="L58" s="159" t="str">
        <f t="shared" si="20"/>
        <v/>
      </c>
      <c r="M58" s="159" t="str">
        <f t="shared" si="21"/>
        <v>Yes</v>
      </c>
      <c r="N58" s="231"/>
      <c r="O58" s="231"/>
    </row>
    <row r="59" spans="1:15" ht="12.75" customHeight="1" outlineLevel="1" x14ac:dyDescent="0.25">
      <c r="A59" s="46" t="str">
        <f t="shared" si="0"/>
        <v xml:space="preserve">Registrations; </v>
      </c>
      <c r="B59" s="51" t="s">
        <v>3668</v>
      </c>
      <c r="C59" s="159"/>
      <c r="D59" s="159"/>
      <c r="E59" s="233" t="s">
        <v>1048</v>
      </c>
      <c r="F59" s="233" t="s">
        <v>2681</v>
      </c>
      <c r="G59" s="159" t="str">
        <f t="shared" si="15"/>
        <v>string</v>
      </c>
      <c r="H59" s="159" t="str">
        <f t="shared" si="16"/>
        <v/>
      </c>
      <c r="I59" s="159">
        <f t="shared" si="17"/>
        <v>40</v>
      </c>
      <c r="J59" s="159" t="str">
        <f t="shared" si="18"/>
        <v/>
      </c>
      <c r="K59" s="159" t="str">
        <f t="shared" si="19"/>
        <v/>
      </c>
      <c r="L59" s="159" t="str">
        <f t="shared" si="20"/>
        <v/>
      </c>
      <c r="M59" s="159" t="str">
        <f t="shared" si="21"/>
        <v/>
      </c>
      <c r="N59" s="231"/>
      <c r="O59" s="231"/>
    </row>
    <row r="60" spans="1:15" ht="12.75" customHeight="1" outlineLevel="1" x14ac:dyDescent="0.25">
      <c r="A60" s="46" t="str">
        <f t="shared" si="0"/>
        <v xml:space="preserve">Registrations; </v>
      </c>
      <c r="B60" s="51" t="s">
        <v>3668</v>
      </c>
      <c r="C60" s="4" t="s">
        <v>2644</v>
      </c>
      <c r="D60" s="4" t="s">
        <v>2681</v>
      </c>
      <c r="E60" s="234" t="s">
        <v>2645</v>
      </c>
      <c r="F60" s="4" t="s">
        <v>2670</v>
      </c>
      <c r="G60" s="159" t="str">
        <f t="shared" si="15"/>
        <v>string</v>
      </c>
      <c r="H60" s="159" t="str">
        <f t="shared" si="16"/>
        <v/>
      </c>
      <c r="I60" s="159">
        <f t="shared" si="17"/>
        <v>3</v>
      </c>
      <c r="J60" s="159" t="str">
        <f t="shared" si="18"/>
        <v/>
      </c>
      <c r="K60" s="159" t="str">
        <f t="shared" si="19"/>
        <v/>
      </c>
      <c r="L60" s="159" t="str">
        <f t="shared" si="20"/>
        <v/>
      </c>
      <c r="M60" s="159" t="str">
        <f t="shared" si="21"/>
        <v/>
      </c>
    </row>
    <row r="61" spans="1:15" ht="12.75" customHeight="1" outlineLevel="1" x14ac:dyDescent="0.25">
      <c r="A61" s="46" t="str">
        <f t="shared" si="0"/>
        <v xml:space="preserve">Registrations; </v>
      </c>
      <c r="B61" s="51" t="s">
        <v>3668</v>
      </c>
      <c r="C61" s="4"/>
      <c r="D61" s="4"/>
      <c r="E61" s="4" t="s">
        <v>2646</v>
      </c>
      <c r="F61" s="4" t="s">
        <v>2681</v>
      </c>
      <c r="G61" s="159" t="str">
        <f t="shared" si="15"/>
        <v>string</v>
      </c>
      <c r="H61" s="159" t="str">
        <f t="shared" si="16"/>
        <v/>
      </c>
      <c r="I61" s="159">
        <f t="shared" si="17"/>
        <v>20</v>
      </c>
      <c r="J61" s="159" t="str">
        <f t="shared" si="18"/>
        <v/>
      </c>
      <c r="K61" s="159" t="str">
        <f t="shared" si="19"/>
        <v/>
      </c>
      <c r="L61" s="159" t="str">
        <f t="shared" si="20"/>
        <v/>
      </c>
      <c r="M61" s="159" t="str">
        <f t="shared" si="21"/>
        <v/>
      </c>
    </row>
    <row r="62" spans="1:15" ht="12.75" customHeight="1" outlineLevel="1" x14ac:dyDescent="0.25">
      <c r="A62" s="46" t="str">
        <f t="shared" si="0"/>
        <v xml:space="preserve">Registrations; </v>
      </c>
      <c r="B62" s="51" t="s">
        <v>3668</v>
      </c>
      <c r="C62" s="4"/>
      <c r="D62" s="4"/>
      <c r="E62" s="4" t="s">
        <v>2647</v>
      </c>
      <c r="F62" s="4" t="s">
        <v>2681</v>
      </c>
      <c r="G62" s="159" t="str">
        <f t="shared" si="15"/>
        <v>string</v>
      </c>
      <c r="H62" s="159">
        <f t="shared" si="16"/>
        <v>11</v>
      </c>
      <c r="I62" s="159" t="str">
        <f t="shared" si="17"/>
        <v/>
      </c>
      <c r="J62" s="159" t="str">
        <f t="shared" si="18"/>
        <v/>
      </c>
      <c r="K62" s="159" t="str">
        <f t="shared" si="19"/>
        <v/>
      </c>
      <c r="L62" s="159" t="str">
        <f t="shared" si="20"/>
        <v/>
      </c>
      <c r="M62" s="159" t="str">
        <f t="shared" si="21"/>
        <v/>
      </c>
    </row>
    <row r="63" spans="1:15" ht="12.75" customHeight="1" outlineLevel="1" x14ac:dyDescent="0.25">
      <c r="A63" s="46" t="str">
        <f t="shared" ref="A63:A127" si="22">IF(B63="","",VLOOKUP(B63,mapping_result,2,FALSE))</f>
        <v xml:space="preserve">Registrations; </v>
      </c>
      <c r="B63" s="51" t="s">
        <v>3668</v>
      </c>
      <c r="C63" s="4"/>
      <c r="D63" s="4"/>
      <c r="E63" s="4" t="s">
        <v>2648</v>
      </c>
      <c r="F63" s="4" t="s">
        <v>2681</v>
      </c>
      <c r="G63" s="159" t="str">
        <f t="shared" si="15"/>
        <v>string</v>
      </c>
      <c r="H63" s="159" t="str">
        <f t="shared" si="16"/>
        <v/>
      </c>
      <c r="I63" s="159">
        <f t="shared" si="17"/>
        <v>256</v>
      </c>
      <c r="J63" s="159" t="str">
        <f t="shared" si="18"/>
        <v/>
      </c>
      <c r="K63" s="159" t="str">
        <f t="shared" si="19"/>
        <v/>
      </c>
      <c r="L63" s="159" t="str">
        <f t="shared" si="20"/>
        <v/>
      </c>
      <c r="M63" s="159" t="str">
        <f t="shared" si="21"/>
        <v/>
      </c>
    </row>
    <row r="64" spans="1:15" ht="12.75" customHeight="1" outlineLevel="1" x14ac:dyDescent="0.25">
      <c r="A64" s="46" t="str">
        <f t="shared" si="22"/>
        <v xml:space="preserve">Registrations; </v>
      </c>
      <c r="B64" s="51" t="s">
        <v>3668</v>
      </c>
      <c r="C64" s="4" t="s">
        <v>2649</v>
      </c>
      <c r="D64" s="4" t="s">
        <v>2681</v>
      </c>
      <c r="E64" s="4" t="s">
        <v>2897</v>
      </c>
      <c r="F64" s="4" t="s">
        <v>2681</v>
      </c>
      <c r="G64" s="159" t="str">
        <f t="shared" si="15"/>
        <v>string</v>
      </c>
      <c r="H64" s="159" t="str">
        <f t="shared" si="16"/>
        <v/>
      </c>
      <c r="I64" s="159">
        <f t="shared" si="17"/>
        <v>70</v>
      </c>
      <c r="J64" s="159" t="str">
        <f t="shared" si="18"/>
        <v/>
      </c>
      <c r="K64" s="159" t="str">
        <f t="shared" si="19"/>
        <v/>
      </c>
      <c r="L64" s="159" t="str">
        <f t="shared" si="20"/>
        <v/>
      </c>
      <c r="M64" s="159" t="str">
        <f t="shared" si="21"/>
        <v/>
      </c>
    </row>
    <row r="65" spans="1:13" ht="12.75" customHeight="1" outlineLevel="1" x14ac:dyDescent="0.25">
      <c r="A65" s="46" t="str">
        <f t="shared" si="22"/>
        <v xml:space="preserve">Registrations; </v>
      </c>
      <c r="B65" s="51" t="s">
        <v>3668</v>
      </c>
      <c r="C65" s="235" t="s">
        <v>2690</v>
      </c>
      <c r="D65" s="159" t="s">
        <v>2681</v>
      </c>
      <c r="E65" s="159" t="s">
        <v>2789</v>
      </c>
      <c r="F65" s="159" t="s">
        <v>2681</v>
      </c>
      <c r="G65" s="159" t="str">
        <f t="shared" si="15"/>
        <v>string</v>
      </c>
      <c r="H65" s="159" t="str">
        <f t="shared" si="16"/>
        <v/>
      </c>
      <c r="I65" s="159">
        <f t="shared" si="17"/>
        <v>20</v>
      </c>
      <c r="J65" s="159" t="str">
        <f t="shared" si="18"/>
        <v/>
      </c>
      <c r="K65" s="159" t="str">
        <f t="shared" si="19"/>
        <v/>
      </c>
      <c r="L65" s="159" t="str">
        <f t="shared" si="20"/>
        <v/>
      </c>
      <c r="M65" s="159" t="str">
        <f t="shared" si="21"/>
        <v/>
      </c>
    </row>
    <row r="66" spans="1:13" ht="12.75" customHeight="1" outlineLevel="1" x14ac:dyDescent="0.25">
      <c r="A66" s="46" t="str">
        <f t="shared" si="22"/>
        <v xml:space="preserve">Registrations; </v>
      </c>
      <c r="B66" s="51" t="s">
        <v>3668</v>
      </c>
      <c r="C66" s="159"/>
      <c r="D66" s="159"/>
      <c r="E66" s="159" t="s">
        <v>2790</v>
      </c>
      <c r="F66" s="159" t="s">
        <v>2681</v>
      </c>
      <c r="G66" s="159" t="str">
        <f t="shared" si="15"/>
        <v>string</v>
      </c>
      <c r="H66" s="159" t="str">
        <f t="shared" si="16"/>
        <v/>
      </c>
      <c r="I66" s="159">
        <f t="shared" si="17"/>
        <v>10</v>
      </c>
      <c r="J66" s="159" t="str">
        <f t="shared" si="18"/>
        <v/>
      </c>
      <c r="K66" s="159" t="str">
        <f t="shared" si="19"/>
        <v/>
      </c>
      <c r="L66" s="159" t="str">
        <f t="shared" si="20"/>
        <v/>
      </c>
      <c r="M66" s="159" t="str">
        <f t="shared" si="21"/>
        <v/>
      </c>
    </row>
    <row r="67" spans="1:13" ht="12.75" customHeight="1" outlineLevel="1" x14ac:dyDescent="0.25">
      <c r="A67" s="46" t="str">
        <f t="shared" si="22"/>
        <v xml:space="preserve">Registrations; </v>
      </c>
      <c r="B67" s="51" t="s">
        <v>3668</v>
      </c>
      <c r="C67" s="235" t="s">
        <v>2691</v>
      </c>
      <c r="D67" s="159" t="s">
        <v>2681</v>
      </c>
      <c r="E67" s="159" t="s">
        <v>2789</v>
      </c>
      <c r="F67" s="159" t="s">
        <v>2681</v>
      </c>
      <c r="G67" s="159" t="str">
        <f t="shared" si="15"/>
        <v>string</v>
      </c>
      <c r="H67" s="159" t="str">
        <f t="shared" si="16"/>
        <v/>
      </c>
      <c r="I67" s="159">
        <f t="shared" si="17"/>
        <v>20</v>
      </c>
      <c r="J67" s="159" t="str">
        <f t="shared" si="18"/>
        <v/>
      </c>
      <c r="K67" s="159" t="str">
        <f t="shared" si="19"/>
        <v/>
      </c>
      <c r="L67" s="159" t="str">
        <f t="shared" si="20"/>
        <v/>
      </c>
      <c r="M67" s="159" t="str">
        <f t="shared" si="21"/>
        <v/>
      </c>
    </row>
    <row r="68" spans="1:13" ht="12.75" customHeight="1" outlineLevel="1" x14ac:dyDescent="0.25">
      <c r="A68" s="46" t="str">
        <f t="shared" si="22"/>
        <v xml:space="preserve">Registrations; </v>
      </c>
      <c r="B68" s="51" t="s">
        <v>3668</v>
      </c>
      <c r="E68" s="159" t="s">
        <v>2790</v>
      </c>
      <c r="F68" s="159" t="s">
        <v>2681</v>
      </c>
      <c r="G68" s="159" t="str">
        <f t="shared" si="15"/>
        <v>string</v>
      </c>
      <c r="H68" s="159" t="str">
        <f t="shared" si="16"/>
        <v/>
      </c>
      <c r="I68" s="159">
        <f t="shared" si="17"/>
        <v>10</v>
      </c>
      <c r="J68" s="159" t="str">
        <f t="shared" si="18"/>
        <v/>
      </c>
      <c r="K68" s="159" t="str">
        <f t="shared" si="19"/>
        <v/>
      </c>
      <c r="L68" s="159" t="str">
        <f t="shared" si="20"/>
        <v/>
      </c>
      <c r="M68" s="159" t="str">
        <f t="shared" si="21"/>
        <v/>
      </c>
    </row>
    <row r="69" spans="1:13" ht="12.75" customHeight="1" outlineLevel="1" x14ac:dyDescent="0.25">
      <c r="A69" s="46" t="str">
        <f t="shared" si="22"/>
        <v xml:space="preserve">Registrations; </v>
      </c>
      <c r="B69" s="51" t="s">
        <v>3668</v>
      </c>
      <c r="C69" s="235" t="s">
        <v>2692</v>
      </c>
      <c r="D69" s="159" t="s">
        <v>2681</v>
      </c>
      <c r="E69" s="159" t="s">
        <v>2789</v>
      </c>
      <c r="F69" s="159" t="s">
        <v>2681</v>
      </c>
      <c r="G69" s="159" t="str">
        <f t="shared" si="15"/>
        <v>string</v>
      </c>
      <c r="H69" s="159" t="str">
        <f t="shared" si="16"/>
        <v/>
      </c>
      <c r="I69" s="159">
        <f t="shared" si="17"/>
        <v>20</v>
      </c>
      <c r="J69" s="159" t="str">
        <f t="shared" si="18"/>
        <v/>
      </c>
      <c r="K69" s="159" t="str">
        <f t="shared" si="19"/>
        <v/>
      </c>
      <c r="L69" s="159" t="str">
        <f t="shared" si="20"/>
        <v/>
      </c>
      <c r="M69" s="159" t="str">
        <f t="shared" si="21"/>
        <v/>
      </c>
    </row>
    <row r="70" spans="1:13" ht="12.75" customHeight="1" outlineLevel="1" x14ac:dyDescent="0.25">
      <c r="A70" s="46" t="str">
        <f t="shared" si="22"/>
        <v xml:space="preserve">Registrations; </v>
      </c>
      <c r="B70" s="51" t="s">
        <v>3668</v>
      </c>
      <c r="C70" s="159"/>
      <c r="D70" s="159"/>
      <c r="E70" s="159" t="s">
        <v>2790</v>
      </c>
      <c r="F70" s="159" t="s">
        <v>2681</v>
      </c>
      <c r="G70" s="159" t="str">
        <f t="shared" si="15"/>
        <v>string</v>
      </c>
      <c r="H70" s="159" t="str">
        <f t="shared" si="16"/>
        <v/>
      </c>
      <c r="I70" s="159">
        <f t="shared" si="17"/>
        <v>10</v>
      </c>
      <c r="J70" s="159" t="str">
        <f t="shared" si="18"/>
        <v/>
      </c>
      <c r="K70" s="159" t="str">
        <f t="shared" si="19"/>
        <v/>
      </c>
      <c r="L70" s="159" t="str">
        <f t="shared" si="20"/>
        <v/>
      </c>
      <c r="M70" s="159" t="str">
        <f t="shared" si="21"/>
        <v/>
      </c>
    </row>
    <row r="71" spans="1:13" ht="12.75" customHeight="1" outlineLevel="1" x14ac:dyDescent="0.25">
      <c r="A71" s="46" t="str">
        <f t="shared" si="22"/>
        <v xml:space="preserve">Registrations; </v>
      </c>
      <c r="B71" s="51" t="s">
        <v>3668</v>
      </c>
      <c r="C71" s="159" t="s">
        <v>2650</v>
      </c>
      <c r="D71" s="159" t="s">
        <v>2681</v>
      </c>
      <c r="E71" s="159"/>
      <c r="F71" s="159"/>
      <c r="G71" s="159"/>
      <c r="H71" s="159"/>
      <c r="I71" s="159"/>
      <c r="J71" s="159"/>
      <c r="K71" s="159"/>
      <c r="L71" s="159"/>
      <c r="M71" s="159"/>
    </row>
    <row r="72" spans="1:13" ht="12.75" customHeight="1" outlineLevel="1" x14ac:dyDescent="0.25">
      <c r="A72" s="46" t="str">
        <f t="shared" si="22"/>
        <v xml:space="preserve">Registrations; </v>
      </c>
      <c r="B72" s="51" t="s">
        <v>3668</v>
      </c>
      <c r="C72" s="235" t="s">
        <v>3652</v>
      </c>
      <c r="D72" s="159" t="s">
        <v>2681</v>
      </c>
      <c r="E72" s="159" t="s">
        <v>2652</v>
      </c>
      <c r="F72" s="159" t="s">
        <v>2681</v>
      </c>
      <c r="G72" s="159" t="str">
        <f t="shared" ref="G72:G84" si="23">VLOOKUP(E72,DI_schema,2,FALSE)</f>
        <v>string</v>
      </c>
      <c r="H72" s="159" t="str">
        <f t="shared" ref="H72:H84" si="24">VLOOKUP($E72,DI_schema,3,FALSE)</f>
        <v/>
      </c>
      <c r="I72" s="159">
        <f t="shared" ref="I72:I84" si="25">VLOOKUP($E72,DI_schema,4,FALSE)</f>
        <v>40</v>
      </c>
      <c r="J72" s="159" t="str">
        <f t="shared" ref="J72:J84" si="26">VLOOKUP($E72,DI_schema,5,FALSE)</f>
        <v/>
      </c>
      <c r="K72" s="159" t="str">
        <f t="shared" ref="K72:K84" si="27">VLOOKUP($E72,DI_schema,6,FALSE)</f>
        <v/>
      </c>
      <c r="L72" s="159" t="str">
        <f t="shared" ref="L72:L84" si="28">VLOOKUP($E72,DI_schema,7,FALSE)</f>
        <v/>
      </c>
      <c r="M72" s="159" t="str">
        <f t="shared" ref="M72:M84" si="29">IF(LEN(VLOOKUP($E72,DI_schema,8,FALSE))&gt;0,"Yes","")</f>
        <v/>
      </c>
    </row>
    <row r="73" spans="1:13" ht="12.75" customHeight="1" outlineLevel="1" x14ac:dyDescent="0.25">
      <c r="A73" s="46" t="str">
        <f t="shared" si="22"/>
        <v xml:space="preserve">Registrations; </v>
      </c>
      <c r="B73" s="51" t="s">
        <v>3668</v>
      </c>
      <c r="C73" s="159"/>
      <c r="D73" s="159"/>
      <c r="E73" s="159" t="s">
        <v>1247</v>
      </c>
      <c r="F73" s="159" t="s">
        <v>2681</v>
      </c>
      <c r="G73" s="159" t="str">
        <f t="shared" si="23"/>
        <v>string</v>
      </c>
      <c r="H73" s="159" t="str">
        <f t="shared" si="24"/>
        <v/>
      </c>
      <c r="I73" s="159">
        <f t="shared" si="25"/>
        <v>10</v>
      </c>
      <c r="J73" s="159" t="str">
        <f t="shared" si="26"/>
        <v/>
      </c>
      <c r="K73" s="159" t="str">
        <f t="shared" si="27"/>
        <v/>
      </c>
      <c r="L73" s="159" t="str">
        <f t="shared" si="28"/>
        <v/>
      </c>
      <c r="M73" s="159" t="str">
        <f t="shared" si="29"/>
        <v/>
      </c>
    </row>
    <row r="74" spans="1:13" ht="12.75" customHeight="1" outlineLevel="1" x14ac:dyDescent="0.25">
      <c r="A74" s="46" t="str">
        <f t="shared" si="22"/>
        <v xml:space="preserve">Registrations; </v>
      </c>
      <c r="B74" s="51" t="s">
        <v>3668</v>
      </c>
      <c r="C74" s="159"/>
      <c r="D74" s="159"/>
      <c r="E74" s="159" t="s">
        <v>1248</v>
      </c>
      <c r="F74" s="159" t="s">
        <v>2681</v>
      </c>
      <c r="G74" s="159" t="str">
        <f t="shared" si="23"/>
        <v>string</v>
      </c>
      <c r="H74" s="159" t="str">
        <f t="shared" si="24"/>
        <v/>
      </c>
      <c r="I74" s="159">
        <f t="shared" si="25"/>
        <v>40</v>
      </c>
      <c r="J74" s="159" t="str">
        <f t="shared" si="26"/>
        <v/>
      </c>
      <c r="K74" s="159" t="str">
        <f t="shared" si="27"/>
        <v/>
      </c>
      <c r="L74" s="159" t="str">
        <f t="shared" si="28"/>
        <v/>
      </c>
      <c r="M74" s="159" t="str">
        <f t="shared" si="29"/>
        <v/>
      </c>
    </row>
    <row r="75" spans="1:13" ht="12.75" customHeight="1" outlineLevel="1" x14ac:dyDescent="0.25">
      <c r="A75" s="46" t="str">
        <f t="shared" si="22"/>
        <v xml:space="preserve">Registrations; </v>
      </c>
      <c r="B75" s="51" t="s">
        <v>3668</v>
      </c>
      <c r="C75" s="159"/>
      <c r="D75" s="159"/>
      <c r="E75" s="159" t="s">
        <v>1249</v>
      </c>
      <c r="F75" s="159" t="s">
        <v>2681</v>
      </c>
      <c r="G75" s="159" t="str">
        <f t="shared" si="23"/>
        <v>string</v>
      </c>
      <c r="H75" s="159" t="str">
        <f t="shared" si="24"/>
        <v/>
      </c>
      <c r="I75" s="159">
        <f t="shared" si="25"/>
        <v>40</v>
      </c>
      <c r="J75" s="159" t="str">
        <f t="shared" si="26"/>
        <v/>
      </c>
      <c r="K75" s="159" t="str">
        <f t="shared" si="27"/>
        <v/>
      </c>
      <c r="L75" s="159" t="str">
        <f t="shared" si="28"/>
        <v/>
      </c>
      <c r="M75" s="159" t="str">
        <f t="shared" si="29"/>
        <v/>
      </c>
    </row>
    <row r="76" spans="1:13" ht="12.75" customHeight="1" outlineLevel="1" x14ac:dyDescent="0.25">
      <c r="A76" s="46" t="str">
        <f t="shared" si="22"/>
        <v xml:space="preserve">Registrations; </v>
      </c>
      <c r="B76" s="51" t="s">
        <v>3668</v>
      </c>
      <c r="C76" s="159"/>
      <c r="D76" s="159"/>
      <c r="E76" s="159" t="s">
        <v>1250</v>
      </c>
      <c r="F76" s="159" t="s">
        <v>2681</v>
      </c>
      <c r="G76" s="159" t="str">
        <f t="shared" si="23"/>
        <v>string</v>
      </c>
      <c r="H76" s="159" t="str">
        <f t="shared" si="24"/>
        <v/>
      </c>
      <c r="I76" s="159">
        <f t="shared" si="25"/>
        <v>10</v>
      </c>
      <c r="J76" s="159" t="str">
        <f t="shared" si="26"/>
        <v/>
      </c>
      <c r="K76" s="159" t="str">
        <f t="shared" si="27"/>
        <v/>
      </c>
      <c r="L76" s="159" t="str">
        <f t="shared" si="28"/>
        <v/>
      </c>
      <c r="M76" s="159" t="str">
        <f t="shared" si="29"/>
        <v>Yes</v>
      </c>
    </row>
    <row r="77" spans="1:13" ht="12.75" customHeight="1" outlineLevel="1" x14ac:dyDescent="0.25">
      <c r="A77" s="46" t="str">
        <f t="shared" si="22"/>
        <v xml:space="preserve">Registrations; </v>
      </c>
      <c r="B77" s="51" t="s">
        <v>3668</v>
      </c>
      <c r="C77" s="159"/>
      <c r="D77" s="159"/>
      <c r="E77" s="159" t="s">
        <v>1251</v>
      </c>
      <c r="F77" s="159" t="s">
        <v>2670</v>
      </c>
      <c r="G77" s="159" t="str">
        <f t="shared" si="23"/>
        <v>string</v>
      </c>
      <c r="H77" s="159" t="str">
        <f t="shared" si="24"/>
        <v/>
      </c>
      <c r="I77" s="159">
        <f t="shared" si="25"/>
        <v>60</v>
      </c>
      <c r="J77" s="159" t="str">
        <f t="shared" si="26"/>
        <v/>
      </c>
      <c r="K77" s="159" t="str">
        <f t="shared" si="27"/>
        <v/>
      </c>
      <c r="L77" s="159" t="str">
        <f t="shared" si="28"/>
        <v/>
      </c>
      <c r="M77" s="159" t="str">
        <f t="shared" si="29"/>
        <v>Yes</v>
      </c>
    </row>
    <row r="78" spans="1:13" ht="12.75" customHeight="1" outlineLevel="1" x14ac:dyDescent="0.25">
      <c r="A78" s="46" t="str">
        <f t="shared" si="22"/>
        <v xml:space="preserve">Registrations; </v>
      </c>
      <c r="B78" s="51" t="s">
        <v>3668</v>
      </c>
      <c r="C78" s="159"/>
      <c r="D78" s="159"/>
      <c r="E78" s="159" t="s">
        <v>1252</v>
      </c>
      <c r="F78" s="159" t="s">
        <v>2681</v>
      </c>
      <c r="G78" s="159" t="str">
        <f t="shared" si="23"/>
        <v>string</v>
      </c>
      <c r="H78" s="159" t="str">
        <f t="shared" si="24"/>
        <v/>
      </c>
      <c r="I78" s="159">
        <f t="shared" si="25"/>
        <v>40</v>
      </c>
      <c r="J78" s="159" t="str">
        <f t="shared" si="26"/>
        <v/>
      </c>
      <c r="K78" s="159" t="str">
        <f t="shared" si="27"/>
        <v/>
      </c>
      <c r="L78" s="159" t="str">
        <f t="shared" si="28"/>
        <v/>
      </c>
      <c r="M78" s="159" t="str">
        <f t="shared" si="29"/>
        <v/>
      </c>
    </row>
    <row r="79" spans="1:13" ht="12.75" customHeight="1" outlineLevel="1" x14ac:dyDescent="0.25">
      <c r="A79" s="46" t="str">
        <f t="shared" si="22"/>
        <v xml:space="preserve">Registrations; </v>
      </c>
      <c r="B79" s="51" t="s">
        <v>3668</v>
      </c>
      <c r="C79" s="159"/>
      <c r="D79" s="159"/>
      <c r="E79" s="159" t="s">
        <v>1253</v>
      </c>
      <c r="F79" s="159" t="s">
        <v>2681</v>
      </c>
      <c r="G79" s="159" t="str">
        <f t="shared" si="23"/>
        <v>string</v>
      </c>
      <c r="H79" s="159" t="str">
        <f t="shared" si="24"/>
        <v/>
      </c>
      <c r="I79" s="159">
        <f t="shared" si="25"/>
        <v>40</v>
      </c>
      <c r="J79" s="159" t="str">
        <f t="shared" si="26"/>
        <v/>
      </c>
      <c r="K79" s="159" t="str">
        <f t="shared" si="27"/>
        <v/>
      </c>
      <c r="L79" s="159" t="str">
        <f t="shared" si="28"/>
        <v/>
      </c>
      <c r="M79" s="159" t="str">
        <f t="shared" si="29"/>
        <v/>
      </c>
    </row>
    <row r="80" spans="1:13" ht="12.75" customHeight="1" outlineLevel="1" x14ac:dyDescent="0.25">
      <c r="A80" s="46" t="str">
        <f t="shared" si="22"/>
        <v xml:space="preserve">Registrations; </v>
      </c>
      <c r="B80" s="51" t="s">
        <v>3668</v>
      </c>
      <c r="C80" s="159"/>
      <c r="D80" s="159"/>
      <c r="E80" s="159" t="s">
        <v>2653</v>
      </c>
      <c r="F80" s="159" t="s">
        <v>2681</v>
      </c>
      <c r="G80" s="159" t="str">
        <f t="shared" si="23"/>
        <v>string</v>
      </c>
      <c r="H80" s="159" t="str">
        <f t="shared" si="24"/>
        <v/>
      </c>
      <c r="I80" s="159">
        <f t="shared" si="25"/>
        <v>10</v>
      </c>
      <c r="J80" s="159" t="str">
        <f t="shared" si="26"/>
        <v/>
      </c>
      <c r="K80" s="159" t="str">
        <f t="shared" si="27"/>
        <v/>
      </c>
      <c r="L80" s="159" t="str">
        <f t="shared" si="28"/>
        <v/>
      </c>
      <c r="M80" s="159" t="str">
        <f t="shared" si="29"/>
        <v/>
      </c>
    </row>
    <row r="81" spans="1:13" ht="12.75" customHeight="1" outlineLevel="1" x14ac:dyDescent="0.25">
      <c r="A81" s="46" t="str">
        <f t="shared" si="22"/>
        <v xml:space="preserve">Registrations; </v>
      </c>
      <c r="B81" s="51" t="s">
        <v>3668</v>
      </c>
      <c r="C81" s="159"/>
      <c r="D81" s="159"/>
      <c r="E81" s="159" t="s">
        <v>1254</v>
      </c>
      <c r="F81" s="4" t="s">
        <v>2681</v>
      </c>
      <c r="G81" s="159" t="str">
        <f t="shared" si="23"/>
        <v>string</v>
      </c>
      <c r="H81" s="159" t="str">
        <f t="shared" si="24"/>
        <v/>
      </c>
      <c r="I81" s="159">
        <f t="shared" si="25"/>
        <v>40</v>
      </c>
      <c r="J81" s="159" t="str">
        <f t="shared" si="26"/>
        <v/>
      </c>
      <c r="K81" s="159" t="str">
        <f t="shared" si="27"/>
        <v/>
      </c>
      <c r="L81" s="159" t="str">
        <f t="shared" si="28"/>
        <v/>
      </c>
      <c r="M81" s="159" t="str">
        <f t="shared" si="29"/>
        <v/>
      </c>
    </row>
    <row r="82" spans="1:13" ht="12.75" customHeight="1" outlineLevel="1" x14ac:dyDescent="0.25">
      <c r="A82" s="46" t="str">
        <f t="shared" si="22"/>
        <v xml:space="preserve">Registrations; </v>
      </c>
      <c r="B82" s="51" t="s">
        <v>3668</v>
      </c>
      <c r="C82" s="159"/>
      <c r="D82" s="159"/>
      <c r="E82" s="159" t="s">
        <v>1255</v>
      </c>
      <c r="F82" s="159" t="s">
        <v>2681</v>
      </c>
      <c r="G82" s="159" t="str">
        <f t="shared" si="23"/>
        <v>string</v>
      </c>
      <c r="H82" s="159" t="str">
        <f t="shared" si="24"/>
        <v/>
      </c>
      <c r="I82" s="159">
        <f t="shared" si="25"/>
        <v>3</v>
      </c>
      <c r="J82" s="159" t="str">
        <f t="shared" si="26"/>
        <v/>
      </c>
      <c r="K82" s="159" t="str">
        <f t="shared" si="27"/>
        <v/>
      </c>
      <c r="L82" s="159" t="str">
        <f t="shared" si="28"/>
        <v/>
      </c>
      <c r="M82" s="159" t="str">
        <f t="shared" si="29"/>
        <v/>
      </c>
    </row>
    <row r="83" spans="1:13" ht="12.75" customHeight="1" outlineLevel="1" x14ac:dyDescent="0.25">
      <c r="A83" s="46" t="str">
        <f t="shared" si="22"/>
        <v xml:space="preserve">Registrations; </v>
      </c>
      <c r="B83" s="51" t="s">
        <v>3668</v>
      </c>
      <c r="C83" s="159"/>
      <c r="D83" s="159"/>
      <c r="E83" s="159" t="s">
        <v>2774</v>
      </c>
      <c r="F83" s="159" t="s">
        <v>2681</v>
      </c>
      <c r="G83" s="159" t="str">
        <f t="shared" si="23"/>
        <v>string</v>
      </c>
      <c r="H83" s="159" t="str">
        <f t="shared" si="24"/>
        <v/>
      </c>
      <c r="I83" s="159">
        <f t="shared" si="25"/>
        <v>40</v>
      </c>
      <c r="J83" s="159" t="str">
        <f t="shared" si="26"/>
        <v/>
      </c>
      <c r="K83" s="159" t="str">
        <f t="shared" si="27"/>
        <v/>
      </c>
      <c r="L83" s="159" t="str">
        <f t="shared" si="28"/>
        <v/>
      </c>
      <c r="M83" s="159" t="str">
        <f t="shared" si="29"/>
        <v/>
      </c>
    </row>
    <row r="84" spans="1:13" ht="12.75" customHeight="1" outlineLevel="1" x14ac:dyDescent="0.25">
      <c r="A84" s="46" t="str">
        <f t="shared" si="22"/>
        <v xml:space="preserve">Registrations; </v>
      </c>
      <c r="B84" s="51" t="s">
        <v>3668</v>
      </c>
      <c r="C84" s="159"/>
      <c r="D84" s="159"/>
      <c r="E84" s="159" t="s">
        <v>2882</v>
      </c>
      <c r="F84" s="159" t="s">
        <v>2681</v>
      </c>
      <c r="G84" s="159" t="str">
        <f t="shared" si="23"/>
        <v>string</v>
      </c>
      <c r="H84" s="159" t="str">
        <f t="shared" si="24"/>
        <v/>
      </c>
      <c r="I84" s="159">
        <f t="shared" si="25"/>
        <v>3</v>
      </c>
      <c r="J84" s="159" t="str">
        <f t="shared" si="26"/>
        <v/>
      </c>
      <c r="K84" s="159" t="str">
        <f t="shared" si="27"/>
        <v/>
      </c>
      <c r="L84" s="159" t="str">
        <f t="shared" si="28"/>
        <v/>
      </c>
      <c r="M84" s="159" t="str">
        <f t="shared" si="29"/>
        <v/>
      </c>
    </row>
    <row r="85" spans="1:13" ht="12.75" customHeight="1" outlineLevel="1" x14ac:dyDescent="0.25">
      <c r="A85" s="46" t="str">
        <f t="shared" si="22"/>
        <v xml:space="preserve">Registrations; </v>
      </c>
      <c r="B85" s="51" t="s">
        <v>3668</v>
      </c>
      <c r="C85" s="52" t="s">
        <v>2775</v>
      </c>
      <c r="D85" s="159"/>
      <c r="E85" s="159"/>
      <c r="F85" s="159"/>
      <c r="G85" s="159"/>
      <c r="H85" s="159"/>
      <c r="I85" s="159"/>
      <c r="J85" s="159"/>
      <c r="K85" s="159"/>
      <c r="L85" s="159"/>
      <c r="M85" s="159"/>
    </row>
    <row r="86" spans="1:13" ht="12.75" customHeight="1" outlineLevel="1" x14ac:dyDescent="0.25">
      <c r="A86" s="46" t="str">
        <f t="shared" si="22"/>
        <v xml:space="preserve">Registrations; </v>
      </c>
      <c r="B86" s="51" t="s">
        <v>3668</v>
      </c>
      <c r="C86" s="235" t="s">
        <v>2776</v>
      </c>
      <c r="D86" s="159" t="s">
        <v>2681</v>
      </c>
      <c r="E86" s="159" t="s">
        <v>2777</v>
      </c>
      <c r="F86" s="159" t="s">
        <v>2670</v>
      </c>
      <c r="G86" s="159" t="str">
        <f t="shared" ref="G86:G124" si="30">VLOOKUP(E86,DI_schema,2,FALSE)</f>
        <v>string</v>
      </c>
      <c r="H86" s="159" t="str">
        <f t="shared" ref="H86:H124" si="31">VLOOKUP($E86,DI_schema,3,FALSE)</f>
        <v/>
      </c>
      <c r="I86" s="159">
        <f t="shared" ref="I86:I124" si="32">VLOOKUP($E86,DI_schema,4,FALSE)</f>
        <v>10</v>
      </c>
      <c r="J86" s="159" t="str">
        <f t="shared" ref="J86:J124" si="33">VLOOKUP($E86,DI_schema,5,FALSE)</f>
        <v/>
      </c>
      <c r="K86" s="159" t="str">
        <f t="shared" ref="K86:K124" si="34">VLOOKUP($E86,DI_schema,6,FALSE)</f>
        <v/>
      </c>
      <c r="L86" s="159" t="str">
        <f t="shared" ref="L86:L124" si="35">VLOOKUP($E86,DI_schema,7,FALSE)</f>
        <v/>
      </c>
      <c r="M86" s="159" t="str">
        <f t="shared" ref="M86:M124" si="36">IF(LEN(VLOOKUP($E86,DI_schema,8,FALSE))&gt;0,"Yes","")</f>
        <v/>
      </c>
    </row>
    <row r="87" spans="1:13" ht="12.75" customHeight="1" outlineLevel="1" x14ac:dyDescent="0.25">
      <c r="A87" s="46" t="str">
        <f t="shared" si="22"/>
        <v xml:space="preserve">Registrations; </v>
      </c>
      <c r="B87" s="51" t="s">
        <v>3668</v>
      </c>
      <c r="C87" s="159"/>
      <c r="D87" s="159"/>
      <c r="E87" s="159" t="s">
        <v>2653</v>
      </c>
      <c r="F87" s="159" t="s">
        <v>2681</v>
      </c>
      <c r="G87" s="159" t="str">
        <f t="shared" si="30"/>
        <v>string</v>
      </c>
      <c r="H87" s="159" t="str">
        <f t="shared" si="31"/>
        <v/>
      </c>
      <c r="I87" s="159">
        <f t="shared" si="32"/>
        <v>10</v>
      </c>
      <c r="J87" s="159" t="str">
        <f t="shared" si="33"/>
        <v/>
      </c>
      <c r="K87" s="159" t="str">
        <f t="shared" si="34"/>
        <v/>
      </c>
      <c r="L87" s="159" t="str">
        <f t="shared" si="35"/>
        <v/>
      </c>
      <c r="M87" s="159" t="str">
        <f t="shared" si="36"/>
        <v/>
      </c>
    </row>
    <row r="88" spans="1:13" ht="12.75" customHeight="1" outlineLevel="1" x14ac:dyDescent="0.25">
      <c r="A88" s="46" t="str">
        <f t="shared" si="22"/>
        <v xml:space="preserve">Registrations; </v>
      </c>
      <c r="B88" s="51" t="s">
        <v>3668</v>
      </c>
      <c r="C88" s="159"/>
      <c r="D88" s="159"/>
      <c r="E88" s="159" t="s">
        <v>1254</v>
      </c>
      <c r="F88" s="159" t="s">
        <v>2681</v>
      </c>
      <c r="G88" s="159" t="str">
        <f t="shared" si="30"/>
        <v>string</v>
      </c>
      <c r="H88" s="159" t="str">
        <f t="shared" si="31"/>
        <v/>
      </c>
      <c r="I88" s="159">
        <f t="shared" si="32"/>
        <v>40</v>
      </c>
      <c r="J88" s="159" t="str">
        <f t="shared" si="33"/>
        <v/>
      </c>
      <c r="K88" s="159" t="str">
        <f t="shared" si="34"/>
        <v/>
      </c>
      <c r="L88" s="159" t="str">
        <f t="shared" si="35"/>
        <v/>
      </c>
      <c r="M88" s="159" t="str">
        <f t="shared" si="36"/>
        <v/>
      </c>
    </row>
    <row r="89" spans="1:13" ht="12.75" customHeight="1" outlineLevel="1" x14ac:dyDescent="0.25">
      <c r="A89" s="46" t="str">
        <f t="shared" si="22"/>
        <v xml:space="preserve">Registrations; </v>
      </c>
      <c r="B89" s="51" t="s">
        <v>3668</v>
      </c>
      <c r="C89" s="159"/>
      <c r="D89" s="159"/>
      <c r="E89" s="159" t="s">
        <v>2882</v>
      </c>
      <c r="F89" s="4" t="s">
        <v>2681</v>
      </c>
      <c r="G89" s="159" t="str">
        <f t="shared" si="30"/>
        <v>string</v>
      </c>
      <c r="H89" s="159" t="str">
        <f t="shared" si="31"/>
        <v/>
      </c>
      <c r="I89" s="159">
        <f t="shared" si="32"/>
        <v>3</v>
      </c>
      <c r="J89" s="159" t="str">
        <f t="shared" si="33"/>
        <v/>
      </c>
      <c r="K89" s="159" t="str">
        <f t="shared" si="34"/>
        <v/>
      </c>
      <c r="L89" s="159" t="str">
        <f t="shared" si="35"/>
        <v/>
      </c>
      <c r="M89" s="159" t="str">
        <f t="shared" si="36"/>
        <v/>
      </c>
    </row>
    <row r="90" spans="1:13" ht="12.75" customHeight="1" outlineLevel="1" x14ac:dyDescent="0.25">
      <c r="A90" s="46" t="str">
        <f t="shared" si="22"/>
        <v xml:space="preserve">Registrations; </v>
      </c>
      <c r="B90" s="51" t="s">
        <v>3668</v>
      </c>
      <c r="C90" s="159" t="s">
        <v>2778</v>
      </c>
      <c r="D90" s="159" t="s">
        <v>2681</v>
      </c>
      <c r="E90" s="159" t="s">
        <v>2779</v>
      </c>
      <c r="F90" s="159" t="s">
        <v>2681</v>
      </c>
      <c r="G90" s="159" t="str">
        <f t="shared" si="30"/>
        <v>string</v>
      </c>
      <c r="H90" s="159" t="str">
        <f t="shared" si="31"/>
        <v/>
      </c>
      <c r="I90" s="159">
        <f t="shared" si="32"/>
        <v>40</v>
      </c>
      <c r="J90" s="159" t="str">
        <f t="shared" si="33"/>
        <v/>
      </c>
      <c r="K90" s="159" t="str">
        <f t="shared" si="34"/>
        <v/>
      </c>
      <c r="L90" s="159" t="str">
        <f t="shared" si="35"/>
        <v/>
      </c>
      <c r="M90" s="159" t="str">
        <f t="shared" si="36"/>
        <v/>
      </c>
    </row>
    <row r="91" spans="1:13" ht="12.75" customHeight="1" outlineLevel="1" x14ac:dyDescent="0.25">
      <c r="A91" s="46" t="str">
        <f t="shared" si="22"/>
        <v xml:space="preserve">Registrations; </v>
      </c>
      <c r="B91" s="51" t="s">
        <v>3668</v>
      </c>
      <c r="C91" s="235" t="s">
        <v>2585</v>
      </c>
      <c r="D91" s="159" t="s">
        <v>2681</v>
      </c>
      <c r="E91" s="159" t="s">
        <v>2897</v>
      </c>
      <c r="F91" s="159" t="s">
        <v>2681</v>
      </c>
      <c r="G91" s="159" t="str">
        <f t="shared" si="30"/>
        <v>string</v>
      </c>
      <c r="H91" s="159" t="str">
        <f t="shared" si="31"/>
        <v/>
      </c>
      <c r="I91" s="159">
        <f t="shared" si="32"/>
        <v>70</v>
      </c>
      <c r="J91" s="159" t="str">
        <f t="shared" si="33"/>
        <v/>
      </c>
      <c r="K91" s="159" t="str">
        <f t="shared" si="34"/>
        <v/>
      </c>
      <c r="L91" s="159" t="str">
        <f t="shared" si="35"/>
        <v/>
      </c>
      <c r="M91" s="159" t="str">
        <f t="shared" si="36"/>
        <v/>
      </c>
    </row>
    <row r="92" spans="1:13" ht="12.75" customHeight="1" outlineLevel="1" x14ac:dyDescent="0.25">
      <c r="A92" s="46" t="str">
        <f t="shared" si="22"/>
        <v xml:space="preserve">Registrations; </v>
      </c>
      <c r="B92" s="51" t="s">
        <v>3668</v>
      </c>
      <c r="C92" s="235" t="s">
        <v>2690</v>
      </c>
      <c r="D92" s="159" t="s">
        <v>2681</v>
      </c>
      <c r="E92" s="159" t="s">
        <v>2789</v>
      </c>
      <c r="F92" s="159" t="s">
        <v>2681</v>
      </c>
      <c r="G92" s="159" t="str">
        <f t="shared" si="30"/>
        <v>string</v>
      </c>
      <c r="H92" s="159" t="str">
        <f t="shared" si="31"/>
        <v/>
      </c>
      <c r="I92" s="159">
        <f t="shared" si="32"/>
        <v>20</v>
      </c>
      <c r="J92" s="159" t="str">
        <f t="shared" si="33"/>
        <v/>
      </c>
      <c r="K92" s="159" t="str">
        <f t="shared" si="34"/>
        <v/>
      </c>
      <c r="L92" s="159" t="str">
        <f t="shared" si="35"/>
        <v/>
      </c>
      <c r="M92" s="159" t="str">
        <f t="shared" si="36"/>
        <v/>
      </c>
    </row>
    <row r="93" spans="1:13" ht="12.75" customHeight="1" outlineLevel="1" x14ac:dyDescent="0.25">
      <c r="A93" s="46" t="str">
        <f t="shared" si="22"/>
        <v xml:space="preserve">Registrations; </v>
      </c>
      <c r="B93" s="51" t="s">
        <v>3668</v>
      </c>
      <c r="C93" s="159"/>
      <c r="D93" s="159"/>
      <c r="E93" s="159" t="s">
        <v>2790</v>
      </c>
      <c r="F93" s="159" t="s">
        <v>2681</v>
      </c>
      <c r="G93" s="159" t="str">
        <f t="shared" si="30"/>
        <v>string</v>
      </c>
      <c r="H93" s="159" t="str">
        <f t="shared" si="31"/>
        <v/>
      </c>
      <c r="I93" s="159">
        <f t="shared" si="32"/>
        <v>10</v>
      </c>
      <c r="J93" s="159" t="str">
        <f t="shared" si="33"/>
        <v/>
      </c>
      <c r="K93" s="159" t="str">
        <f t="shared" si="34"/>
        <v/>
      </c>
      <c r="L93" s="159" t="str">
        <f t="shared" si="35"/>
        <v/>
      </c>
      <c r="M93" s="159" t="str">
        <f t="shared" si="36"/>
        <v/>
      </c>
    </row>
    <row r="94" spans="1:13" ht="12.75" customHeight="1" outlineLevel="1" x14ac:dyDescent="0.25">
      <c r="A94" s="46" t="str">
        <f t="shared" si="22"/>
        <v xml:space="preserve">Registrations; </v>
      </c>
      <c r="B94" s="51" t="s">
        <v>3668</v>
      </c>
      <c r="C94" s="235" t="s">
        <v>2691</v>
      </c>
      <c r="D94" s="159" t="s">
        <v>2681</v>
      </c>
      <c r="E94" s="159" t="s">
        <v>2789</v>
      </c>
      <c r="F94" s="159" t="s">
        <v>2681</v>
      </c>
      <c r="G94" s="159" t="str">
        <f t="shared" si="30"/>
        <v>string</v>
      </c>
      <c r="H94" s="159" t="str">
        <f t="shared" si="31"/>
        <v/>
      </c>
      <c r="I94" s="159">
        <f t="shared" si="32"/>
        <v>20</v>
      </c>
      <c r="J94" s="159" t="str">
        <f t="shared" si="33"/>
        <v/>
      </c>
      <c r="K94" s="159" t="str">
        <f t="shared" si="34"/>
        <v/>
      </c>
      <c r="L94" s="159" t="str">
        <f t="shared" si="35"/>
        <v/>
      </c>
      <c r="M94" s="159" t="str">
        <f t="shared" si="36"/>
        <v/>
      </c>
    </row>
    <row r="95" spans="1:13" ht="12.75" customHeight="1" outlineLevel="1" x14ac:dyDescent="0.25">
      <c r="A95" s="46" t="str">
        <f t="shared" si="22"/>
        <v xml:space="preserve">Registrations; </v>
      </c>
      <c r="B95" s="51" t="s">
        <v>3668</v>
      </c>
      <c r="E95" s="159" t="s">
        <v>2790</v>
      </c>
      <c r="F95" s="159" t="s">
        <v>2681</v>
      </c>
      <c r="G95" s="159" t="str">
        <f t="shared" si="30"/>
        <v>string</v>
      </c>
      <c r="H95" s="159" t="str">
        <f t="shared" si="31"/>
        <v/>
      </c>
      <c r="I95" s="159">
        <f t="shared" si="32"/>
        <v>10</v>
      </c>
      <c r="J95" s="159" t="str">
        <f t="shared" si="33"/>
        <v/>
      </c>
      <c r="K95" s="159" t="str">
        <f t="shared" si="34"/>
        <v/>
      </c>
      <c r="L95" s="159" t="str">
        <f t="shared" si="35"/>
        <v/>
      </c>
      <c r="M95" s="159" t="str">
        <f t="shared" si="36"/>
        <v/>
      </c>
    </row>
    <row r="96" spans="1:13" ht="12.75" customHeight="1" outlineLevel="1" x14ac:dyDescent="0.25">
      <c r="A96" s="46" t="str">
        <f t="shared" si="22"/>
        <v xml:space="preserve">Registrations; </v>
      </c>
      <c r="B96" s="51" t="s">
        <v>3668</v>
      </c>
      <c r="C96" s="235" t="s">
        <v>2692</v>
      </c>
      <c r="D96" s="159" t="s">
        <v>2681</v>
      </c>
      <c r="E96" s="159" t="s">
        <v>2789</v>
      </c>
      <c r="F96" s="159" t="s">
        <v>2681</v>
      </c>
      <c r="G96" s="159" t="str">
        <f t="shared" si="30"/>
        <v>string</v>
      </c>
      <c r="H96" s="159" t="str">
        <f t="shared" si="31"/>
        <v/>
      </c>
      <c r="I96" s="159">
        <f t="shared" si="32"/>
        <v>20</v>
      </c>
      <c r="J96" s="159" t="str">
        <f t="shared" si="33"/>
        <v/>
      </c>
      <c r="K96" s="159" t="str">
        <f t="shared" si="34"/>
        <v/>
      </c>
      <c r="L96" s="159" t="str">
        <f t="shared" si="35"/>
        <v/>
      </c>
      <c r="M96" s="159" t="str">
        <f t="shared" si="36"/>
        <v/>
      </c>
    </row>
    <row r="97" spans="1:13" ht="12.75" customHeight="1" outlineLevel="1" x14ac:dyDescent="0.25">
      <c r="A97" s="46" t="str">
        <f t="shared" si="22"/>
        <v xml:space="preserve">Registrations; </v>
      </c>
      <c r="B97" s="51" t="s">
        <v>3668</v>
      </c>
      <c r="C97" s="159"/>
      <c r="D97" s="159"/>
      <c r="E97" s="159" t="s">
        <v>2790</v>
      </c>
      <c r="F97" s="159" t="s">
        <v>2681</v>
      </c>
      <c r="G97" s="159" t="str">
        <f t="shared" si="30"/>
        <v>string</v>
      </c>
      <c r="H97" s="159" t="str">
        <f t="shared" si="31"/>
        <v/>
      </c>
      <c r="I97" s="159">
        <f t="shared" si="32"/>
        <v>10</v>
      </c>
      <c r="J97" s="159" t="str">
        <f t="shared" si="33"/>
        <v/>
      </c>
      <c r="K97" s="159" t="str">
        <f t="shared" si="34"/>
        <v/>
      </c>
      <c r="L97" s="159" t="str">
        <f t="shared" si="35"/>
        <v/>
      </c>
      <c r="M97" s="159" t="str">
        <f t="shared" si="36"/>
        <v/>
      </c>
    </row>
    <row r="98" spans="1:13" ht="12.75" customHeight="1" outlineLevel="1" x14ac:dyDescent="0.25">
      <c r="A98" s="46" t="str">
        <f t="shared" si="22"/>
        <v xml:space="preserve">Registrations; </v>
      </c>
      <c r="B98" s="51" t="s">
        <v>3668</v>
      </c>
      <c r="C98" s="235" t="s">
        <v>3652</v>
      </c>
      <c r="D98" s="159" t="s">
        <v>2681</v>
      </c>
      <c r="E98" s="159" t="s">
        <v>2652</v>
      </c>
      <c r="F98" s="159" t="s">
        <v>2681</v>
      </c>
      <c r="G98" s="159" t="str">
        <f t="shared" si="30"/>
        <v>string</v>
      </c>
      <c r="H98" s="159" t="str">
        <f t="shared" si="31"/>
        <v/>
      </c>
      <c r="I98" s="159">
        <f t="shared" si="32"/>
        <v>40</v>
      </c>
      <c r="J98" s="159" t="str">
        <f t="shared" si="33"/>
        <v/>
      </c>
      <c r="K98" s="159" t="str">
        <f t="shared" si="34"/>
        <v/>
      </c>
      <c r="L98" s="159" t="str">
        <f t="shared" si="35"/>
        <v/>
      </c>
      <c r="M98" s="159" t="str">
        <f t="shared" si="36"/>
        <v/>
      </c>
    </row>
    <row r="99" spans="1:13" ht="12.75" customHeight="1" outlineLevel="1" x14ac:dyDescent="0.25">
      <c r="A99" s="46" t="str">
        <f t="shared" si="22"/>
        <v xml:space="preserve">Registrations; </v>
      </c>
      <c r="B99" s="51" t="s">
        <v>3668</v>
      </c>
      <c r="C99" s="159"/>
      <c r="D99" s="159"/>
      <c r="E99" s="159" t="s">
        <v>1247</v>
      </c>
      <c r="F99" s="159" t="s">
        <v>2681</v>
      </c>
      <c r="G99" s="159" t="str">
        <f t="shared" si="30"/>
        <v>string</v>
      </c>
      <c r="H99" s="159" t="str">
        <f t="shared" si="31"/>
        <v/>
      </c>
      <c r="I99" s="159">
        <f t="shared" si="32"/>
        <v>10</v>
      </c>
      <c r="J99" s="159" t="str">
        <f t="shared" si="33"/>
        <v/>
      </c>
      <c r="K99" s="159" t="str">
        <f t="shared" si="34"/>
        <v/>
      </c>
      <c r="L99" s="159" t="str">
        <f t="shared" si="35"/>
        <v/>
      </c>
      <c r="M99" s="159" t="str">
        <f t="shared" si="36"/>
        <v/>
      </c>
    </row>
    <row r="100" spans="1:13" ht="12.75" customHeight="1" outlineLevel="1" x14ac:dyDescent="0.25">
      <c r="A100" s="46" t="str">
        <f t="shared" si="22"/>
        <v xml:space="preserve">Registrations; </v>
      </c>
      <c r="B100" s="51" t="s">
        <v>3668</v>
      </c>
      <c r="C100" s="159"/>
      <c r="D100" s="159"/>
      <c r="E100" s="159" t="s">
        <v>1248</v>
      </c>
      <c r="F100" s="159" t="s">
        <v>2681</v>
      </c>
      <c r="G100" s="159" t="str">
        <f t="shared" si="30"/>
        <v>string</v>
      </c>
      <c r="H100" s="159" t="str">
        <f t="shared" si="31"/>
        <v/>
      </c>
      <c r="I100" s="159">
        <f t="shared" si="32"/>
        <v>40</v>
      </c>
      <c r="J100" s="159" t="str">
        <f t="shared" si="33"/>
        <v/>
      </c>
      <c r="K100" s="159" t="str">
        <f t="shared" si="34"/>
        <v/>
      </c>
      <c r="L100" s="159" t="str">
        <f t="shared" si="35"/>
        <v/>
      </c>
      <c r="M100" s="159" t="str">
        <f t="shared" si="36"/>
        <v/>
      </c>
    </row>
    <row r="101" spans="1:13" ht="12.75" customHeight="1" outlineLevel="1" x14ac:dyDescent="0.25">
      <c r="A101" s="46" t="str">
        <f t="shared" si="22"/>
        <v xml:space="preserve">Registrations; </v>
      </c>
      <c r="B101" s="51" t="s">
        <v>3668</v>
      </c>
      <c r="C101" s="159"/>
      <c r="D101" s="159"/>
      <c r="E101" s="159" t="s">
        <v>1249</v>
      </c>
      <c r="F101" s="159" t="s">
        <v>2681</v>
      </c>
      <c r="G101" s="159" t="str">
        <f t="shared" si="30"/>
        <v>string</v>
      </c>
      <c r="H101" s="159" t="str">
        <f t="shared" si="31"/>
        <v/>
      </c>
      <c r="I101" s="159">
        <f t="shared" si="32"/>
        <v>40</v>
      </c>
      <c r="J101" s="159" t="str">
        <f t="shared" si="33"/>
        <v/>
      </c>
      <c r="K101" s="159" t="str">
        <f t="shared" si="34"/>
        <v/>
      </c>
      <c r="L101" s="159" t="str">
        <f t="shared" si="35"/>
        <v/>
      </c>
      <c r="M101" s="159" t="str">
        <f t="shared" si="36"/>
        <v/>
      </c>
    </row>
    <row r="102" spans="1:13" ht="12.75" customHeight="1" outlineLevel="1" x14ac:dyDescent="0.25">
      <c r="A102" s="46" t="str">
        <f t="shared" si="22"/>
        <v xml:space="preserve">Registrations; </v>
      </c>
      <c r="B102" s="51" t="s">
        <v>3668</v>
      </c>
      <c r="C102" s="159"/>
      <c r="D102" s="159"/>
      <c r="E102" s="159" t="s">
        <v>1250</v>
      </c>
      <c r="F102" s="159" t="s">
        <v>2681</v>
      </c>
      <c r="G102" s="159" t="str">
        <f t="shared" si="30"/>
        <v>string</v>
      </c>
      <c r="H102" s="159" t="str">
        <f t="shared" si="31"/>
        <v/>
      </c>
      <c r="I102" s="159">
        <f t="shared" si="32"/>
        <v>10</v>
      </c>
      <c r="J102" s="159" t="str">
        <f t="shared" si="33"/>
        <v/>
      </c>
      <c r="K102" s="159" t="str">
        <f t="shared" si="34"/>
        <v/>
      </c>
      <c r="L102" s="159" t="str">
        <f t="shared" si="35"/>
        <v/>
      </c>
      <c r="M102" s="159" t="str">
        <f t="shared" si="36"/>
        <v>Yes</v>
      </c>
    </row>
    <row r="103" spans="1:13" ht="12.75" customHeight="1" outlineLevel="1" x14ac:dyDescent="0.25">
      <c r="A103" s="46" t="str">
        <f t="shared" si="22"/>
        <v xml:space="preserve">Registrations; </v>
      </c>
      <c r="B103" s="51" t="s">
        <v>3668</v>
      </c>
      <c r="C103" s="159"/>
      <c r="D103" s="159"/>
      <c r="E103" s="159" t="s">
        <v>1251</v>
      </c>
      <c r="F103" s="159" t="s">
        <v>2670</v>
      </c>
      <c r="G103" s="159" t="str">
        <f t="shared" si="30"/>
        <v>string</v>
      </c>
      <c r="H103" s="159" t="str">
        <f t="shared" si="31"/>
        <v/>
      </c>
      <c r="I103" s="159">
        <f t="shared" si="32"/>
        <v>60</v>
      </c>
      <c r="J103" s="159" t="str">
        <f t="shared" si="33"/>
        <v/>
      </c>
      <c r="K103" s="159" t="str">
        <f t="shared" si="34"/>
        <v/>
      </c>
      <c r="L103" s="159" t="str">
        <f t="shared" si="35"/>
        <v/>
      </c>
      <c r="M103" s="159" t="str">
        <f t="shared" si="36"/>
        <v>Yes</v>
      </c>
    </row>
    <row r="104" spans="1:13" ht="12.75" customHeight="1" outlineLevel="1" x14ac:dyDescent="0.25">
      <c r="A104" s="46" t="str">
        <f t="shared" si="22"/>
        <v xml:space="preserve">Registrations; </v>
      </c>
      <c r="B104" s="51" t="s">
        <v>3668</v>
      </c>
      <c r="C104" s="159"/>
      <c r="D104" s="159"/>
      <c r="E104" s="159" t="s">
        <v>1252</v>
      </c>
      <c r="F104" s="159" t="s">
        <v>2681</v>
      </c>
      <c r="G104" s="159" t="str">
        <f t="shared" si="30"/>
        <v>string</v>
      </c>
      <c r="H104" s="159" t="str">
        <f t="shared" si="31"/>
        <v/>
      </c>
      <c r="I104" s="159">
        <f t="shared" si="32"/>
        <v>40</v>
      </c>
      <c r="J104" s="159" t="str">
        <f t="shared" si="33"/>
        <v/>
      </c>
      <c r="K104" s="159" t="str">
        <f t="shared" si="34"/>
        <v/>
      </c>
      <c r="L104" s="159" t="str">
        <f t="shared" si="35"/>
        <v/>
      </c>
      <c r="M104" s="159" t="str">
        <f t="shared" si="36"/>
        <v/>
      </c>
    </row>
    <row r="105" spans="1:13" ht="12.75" customHeight="1" outlineLevel="1" x14ac:dyDescent="0.25">
      <c r="A105" s="46" t="str">
        <f t="shared" si="22"/>
        <v xml:space="preserve">Registrations; </v>
      </c>
      <c r="B105" s="51" t="s">
        <v>3668</v>
      </c>
      <c r="C105" s="159"/>
      <c r="D105" s="159"/>
      <c r="E105" s="159" t="s">
        <v>1253</v>
      </c>
      <c r="F105" s="159" t="s">
        <v>2681</v>
      </c>
      <c r="G105" s="159" t="str">
        <f t="shared" si="30"/>
        <v>string</v>
      </c>
      <c r="H105" s="159" t="str">
        <f t="shared" si="31"/>
        <v/>
      </c>
      <c r="I105" s="159">
        <f t="shared" si="32"/>
        <v>40</v>
      </c>
      <c r="J105" s="159" t="str">
        <f t="shared" si="33"/>
        <v/>
      </c>
      <c r="K105" s="159" t="str">
        <f t="shared" si="34"/>
        <v/>
      </c>
      <c r="L105" s="159" t="str">
        <f t="shared" si="35"/>
        <v/>
      </c>
      <c r="M105" s="159" t="str">
        <f t="shared" si="36"/>
        <v/>
      </c>
    </row>
    <row r="106" spans="1:13" ht="12.75" customHeight="1" outlineLevel="1" x14ac:dyDescent="0.25">
      <c r="A106" s="46" t="str">
        <f t="shared" si="22"/>
        <v xml:space="preserve">Registrations; </v>
      </c>
      <c r="B106" s="51" t="s">
        <v>3668</v>
      </c>
      <c r="C106" s="159"/>
      <c r="D106" s="159"/>
      <c r="E106" s="159" t="s">
        <v>2653</v>
      </c>
      <c r="F106" s="159" t="s">
        <v>2681</v>
      </c>
      <c r="G106" s="159" t="str">
        <f t="shared" si="30"/>
        <v>string</v>
      </c>
      <c r="H106" s="159" t="str">
        <f t="shared" si="31"/>
        <v/>
      </c>
      <c r="I106" s="159">
        <f t="shared" si="32"/>
        <v>10</v>
      </c>
      <c r="J106" s="159" t="str">
        <f t="shared" si="33"/>
        <v/>
      </c>
      <c r="K106" s="159" t="str">
        <f t="shared" si="34"/>
        <v/>
      </c>
      <c r="L106" s="159" t="str">
        <f t="shared" si="35"/>
        <v/>
      </c>
      <c r="M106" s="159" t="str">
        <f t="shared" si="36"/>
        <v/>
      </c>
    </row>
    <row r="107" spans="1:13" ht="12.75" customHeight="1" outlineLevel="1" x14ac:dyDescent="0.25">
      <c r="A107" s="46" t="str">
        <f t="shared" si="22"/>
        <v xml:space="preserve">Registrations; </v>
      </c>
      <c r="B107" s="51" t="s">
        <v>3668</v>
      </c>
      <c r="C107" s="159"/>
      <c r="D107" s="159"/>
      <c r="E107" s="159" t="s">
        <v>1254</v>
      </c>
      <c r="F107" s="4" t="s">
        <v>2681</v>
      </c>
      <c r="G107" s="159" t="str">
        <f t="shared" si="30"/>
        <v>string</v>
      </c>
      <c r="H107" s="159" t="str">
        <f t="shared" si="31"/>
        <v/>
      </c>
      <c r="I107" s="159">
        <f t="shared" si="32"/>
        <v>40</v>
      </c>
      <c r="J107" s="159" t="str">
        <f t="shared" si="33"/>
        <v/>
      </c>
      <c r="K107" s="159" t="str">
        <f t="shared" si="34"/>
        <v/>
      </c>
      <c r="L107" s="159" t="str">
        <f t="shared" si="35"/>
        <v/>
      </c>
      <c r="M107" s="159" t="str">
        <f t="shared" si="36"/>
        <v/>
      </c>
    </row>
    <row r="108" spans="1:13" ht="12.75" customHeight="1" outlineLevel="1" x14ac:dyDescent="0.25">
      <c r="A108" s="46" t="str">
        <f t="shared" si="22"/>
        <v xml:space="preserve">Registrations; </v>
      </c>
      <c r="B108" s="51" t="s">
        <v>3668</v>
      </c>
      <c r="C108" s="159"/>
      <c r="D108" s="159"/>
      <c r="E108" s="159" t="s">
        <v>1255</v>
      </c>
      <c r="F108" s="159" t="s">
        <v>2681</v>
      </c>
      <c r="G108" s="159" t="str">
        <f t="shared" si="30"/>
        <v>string</v>
      </c>
      <c r="H108" s="159" t="str">
        <f t="shared" si="31"/>
        <v/>
      </c>
      <c r="I108" s="159">
        <f t="shared" si="32"/>
        <v>3</v>
      </c>
      <c r="J108" s="159" t="str">
        <f t="shared" si="33"/>
        <v/>
      </c>
      <c r="K108" s="159" t="str">
        <f t="shared" si="34"/>
        <v/>
      </c>
      <c r="L108" s="159" t="str">
        <f t="shared" si="35"/>
        <v/>
      </c>
      <c r="M108" s="159" t="str">
        <f t="shared" si="36"/>
        <v/>
      </c>
    </row>
    <row r="109" spans="1:13" ht="12.75" customHeight="1" outlineLevel="1" x14ac:dyDescent="0.25">
      <c r="A109" s="46" t="str">
        <f t="shared" si="22"/>
        <v xml:space="preserve">Registrations; </v>
      </c>
      <c r="B109" s="51" t="s">
        <v>3668</v>
      </c>
      <c r="C109" s="159"/>
      <c r="D109" s="159"/>
      <c r="E109" s="159" t="s">
        <v>2774</v>
      </c>
      <c r="F109" s="159" t="s">
        <v>2681</v>
      </c>
      <c r="G109" s="159" t="str">
        <f t="shared" si="30"/>
        <v>string</v>
      </c>
      <c r="H109" s="159" t="str">
        <f t="shared" si="31"/>
        <v/>
      </c>
      <c r="I109" s="159">
        <f t="shared" si="32"/>
        <v>40</v>
      </c>
      <c r="J109" s="159" t="str">
        <f t="shared" si="33"/>
        <v/>
      </c>
      <c r="K109" s="159" t="str">
        <f t="shared" si="34"/>
        <v/>
      </c>
      <c r="L109" s="159" t="str">
        <f t="shared" si="35"/>
        <v/>
      </c>
      <c r="M109" s="159" t="str">
        <f t="shared" si="36"/>
        <v/>
      </c>
    </row>
    <row r="110" spans="1:13" ht="12.75" customHeight="1" outlineLevel="1" x14ac:dyDescent="0.25">
      <c r="A110" s="46" t="str">
        <f t="shared" si="22"/>
        <v xml:space="preserve">Registrations; </v>
      </c>
      <c r="B110" s="51" t="s">
        <v>3668</v>
      </c>
      <c r="C110" s="159"/>
      <c r="D110" s="159"/>
      <c r="E110" s="159" t="s">
        <v>2882</v>
      </c>
      <c r="F110" s="159" t="s">
        <v>2681</v>
      </c>
      <c r="G110" s="159" t="str">
        <f t="shared" si="30"/>
        <v>string</v>
      </c>
      <c r="H110" s="159" t="str">
        <f t="shared" si="31"/>
        <v/>
      </c>
      <c r="I110" s="159">
        <f t="shared" si="32"/>
        <v>3</v>
      </c>
      <c r="J110" s="159" t="str">
        <f t="shared" si="33"/>
        <v/>
      </c>
      <c r="K110" s="159" t="str">
        <f t="shared" si="34"/>
        <v/>
      </c>
      <c r="L110" s="159" t="str">
        <f t="shared" si="35"/>
        <v/>
      </c>
      <c r="M110" s="159" t="str">
        <f t="shared" si="36"/>
        <v/>
      </c>
    </row>
    <row r="111" spans="1:13" ht="12.75" customHeight="1" outlineLevel="1" x14ac:dyDescent="0.25">
      <c r="A111" s="46" t="str">
        <f t="shared" si="22"/>
        <v xml:space="preserve">Registrations; </v>
      </c>
      <c r="B111" s="51" t="s">
        <v>3668</v>
      </c>
      <c r="C111" s="159" t="s">
        <v>2896</v>
      </c>
      <c r="D111" s="159" t="s">
        <v>2681</v>
      </c>
      <c r="E111" s="4" t="s">
        <v>2897</v>
      </c>
      <c r="F111" s="4" t="s">
        <v>2681</v>
      </c>
      <c r="G111" s="159" t="str">
        <f t="shared" si="30"/>
        <v>string</v>
      </c>
      <c r="H111" s="159" t="str">
        <f t="shared" si="31"/>
        <v/>
      </c>
      <c r="I111" s="159">
        <f t="shared" si="32"/>
        <v>70</v>
      </c>
      <c r="J111" s="159" t="str">
        <f t="shared" si="33"/>
        <v/>
      </c>
      <c r="K111" s="159" t="str">
        <f t="shared" si="34"/>
        <v/>
      </c>
      <c r="L111" s="159" t="str">
        <f t="shared" si="35"/>
        <v/>
      </c>
      <c r="M111" s="159" t="str">
        <f t="shared" si="36"/>
        <v/>
      </c>
    </row>
    <row r="112" spans="1:13" ht="12.75" customHeight="1" outlineLevel="1" x14ac:dyDescent="0.25">
      <c r="A112" s="46" t="str">
        <f t="shared" si="22"/>
        <v xml:space="preserve">Registrations; </v>
      </c>
      <c r="B112" s="51" t="s">
        <v>3668</v>
      </c>
      <c r="C112" s="235" t="s">
        <v>2690</v>
      </c>
      <c r="D112" s="159" t="s">
        <v>2681</v>
      </c>
      <c r="E112" s="4" t="s">
        <v>2789</v>
      </c>
      <c r="F112" s="4" t="s">
        <v>2681</v>
      </c>
      <c r="G112" s="159" t="str">
        <f t="shared" si="30"/>
        <v>string</v>
      </c>
      <c r="H112" s="159" t="str">
        <f t="shared" si="31"/>
        <v/>
      </c>
      <c r="I112" s="159">
        <f t="shared" si="32"/>
        <v>20</v>
      </c>
      <c r="J112" s="159" t="str">
        <f t="shared" si="33"/>
        <v/>
      </c>
      <c r="K112" s="159" t="str">
        <f t="shared" si="34"/>
        <v/>
      </c>
      <c r="L112" s="159" t="str">
        <f t="shared" si="35"/>
        <v/>
      </c>
      <c r="M112" s="159" t="str">
        <f t="shared" si="36"/>
        <v/>
      </c>
    </row>
    <row r="113" spans="1:13" ht="12.75" customHeight="1" outlineLevel="1" x14ac:dyDescent="0.25">
      <c r="A113" s="46" t="str">
        <f t="shared" si="22"/>
        <v xml:space="preserve">Registrations; </v>
      </c>
      <c r="B113" s="51" t="s">
        <v>3668</v>
      </c>
      <c r="C113" s="159"/>
      <c r="D113" s="159"/>
      <c r="E113" s="4" t="s">
        <v>2790</v>
      </c>
      <c r="F113" s="4" t="s">
        <v>2681</v>
      </c>
      <c r="G113" s="159" t="str">
        <f t="shared" si="30"/>
        <v>string</v>
      </c>
      <c r="H113" s="159" t="str">
        <f t="shared" si="31"/>
        <v/>
      </c>
      <c r="I113" s="159">
        <f t="shared" si="32"/>
        <v>10</v>
      </c>
      <c r="J113" s="159" t="str">
        <f t="shared" si="33"/>
        <v/>
      </c>
      <c r="K113" s="159" t="str">
        <f t="shared" si="34"/>
        <v/>
      </c>
      <c r="L113" s="159" t="str">
        <f t="shared" si="35"/>
        <v/>
      </c>
      <c r="M113" s="159" t="str">
        <f t="shared" si="36"/>
        <v/>
      </c>
    </row>
    <row r="114" spans="1:13" ht="12.75" customHeight="1" outlineLevel="1" x14ac:dyDescent="0.25">
      <c r="A114" s="46" t="str">
        <f t="shared" si="22"/>
        <v xml:space="preserve">Registrations; </v>
      </c>
      <c r="B114" s="51" t="s">
        <v>3668</v>
      </c>
      <c r="C114" s="235" t="s">
        <v>2691</v>
      </c>
      <c r="D114" s="159" t="s">
        <v>2681</v>
      </c>
      <c r="E114" s="4" t="s">
        <v>2789</v>
      </c>
      <c r="F114" s="4" t="s">
        <v>2681</v>
      </c>
      <c r="G114" s="159" t="str">
        <f t="shared" si="30"/>
        <v>string</v>
      </c>
      <c r="H114" s="159" t="str">
        <f t="shared" si="31"/>
        <v/>
      </c>
      <c r="I114" s="159">
        <f t="shared" si="32"/>
        <v>20</v>
      </c>
      <c r="J114" s="159" t="str">
        <f t="shared" si="33"/>
        <v/>
      </c>
      <c r="K114" s="159" t="str">
        <f t="shared" si="34"/>
        <v/>
      </c>
      <c r="L114" s="159" t="str">
        <f t="shared" si="35"/>
        <v/>
      </c>
      <c r="M114" s="159" t="str">
        <f t="shared" si="36"/>
        <v/>
      </c>
    </row>
    <row r="115" spans="1:13" ht="12.75" customHeight="1" outlineLevel="1" x14ac:dyDescent="0.25">
      <c r="A115" s="46" t="str">
        <f t="shared" si="22"/>
        <v xml:space="preserve">Registrations; </v>
      </c>
      <c r="B115" s="51" t="s">
        <v>3668</v>
      </c>
      <c r="E115" s="4" t="s">
        <v>2790</v>
      </c>
      <c r="F115" s="4" t="s">
        <v>2681</v>
      </c>
      <c r="G115" s="159" t="str">
        <f t="shared" si="30"/>
        <v>string</v>
      </c>
      <c r="H115" s="159" t="str">
        <f t="shared" si="31"/>
        <v/>
      </c>
      <c r="I115" s="159">
        <f t="shared" si="32"/>
        <v>10</v>
      </c>
      <c r="J115" s="159" t="str">
        <f t="shared" si="33"/>
        <v/>
      </c>
      <c r="K115" s="159" t="str">
        <f t="shared" si="34"/>
        <v/>
      </c>
      <c r="L115" s="159" t="str">
        <f t="shared" si="35"/>
        <v/>
      </c>
      <c r="M115" s="159" t="str">
        <f t="shared" si="36"/>
        <v/>
      </c>
    </row>
    <row r="116" spans="1:13" ht="12.75" customHeight="1" outlineLevel="1" x14ac:dyDescent="0.25">
      <c r="A116" s="46" t="str">
        <f t="shared" si="22"/>
        <v xml:space="preserve">Registrations; </v>
      </c>
      <c r="B116" s="51" t="s">
        <v>3668</v>
      </c>
      <c r="C116" s="235" t="s">
        <v>2692</v>
      </c>
      <c r="D116" s="159" t="s">
        <v>2681</v>
      </c>
      <c r="E116" s="4" t="s">
        <v>2789</v>
      </c>
      <c r="F116" s="4" t="s">
        <v>2681</v>
      </c>
      <c r="G116" s="159" t="str">
        <f t="shared" si="30"/>
        <v>string</v>
      </c>
      <c r="H116" s="159" t="str">
        <f t="shared" si="31"/>
        <v/>
      </c>
      <c r="I116" s="159">
        <f t="shared" si="32"/>
        <v>20</v>
      </c>
      <c r="J116" s="159" t="str">
        <f t="shared" si="33"/>
        <v/>
      </c>
      <c r="K116" s="159" t="str">
        <f t="shared" si="34"/>
        <v/>
      </c>
      <c r="L116" s="159" t="str">
        <f t="shared" si="35"/>
        <v/>
      </c>
      <c r="M116" s="159" t="str">
        <f t="shared" si="36"/>
        <v/>
      </c>
    </row>
    <row r="117" spans="1:13" ht="12.75" customHeight="1" outlineLevel="1" x14ac:dyDescent="0.25">
      <c r="A117" s="46" t="str">
        <f t="shared" si="22"/>
        <v xml:space="preserve">Registrations; </v>
      </c>
      <c r="B117" s="51" t="s">
        <v>3668</v>
      </c>
      <c r="C117" s="159"/>
      <c r="D117" s="159"/>
      <c r="E117" s="4" t="s">
        <v>2790</v>
      </c>
      <c r="F117" s="4" t="s">
        <v>2681</v>
      </c>
      <c r="G117" s="159" t="str">
        <f t="shared" si="30"/>
        <v>string</v>
      </c>
      <c r="H117" s="159" t="str">
        <f t="shared" si="31"/>
        <v/>
      </c>
      <c r="I117" s="159">
        <f t="shared" si="32"/>
        <v>10</v>
      </c>
      <c r="J117" s="159" t="str">
        <f t="shared" si="33"/>
        <v/>
      </c>
      <c r="K117" s="159" t="str">
        <f t="shared" si="34"/>
        <v/>
      </c>
      <c r="L117" s="159" t="str">
        <f t="shared" si="35"/>
        <v/>
      </c>
      <c r="M117" s="159" t="str">
        <f t="shared" si="36"/>
        <v/>
      </c>
    </row>
    <row r="118" spans="1:13" ht="12.75" customHeight="1" outlineLevel="1" x14ac:dyDescent="0.25">
      <c r="A118" s="46" t="str">
        <f t="shared" si="22"/>
        <v xml:space="preserve">Registrations; </v>
      </c>
      <c r="B118" s="51" t="s">
        <v>3668</v>
      </c>
      <c r="C118" s="159" t="s">
        <v>2781</v>
      </c>
      <c r="D118" s="159" t="s">
        <v>2681</v>
      </c>
      <c r="E118" s="4" t="s">
        <v>2782</v>
      </c>
      <c r="F118" s="4" t="s">
        <v>2681</v>
      </c>
      <c r="G118" s="159" t="str">
        <f t="shared" si="30"/>
        <v>string</v>
      </c>
      <c r="H118" s="159" t="str">
        <f t="shared" si="31"/>
        <v/>
      </c>
      <c r="I118" s="159">
        <f t="shared" si="32"/>
        <v>15</v>
      </c>
      <c r="J118" s="159" t="str">
        <f t="shared" si="33"/>
        <v/>
      </c>
      <c r="K118" s="159" t="str">
        <f t="shared" si="34"/>
        <v/>
      </c>
      <c r="L118" s="159" t="str">
        <f t="shared" si="35"/>
        <v/>
      </c>
      <c r="M118" s="159" t="str">
        <f t="shared" si="36"/>
        <v/>
      </c>
    </row>
    <row r="119" spans="1:13" ht="12.75" customHeight="1" outlineLevel="1" x14ac:dyDescent="0.25">
      <c r="A119" s="46" t="str">
        <f t="shared" si="22"/>
        <v xml:space="preserve">Registrations; </v>
      </c>
      <c r="B119" s="51" t="s">
        <v>3668</v>
      </c>
      <c r="C119" s="159"/>
      <c r="D119" s="159"/>
      <c r="E119" s="4" t="s">
        <v>2783</v>
      </c>
      <c r="F119" s="4" t="s">
        <v>2681</v>
      </c>
      <c r="G119" s="159" t="str">
        <f t="shared" si="30"/>
        <v>string</v>
      </c>
      <c r="H119" s="159" t="str">
        <f t="shared" si="31"/>
        <v/>
      </c>
      <c r="I119" s="159">
        <f t="shared" si="32"/>
        <v>9</v>
      </c>
      <c r="J119" s="159" t="str">
        <f t="shared" si="33"/>
        <v/>
      </c>
      <c r="K119" s="159" t="str">
        <f t="shared" si="34"/>
        <v/>
      </c>
      <c r="L119" s="159" t="str">
        <f t="shared" si="35"/>
        <v/>
      </c>
      <c r="M119" s="159" t="str">
        <f t="shared" si="36"/>
        <v/>
      </c>
    </row>
    <row r="120" spans="1:13" ht="12.75" customHeight="1" outlineLevel="1" x14ac:dyDescent="0.25">
      <c r="A120" s="46" t="str">
        <f t="shared" si="22"/>
        <v xml:space="preserve">Registrations; </v>
      </c>
      <c r="B120" s="51" t="s">
        <v>3668</v>
      </c>
      <c r="C120" s="235" t="s">
        <v>2586</v>
      </c>
      <c r="D120" s="159" t="s">
        <v>2674</v>
      </c>
      <c r="E120" s="4" t="s">
        <v>2784</v>
      </c>
      <c r="F120" s="4" t="s">
        <v>2681</v>
      </c>
      <c r="G120" s="159" t="str">
        <f t="shared" si="30"/>
        <v>string</v>
      </c>
      <c r="H120" s="159" t="str">
        <f t="shared" si="31"/>
        <v/>
      </c>
      <c r="I120" s="159">
        <f t="shared" si="32"/>
        <v>3</v>
      </c>
      <c r="J120" s="159" t="str">
        <f t="shared" si="33"/>
        <v/>
      </c>
      <c r="K120" s="159" t="str">
        <f t="shared" si="34"/>
        <v/>
      </c>
      <c r="L120" s="159" t="str">
        <f t="shared" si="35"/>
        <v/>
      </c>
      <c r="M120" s="159" t="str">
        <f t="shared" si="36"/>
        <v/>
      </c>
    </row>
    <row r="121" spans="1:13" s="230" customFormat="1" ht="12.75" customHeight="1" outlineLevel="1" x14ac:dyDescent="0.25">
      <c r="A121" s="46" t="str">
        <f t="shared" si="22"/>
        <v xml:space="preserve">Registrations; </v>
      </c>
      <c r="B121" s="276" t="s">
        <v>3668</v>
      </c>
      <c r="C121" s="237"/>
      <c r="D121" s="237"/>
      <c r="E121" s="237" t="s">
        <v>2785</v>
      </c>
      <c r="F121" s="237" t="s">
        <v>2681</v>
      </c>
      <c r="G121" s="237" t="str">
        <f t="shared" si="30"/>
        <v>string</v>
      </c>
      <c r="H121" s="237" t="str">
        <f t="shared" si="31"/>
        <v/>
      </c>
      <c r="I121" s="237">
        <f t="shared" si="32"/>
        <v>10</v>
      </c>
      <c r="J121" s="237" t="str">
        <f t="shared" si="33"/>
        <v/>
      </c>
      <c r="K121" s="237" t="str">
        <f t="shared" si="34"/>
        <v/>
      </c>
      <c r="L121" s="237" t="str">
        <f t="shared" si="35"/>
        <v/>
      </c>
      <c r="M121" s="237" t="str">
        <f t="shared" si="36"/>
        <v/>
      </c>
    </row>
    <row r="122" spans="1:13" ht="12.75" customHeight="1" outlineLevel="1" x14ac:dyDescent="0.25">
      <c r="A122" s="46" t="str">
        <f t="shared" si="22"/>
        <v xml:space="preserve">Registrations; </v>
      </c>
      <c r="B122" s="276" t="s">
        <v>3668</v>
      </c>
      <c r="C122" s="237"/>
      <c r="D122" s="237"/>
      <c r="E122" s="237" t="s">
        <v>2786</v>
      </c>
      <c r="F122" s="237" t="s">
        <v>2670</v>
      </c>
      <c r="G122" s="237" t="str">
        <f t="shared" si="30"/>
        <v>decimal</v>
      </c>
      <c r="H122" s="237" t="str">
        <f t="shared" si="31"/>
        <v/>
      </c>
      <c r="I122" s="237" t="str">
        <f t="shared" si="32"/>
        <v/>
      </c>
      <c r="J122" s="237" t="str">
        <f t="shared" si="33"/>
        <v/>
      </c>
      <c r="K122" s="237">
        <f t="shared" si="34"/>
        <v>15</v>
      </c>
      <c r="L122" s="237">
        <f t="shared" si="35"/>
        <v>3</v>
      </c>
      <c r="M122" s="237" t="str">
        <f t="shared" si="36"/>
        <v/>
      </c>
    </row>
    <row r="123" spans="1:13" ht="12.75" customHeight="1" outlineLevel="1" x14ac:dyDescent="0.25">
      <c r="A123" s="46"/>
      <c r="B123" s="276" t="s">
        <v>3668</v>
      </c>
      <c r="C123" s="237"/>
      <c r="D123" s="237"/>
      <c r="E123" s="237" t="s">
        <v>2787</v>
      </c>
      <c r="F123" s="237" t="s">
        <v>2681</v>
      </c>
      <c r="G123" s="237" t="str">
        <f t="shared" si="30"/>
        <v>string</v>
      </c>
      <c r="H123" s="237">
        <f t="shared" si="31"/>
        <v>2</v>
      </c>
      <c r="I123" s="237" t="str">
        <f t="shared" si="32"/>
        <v/>
      </c>
      <c r="J123" s="237" t="str">
        <f t="shared" si="33"/>
        <v/>
      </c>
      <c r="K123" s="237" t="str">
        <f t="shared" si="34"/>
        <v/>
      </c>
      <c r="L123" s="237" t="str">
        <f t="shared" si="35"/>
        <v/>
      </c>
      <c r="M123" s="237" t="str">
        <f t="shared" si="36"/>
        <v/>
      </c>
    </row>
    <row r="124" spans="1:13" ht="12.75" customHeight="1" outlineLevel="1" x14ac:dyDescent="0.25">
      <c r="A124" s="46"/>
      <c r="B124" s="276" t="s">
        <v>3668</v>
      </c>
      <c r="C124" s="237" t="s">
        <v>2788</v>
      </c>
      <c r="D124" s="237" t="s">
        <v>2679</v>
      </c>
      <c r="E124" s="237" t="s">
        <v>2640</v>
      </c>
      <c r="F124" s="237" t="s">
        <v>2670</v>
      </c>
      <c r="G124" s="237" t="str">
        <f t="shared" si="30"/>
        <v>string</v>
      </c>
      <c r="H124" s="237">
        <f t="shared" si="31"/>
        <v>4</v>
      </c>
      <c r="I124" s="237" t="str">
        <f t="shared" si="32"/>
        <v/>
      </c>
      <c r="J124" s="237" t="str">
        <f t="shared" si="33"/>
        <v/>
      </c>
      <c r="K124" s="237" t="str">
        <f t="shared" si="34"/>
        <v/>
      </c>
      <c r="L124" s="237" t="str">
        <f t="shared" si="35"/>
        <v/>
      </c>
      <c r="M124" s="237" t="str">
        <f t="shared" si="36"/>
        <v/>
      </c>
    </row>
    <row r="125" spans="1:13" s="230" customFormat="1" ht="12.75" customHeight="1" outlineLevel="1" x14ac:dyDescent="0.25">
      <c r="A125" s="46" t="str">
        <f>IF(B123="","",VLOOKUP(B123,mapping_result,2,FALSE))</f>
        <v xml:space="preserve">Registrations; </v>
      </c>
      <c r="B125" s="276" t="s">
        <v>3668</v>
      </c>
      <c r="C125" s="237" t="s">
        <v>4105</v>
      </c>
      <c r="D125" s="237" t="s">
        <v>2681</v>
      </c>
      <c r="E125" s="237" t="s">
        <v>4126</v>
      </c>
      <c r="F125" s="237" t="s">
        <v>2670</v>
      </c>
      <c r="G125" s="237" t="s">
        <v>2241</v>
      </c>
      <c r="H125" s="237">
        <v>2</v>
      </c>
      <c r="I125" s="237"/>
      <c r="J125" s="237"/>
      <c r="K125" s="237"/>
      <c r="L125" s="237"/>
      <c r="M125" s="237"/>
    </row>
    <row r="126" spans="1:13" ht="12.75" customHeight="1" outlineLevel="1" x14ac:dyDescent="0.25">
      <c r="A126" s="46"/>
      <c r="B126" s="276" t="s">
        <v>3668</v>
      </c>
      <c r="C126" s="237"/>
      <c r="D126" s="237"/>
      <c r="E126" s="237" t="s">
        <v>1314</v>
      </c>
      <c r="F126" s="237" t="s">
        <v>2670</v>
      </c>
      <c r="G126" s="237" t="s">
        <v>2241</v>
      </c>
      <c r="H126" s="237"/>
      <c r="I126" s="237">
        <v>10</v>
      </c>
      <c r="J126" s="237"/>
      <c r="K126" s="237"/>
      <c r="L126" s="237"/>
      <c r="M126" s="237"/>
    </row>
    <row r="127" spans="1:13" ht="12.75" customHeight="1" x14ac:dyDescent="0.25">
      <c r="A127" s="46" t="str">
        <f t="shared" si="22"/>
        <v xml:space="preserve">Objection and Cancellation; </v>
      </c>
      <c r="B127" s="47" t="s">
        <v>3669</v>
      </c>
      <c r="C127" s="48" t="str">
        <f>VLOOKUP($B127,MMnames,2,FALSE)</f>
        <v>Cancel Registration Request</v>
      </c>
      <c r="D127" s="49"/>
      <c r="E127" s="49"/>
      <c r="F127" s="14"/>
      <c r="G127" s="14"/>
      <c r="H127" s="14"/>
      <c r="I127" s="14"/>
      <c r="J127" s="14"/>
      <c r="K127" s="14"/>
      <c r="L127" s="14"/>
      <c r="M127" s="14"/>
    </row>
    <row r="128" spans="1:13" ht="12" customHeight="1" outlineLevel="1" x14ac:dyDescent="0.25">
      <c r="A128" s="46" t="str">
        <f t="shared" ref="A128:A185" si="37">IF(B128="","",VLOOKUP(B128,mapping_result,2,FALSE))</f>
        <v xml:space="preserve">Objection and Cancellation; </v>
      </c>
      <c r="B128" s="51" t="s">
        <v>3669</v>
      </c>
      <c r="C128" s="159" t="s">
        <v>2668</v>
      </c>
      <c r="D128" s="159"/>
      <c r="E128" s="159" t="s">
        <v>2769</v>
      </c>
      <c r="F128" s="159" t="s">
        <v>2670</v>
      </c>
      <c r="G128" s="159" t="str">
        <f t="shared" ref="G128:G138" si="38">VLOOKUP(E128,DI_schema,2,FALSE)</f>
        <v>string</v>
      </c>
      <c r="H128" s="159">
        <f t="shared" ref="H128:H138" si="39">VLOOKUP($E128,DI_schema,3,FALSE)</f>
        <v>11</v>
      </c>
      <c r="I128" s="159" t="str">
        <f t="shared" ref="I128:I138" si="40">VLOOKUP($E128,DI_schema,4,FALSE)</f>
        <v/>
      </c>
      <c r="J128" s="159" t="str">
        <f t="shared" ref="J128:J138" si="41">VLOOKUP($E128,DI_schema,5,FALSE)</f>
        <v/>
      </c>
      <c r="K128" s="159" t="str">
        <f t="shared" ref="K128:K138" si="42">VLOOKUP($E128,DI_schema,6,FALSE)</f>
        <v/>
      </c>
      <c r="L128" s="159" t="str">
        <f t="shared" ref="L128:L138" si="43">VLOOKUP($E128,DI_schema,7,FALSE)</f>
        <v/>
      </c>
      <c r="M128" s="159" t="str">
        <f t="shared" ref="M128:M138" si="44">IF(LEN(VLOOKUP($E128,DI_schema,8,FALSE))&gt;0,"Yes","")</f>
        <v/>
      </c>
    </row>
    <row r="129" spans="1:13" ht="12" customHeight="1" outlineLevel="1" x14ac:dyDescent="0.25">
      <c r="A129" s="46" t="str">
        <f t="shared" si="37"/>
        <v xml:space="preserve">Objection and Cancellation; </v>
      </c>
      <c r="B129" s="51" t="s">
        <v>3669</v>
      </c>
      <c r="C129" s="159"/>
      <c r="D129" s="159"/>
      <c r="E129" s="4" t="s">
        <v>2894</v>
      </c>
      <c r="F129" s="4" t="s">
        <v>2670</v>
      </c>
      <c r="G129" s="159" t="str">
        <f t="shared" si="38"/>
        <v>string</v>
      </c>
      <c r="H129" s="159" t="str">
        <f t="shared" si="39"/>
        <v/>
      </c>
      <c r="I129" s="159">
        <f t="shared" si="40"/>
        <v>35</v>
      </c>
      <c r="J129" s="159" t="str">
        <f t="shared" si="41"/>
        <v/>
      </c>
      <c r="K129" s="159" t="str">
        <f t="shared" si="42"/>
        <v/>
      </c>
      <c r="L129" s="159" t="str">
        <f t="shared" si="43"/>
        <v/>
      </c>
      <c r="M129" s="159" t="str">
        <f t="shared" si="44"/>
        <v/>
      </c>
    </row>
    <row r="130" spans="1:13" ht="12" customHeight="1" outlineLevel="1" x14ac:dyDescent="0.25">
      <c r="A130" s="46" t="str">
        <f t="shared" si="37"/>
        <v xml:space="preserve">Objection and Cancellation; </v>
      </c>
      <c r="B130" s="50" t="s">
        <v>3669</v>
      </c>
      <c r="C130" s="4"/>
      <c r="D130" s="4"/>
      <c r="E130" s="4" t="s">
        <v>2661</v>
      </c>
      <c r="F130" s="4" t="s">
        <v>2670</v>
      </c>
      <c r="G130" s="4" t="str">
        <f t="shared" si="38"/>
        <v>string</v>
      </c>
      <c r="H130" s="4">
        <f t="shared" si="39"/>
        <v>2</v>
      </c>
      <c r="I130" s="4" t="str">
        <f t="shared" si="40"/>
        <v/>
      </c>
      <c r="J130" s="4" t="str">
        <f t="shared" si="41"/>
        <v/>
      </c>
      <c r="K130" s="4" t="str">
        <f t="shared" si="42"/>
        <v/>
      </c>
      <c r="L130" s="4" t="str">
        <f t="shared" si="43"/>
        <v/>
      </c>
      <c r="M130" s="4" t="str">
        <f t="shared" si="44"/>
        <v/>
      </c>
    </row>
    <row r="131" spans="1:13" ht="12" customHeight="1" outlineLevel="1" x14ac:dyDescent="0.25">
      <c r="A131" s="46" t="str">
        <f t="shared" si="37"/>
        <v xml:space="preserve">Objection and Cancellation; </v>
      </c>
      <c r="B131" s="51" t="s">
        <v>3669</v>
      </c>
      <c r="C131" s="159"/>
      <c r="D131" s="159"/>
      <c r="E131" s="4" t="s">
        <v>2671</v>
      </c>
      <c r="F131" s="4" t="s">
        <v>2670</v>
      </c>
      <c r="G131" s="159" t="str">
        <f t="shared" si="38"/>
        <v>string</v>
      </c>
      <c r="H131" s="159">
        <f t="shared" si="39"/>
        <v>3</v>
      </c>
      <c r="I131" s="159" t="str">
        <f t="shared" si="40"/>
        <v/>
      </c>
      <c r="J131" s="159" t="str">
        <f t="shared" si="41"/>
        <v/>
      </c>
      <c r="K131" s="159" t="str">
        <f t="shared" si="42"/>
        <v/>
      </c>
      <c r="L131" s="159" t="str">
        <f t="shared" si="43"/>
        <v/>
      </c>
      <c r="M131" s="159" t="str">
        <f t="shared" si="44"/>
        <v/>
      </c>
    </row>
    <row r="132" spans="1:13" ht="12.75" customHeight="1" outlineLevel="1" x14ac:dyDescent="0.25">
      <c r="A132" s="46" t="str">
        <f t="shared" si="37"/>
        <v xml:space="preserve">Objection and Cancellation; </v>
      </c>
      <c r="B132" s="51" t="s">
        <v>3669</v>
      </c>
      <c r="C132" s="159" t="s">
        <v>2896</v>
      </c>
      <c r="D132" s="159" t="s">
        <v>2681</v>
      </c>
      <c r="E132" s="234" t="s">
        <v>2897</v>
      </c>
      <c r="F132" s="234" t="s">
        <v>2681</v>
      </c>
      <c r="G132" s="159" t="str">
        <f t="shared" si="38"/>
        <v>string</v>
      </c>
      <c r="H132" s="159" t="str">
        <f t="shared" si="39"/>
        <v/>
      </c>
      <c r="I132" s="159">
        <f t="shared" si="40"/>
        <v>70</v>
      </c>
      <c r="J132" s="159" t="str">
        <f t="shared" si="41"/>
        <v/>
      </c>
      <c r="K132" s="159" t="str">
        <f t="shared" si="42"/>
        <v/>
      </c>
      <c r="L132" s="159" t="str">
        <f t="shared" si="43"/>
        <v/>
      </c>
      <c r="M132" s="159" t="str">
        <f t="shared" si="44"/>
        <v/>
      </c>
    </row>
    <row r="133" spans="1:13" ht="12.75" customHeight="1" outlineLevel="1" x14ac:dyDescent="0.25">
      <c r="A133" s="46" t="str">
        <f t="shared" si="37"/>
        <v xml:space="preserve">Objection and Cancellation; </v>
      </c>
      <c r="B133" s="51" t="s">
        <v>3669</v>
      </c>
      <c r="C133" s="235" t="s">
        <v>2690</v>
      </c>
      <c r="D133" s="159" t="s">
        <v>2681</v>
      </c>
      <c r="E133" s="159" t="s">
        <v>2789</v>
      </c>
      <c r="F133" s="234" t="s">
        <v>2681</v>
      </c>
      <c r="G133" s="159" t="str">
        <f t="shared" si="38"/>
        <v>string</v>
      </c>
      <c r="H133" s="159" t="str">
        <f t="shared" si="39"/>
        <v/>
      </c>
      <c r="I133" s="159">
        <f t="shared" si="40"/>
        <v>20</v>
      </c>
      <c r="J133" s="159" t="str">
        <f t="shared" si="41"/>
        <v/>
      </c>
      <c r="K133" s="159" t="str">
        <f t="shared" si="42"/>
        <v/>
      </c>
      <c r="L133" s="159" t="str">
        <f t="shared" si="43"/>
        <v/>
      </c>
      <c r="M133" s="159" t="str">
        <f t="shared" si="44"/>
        <v/>
      </c>
    </row>
    <row r="134" spans="1:13" ht="12.75" customHeight="1" outlineLevel="1" x14ac:dyDescent="0.25">
      <c r="A134" s="46" t="str">
        <f t="shared" si="37"/>
        <v xml:space="preserve">Objection and Cancellation; </v>
      </c>
      <c r="B134" s="51" t="s">
        <v>3669</v>
      </c>
      <c r="C134" s="159"/>
      <c r="D134" s="159"/>
      <c r="E134" s="159" t="s">
        <v>2790</v>
      </c>
      <c r="F134" s="233" t="s">
        <v>2681</v>
      </c>
      <c r="G134" s="159" t="str">
        <f t="shared" si="38"/>
        <v>string</v>
      </c>
      <c r="H134" s="159" t="str">
        <f t="shared" si="39"/>
        <v/>
      </c>
      <c r="I134" s="159">
        <f t="shared" si="40"/>
        <v>10</v>
      </c>
      <c r="J134" s="159" t="str">
        <f t="shared" si="41"/>
        <v/>
      </c>
      <c r="K134" s="159" t="str">
        <f t="shared" si="42"/>
        <v/>
      </c>
      <c r="L134" s="159" t="str">
        <f t="shared" si="43"/>
        <v/>
      </c>
      <c r="M134" s="159" t="str">
        <f t="shared" si="44"/>
        <v/>
      </c>
    </row>
    <row r="135" spans="1:13" ht="12.75" customHeight="1" outlineLevel="1" x14ac:dyDescent="0.25">
      <c r="A135" s="46" t="str">
        <f t="shared" si="37"/>
        <v xml:space="preserve">Objection and Cancellation; </v>
      </c>
      <c r="B135" s="51" t="s">
        <v>3669</v>
      </c>
      <c r="C135" s="235" t="s">
        <v>2691</v>
      </c>
      <c r="D135" s="159" t="s">
        <v>2681</v>
      </c>
      <c r="E135" s="159" t="s">
        <v>2789</v>
      </c>
      <c r="F135" s="159" t="s">
        <v>2681</v>
      </c>
      <c r="G135" s="159" t="str">
        <f t="shared" si="38"/>
        <v>string</v>
      </c>
      <c r="H135" s="159" t="str">
        <f t="shared" si="39"/>
        <v/>
      </c>
      <c r="I135" s="159">
        <f t="shared" si="40"/>
        <v>20</v>
      </c>
      <c r="J135" s="159" t="str">
        <f t="shared" si="41"/>
        <v/>
      </c>
      <c r="K135" s="159" t="str">
        <f t="shared" si="42"/>
        <v/>
      </c>
      <c r="L135" s="159" t="str">
        <f t="shared" si="43"/>
        <v/>
      </c>
      <c r="M135" s="159" t="str">
        <f t="shared" si="44"/>
        <v/>
      </c>
    </row>
    <row r="136" spans="1:13" ht="12.75" customHeight="1" outlineLevel="1" x14ac:dyDescent="0.25">
      <c r="A136" s="46" t="str">
        <f t="shared" si="37"/>
        <v xml:space="preserve">Objection and Cancellation; </v>
      </c>
      <c r="B136" s="51" t="s">
        <v>3669</v>
      </c>
      <c r="E136" s="159" t="s">
        <v>2790</v>
      </c>
      <c r="F136" s="159" t="s">
        <v>2681</v>
      </c>
      <c r="G136" s="159" t="str">
        <f t="shared" si="38"/>
        <v>string</v>
      </c>
      <c r="H136" s="159" t="str">
        <f t="shared" si="39"/>
        <v/>
      </c>
      <c r="I136" s="159">
        <f t="shared" si="40"/>
        <v>10</v>
      </c>
      <c r="J136" s="159" t="str">
        <f t="shared" si="41"/>
        <v/>
      </c>
      <c r="K136" s="159" t="str">
        <f t="shared" si="42"/>
        <v/>
      </c>
      <c r="L136" s="159" t="str">
        <f t="shared" si="43"/>
        <v/>
      </c>
      <c r="M136" s="159" t="str">
        <f t="shared" si="44"/>
        <v/>
      </c>
    </row>
    <row r="137" spans="1:13" ht="12.75" customHeight="1" outlineLevel="1" x14ac:dyDescent="0.25">
      <c r="A137" s="46" t="str">
        <f t="shared" si="37"/>
        <v xml:space="preserve">Objection and Cancellation; </v>
      </c>
      <c r="B137" s="51" t="s">
        <v>3669</v>
      </c>
      <c r="C137" s="235" t="s">
        <v>2692</v>
      </c>
      <c r="D137" s="159" t="s">
        <v>2681</v>
      </c>
      <c r="E137" s="159" t="s">
        <v>2789</v>
      </c>
      <c r="F137" s="159" t="s">
        <v>2681</v>
      </c>
      <c r="G137" s="159" t="str">
        <f t="shared" si="38"/>
        <v>string</v>
      </c>
      <c r="H137" s="159" t="str">
        <f t="shared" si="39"/>
        <v/>
      </c>
      <c r="I137" s="159">
        <f t="shared" si="40"/>
        <v>20</v>
      </c>
      <c r="J137" s="159" t="str">
        <f t="shared" si="41"/>
        <v/>
      </c>
      <c r="K137" s="159" t="str">
        <f t="shared" si="42"/>
        <v/>
      </c>
      <c r="L137" s="159" t="str">
        <f t="shared" si="43"/>
        <v/>
      </c>
      <c r="M137" s="159" t="str">
        <f t="shared" si="44"/>
        <v/>
      </c>
    </row>
    <row r="138" spans="1:13" ht="12.75" customHeight="1" outlineLevel="1" x14ac:dyDescent="0.25">
      <c r="A138" s="46" t="str">
        <f t="shared" si="37"/>
        <v xml:space="preserve">Objection and Cancellation; </v>
      </c>
      <c r="B138" s="51" t="s">
        <v>3669</v>
      </c>
      <c r="C138" s="159"/>
      <c r="D138" s="159"/>
      <c r="E138" s="159" t="s">
        <v>2790</v>
      </c>
      <c r="F138" s="159" t="s">
        <v>2681</v>
      </c>
      <c r="G138" s="159" t="str">
        <f t="shared" si="38"/>
        <v>string</v>
      </c>
      <c r="H138" s="159" t="str">
        <f t="shared" si="39"/>
        <v/>
      </c>
      <c r="I138" s="159">
        <f t="shared" si="40"/>
        <v>10</v>
      </c>
      <c r="J138" s="159" t="str">
        <f t="shared" si="41"/>
        <v/>
      </c>
      <c r="K138" s="159" t="str">
        <f t="shared" si="42"/>
        <v/>
      </c>
      <c r="L138" s="159" t="str">
        <f t="shared" si="43"/>
        <v/>
      </c>
      <c r="M138" s="159" t="str">
        <f t="shared" si="44"/>
        <v/>
      </c>
    </row>
    <row r="139" spans="1:13" ht="12.75" customHeight="1" x14ac:dyDescent="0.25">
      <c r="A139" s="46" t="str">
        <f t="shared" si="37"/>
        <v xml:space="preserve">Objection and Cancellation; </v>
      </c>
      <c r="B139" s="47" t="s">
        <v>3671</v>
      </c>
      <c r="C139" s="48" t="str">
        <f>VLOOKUP($B139,MMnames,2,FALSE)</f>
        <v>Objection to Change of Supplier</v>
      </c>
      <c r="D139" s="49"/>
      <c r="E139" s="49"/>
      <c r="F139" s="14"/>
      <c r="G139" s="14"/>
      <c r="H139" s="14"/>
      <c r="I139" s="14"/>
      <c r="J139" s="14"/>
      <c r="K139" s="14"/>
      <c r="L139" s="14"/>
      <c r="M139" s="14"/>
    </row>
    <row r="140" spans="1:13" ht="12.75" customHeight="1" outlineLevel="1" x14ac:dyDescent="0.25">
      <c r="A140" s="46" t="str">
        <f t="shared" si="37"/>
        <v xml:space="preserve">Objection and Cancellation; </v>
      </c>
      <c r="B140" s="51" t="s">
        <v>3671</v>
      </c>
      <c r="C140" s="159" t="s">
        <v>2668</v>
      </c>
      <c r="D140" s="159"/>
      <c r="E140" s="159" t="s">
        <v>2769</v>
      </c>
      <c r="F140" s="159" t="s">
        <v>2670</v>
      </c>
      <c r="G140" s="159" t="str">
        <f t="shared" ref="G140:G169" si="45">VLOOKUP(E140,DI_schema,2,FALSE)</f>
        <v>string</v>
      </c>
      <c r="H140" s="159">
        <f t="shared" ref="H140:H169" si="46">VLOOKUP($E140,DI_schema,3,FALSE)</f>
        <v>11</v>
      </c>
      <c r="I140" s="159" t="str">
        <f t="shared" ref="I140:I169" si="47">VLOOKUP($E140,DI_schema,4,FALSE)</f>
        <v/>
      </c>
      <c r="J140" s="159" t="str">
        <f t="shared" ref="J140:J169" si="48">VLOOKUP($E140,DI_schema,5,FALSE)</f>
        <v/>
      </c>
      <c r="K140" s="159" t="str">
        <f t="shared" ref="K140:K169" si="49">VLOOKUP($E140,DI_schema,6,FALSE)</f>
        <v/>
      </c>
      <c r="L140" s="159" t="str">
        <f t="shared" ref="L140:L169" si="50">VLOOKUP($E140,DI_schema,7,FALSE)</f>
        <v/>
      </c>
      <c r="M140" s="159" t="str">
        <f t="shared" ref="M140:M169" si="51">IF(LEN(VLOOKUP($E140,DI_schema,8,FALSE))&gt;0,"Yes","")</f>
        <v/>
      </c>
    </row>
    <row r="141" spans="1:13" ht="12.75" customHeight="1" outlineLevel="1" x14ac:dyDescent="0.25">
      <c r="A141" s="46" t="str">
        <f t="shared" si="37"/>
        <v xml:space="preserve">Objection and Cancellation; </v>
      </c>
      <c r="B141" s="51" t="s">
        <v>3671</v>
      </c>
      <c r="C141" s="159"/>
      <c r="D141" s="159"/>
      <c r="E141" s="159" t="s">
        <v>2894</v>
      </c>
      <c r="F141" s="4" t="s">
        <v>2670</v>
      </c>
      <c r="G141" s="159" t="str">
        <f t="shared" si="45"/>
        <v>string</v>
      </c>
      <c r="H141" s="159" t="str">
        <f t="shared" si="46"/>
        <v/>
      </c>
      <c r="I141" s="159">
        <f t="shared" si="47"/>
        <v>35</v>
      </c>
      <c r="J141" s="159" t="str">
        <f t="shared" si="48"/>
        <v/>
      </c>
      <c r="K141" s="159" t="str">
        <f t="shared" si="49"/>
        <v/>
      </c>
      <c r="L141" s="159" t="str">
        <f t="shared" si="50"/>
        <v/>
      </c>
      <c r="M141" s="159" t="str">
        <f t="shared" si="51"/>
        <v/>
      </c>
    </row>
    <row r="142" spans="1:13" ht="12.75" customHeight="1" outlineLevel="1" x14ac:dyDescent="0.25">
      <c r="A142" s="46" t="str">
        <f t="shared" si="37"/>
        <v xml:space="preserve">Objection and Cancellation; </v>
      </c>
      <c r="B142" s="51" t="s">
        <v>3671</v>
      </c>
      <c r="C142" s="159"/>
      <c r="D142" s="159"/>
      <c r="E142" s="159" t="s">
        <v>2671</v>
      </c>
      <c r="F142" s="159" t="s">
        <v>2670</v>
      </c>
      <c r="G142" s="159" t="str">
        <f t="shared" si="45"/>
        <v>string</v>
      </c>
      <c r="H142" s="159">
        <f t="shared" si="46"/>
        <v>3</v>
      </c>
      <c r="I142" s="159" t="str">
        <f t="shared" si="47"/>
        <v/>
      </c>
      <c r="J142" s="159" t="str">
        <f t="shared" si="48"/>
        <v/>
      </c>
      <c r="K142" s="159" t="str">
        <f t="shared" si="49"/>
        <v/>
      </c>
      <c r="L142" s="159" t="str">
        <f t="shared" si="50"/>
        <v/>
      </c>
      <c r="M142" s="159" t="str">
        <f t="shared" si="51"/>
        <v/>
      </c>
    </row>
    <row r="143" spans="1:13" ht="12.75" customHeight="1" outlineLevel="1" x14ac:dyDescent="0.25">
      <c r="A143" s="46" t="str">
        <f t="shared" si="37"/>
        <v xml:space="preserve">Objection and Cancellation; </v>
      </c>
      <c r="B143" s="51" t="s">
        <v>3671</v>
      </c>
      <c r="C143" s="4"/>
      <c r="D143" s="159"/>
      <c r="E143" s="4" t="s">
        <v>3460</v>
      </c>
      <c r="F143" s="4" t="s">
        <v>2670</v>
      </c>
      <c r="G143" s="159" t="str">
        <f t="shared" si="45"/>
        <v>string</v>
      </c>
      <c r="H143" s="159" t="str">
        <f t="shared" si="46"/>
        <v/>
      </c>
      <c r="I143" s="159">
        <f t="shared" si="47"/>
        <v>3</v>
      </c>
      <c r="J143" s="159" t="str">
        <f t="shared" si="48"/>
        <v/>
      </c>
      <c r="K143" s="159" t="str">
        <f t="shared" si="49"/>
        <v/>
      </c>
      <c r="L143" s="159" t="str">
        <f t="shared" si="50"/>
        <v/>
      </c>
      <c r="M143" s="159" t="str">
        <f t="shared" si="51"/>
        <v/>
      </c>
    </row>
    <row r="144" spans="1:13" ht="12.75" customHeight="1" outlineLevel="1" x14ac:dyDescent="0.25">
      <c r="A144" s="46" t="str">
        <f t="shared" si="37"/>
        <v xml:space="preserve">Objection and Cancellation; </v>
      </c>
      <c r="B144" s="51" t="s">
        <v>3671</v>
      </c>
      <c r="C144" s="159"/>
      <c r="D144" s="159"/>
      <c r="E144" s="4" t="s">
        <v>3683</v>
      </c>
      <c r="F144" s="4" t="s">
        <v>2670</v>
      </c>
      <c r="G144" s="159" t="str">
        <f t="shared" si="45"/>
        <v>string</v>
      </c>
      <c r="H144" s="159" t="str">
        <f t="shared" si="46"/>
        <v/>
      </c>
      <c r="I144" s="159">
        <f t="shared" si="47"/>
        <v>3</v>
      </c>
      <c r="J144" s="159" t="str">
        <f t="shared" si="48"/>
        <v/>
      </c>
      <c r="K144" s="159" t="str">
        <f t="shared" si="49"/>
        <v/>
      </c>
      <c r="L144" s="159" t="str">
        <f t="shared" si="50"/>
        <v/>
      </c>
      <c r="M144" s="159" t="str">
        <f t="shared" si="51"/>
        <v/>
      </c>
    </row>
    <row r="145" spans="1:13" ht="12.75" customHeight="1" outlineLevel="1" x14ac:dyDescent="0.25">
      <c r="A145" s="46" t="str">
        <f t="shared" si="37"/>
        <v xml:space="preserve">Objection and Cancellation; </v>
      </c>
      <c r="B145" s="51" t="s">
        <v>3671</v>
      </c>
      <c r="C145" s="4" t="s">
        <v>3839</v>
      </c>
      <c r="D145" s="159" t="s">
        <v>2670</v>
      </c>
      <c r="E145" s="233" t="s">
        <v>1247</v>
      </c>
      <c r="F145" s="233" t="s">
        <v>2681</v>
      </c>
      <c r="G145" s="159" t="str">
        <f t="shared" si="45"/>
        <v>string</v>
      </c>
      <c r="H145" s="159" t="str">
        <f t="shared" si="46"/>
        <v/>
      </c>
      <c r="I145" s="159">
        <f t="shared" si="47"/>
        <v>10</v>
      </c>
      <c r="J145" s="159" t="str">
        <f t="shared" si="48"/>
        <v/>
      </c>
      <c r="K145" s="159" t="str">
        <f t="shared" si="49"/>
        <v/>
      </c>
      <c r="L145" s="159" t="str">
        <f t="shared" si="50"/>
        <v/>
      </c>
      <c r="M145" s="159" t="str">
        <f t="shared" si="51"/>
        <v/>
      </c>
    </row>
    <row r="146" spans="1:13" ht="12.75" customHeight="1" outlineLevel="1" x14ac:dyDescent="0.25">
      <c r="A146" s="46" t="str">
        <f t="shared" si="37"/>
        <v xml:space="preserve">Objection and Cancellation; </v>
      </c>
      <c r="B146" s="51" t="s">
        <v>3671</v>
      </c>
      <c r="C146" s="159"/>
      <c r="D146" s="159"/>
      <c r="E146" s="233" t="s">
        <v>1248</v>
      </c>
      <c r="F146" s="233" t="s">
        <v>2681</v>
      </c>
      <c r="G146" s="159" t="str">
        <f t="shared" si="45"/>
        <v>string</v>
      </c>
      <c r="H146" s="159" t="str">
        <f t="shared" si="46"/>
        <v/>
      </c>
      <c r="I146" s="159">
        <f t="shared" si="47"/>
        <v>40</v>
      </c>
      <c r="J146" s="159" t="str">
        <f t="shared" si="48"/>
        <v/>
      </c>
      <c r="K146" s="159" t="str">
        <f t="shared" si="49"/>
        <v/>
      </c>
      <c r="L146" s="159" t="str">
        <f t="shared" si="50"/>
        <v/>
      </c>
      <c r="M146" s="159" t="str">
        <f t="shared" si="51"/>
        <v/>
      </c>
    </row>
    <row r="147" spans="1:13" ht="12.75" customHeight="1" outlineLevel="1" x14ac:dyDescent="0.25">
      <c r="A147" s="46" t="str">
        <f t="shared" si="37"/>
        <v xml:space="preserve">Objection and Cancellation; </v>
      </c>
      <c r="B147" s="51" t="s">
        <v>3671</v>
      </c>
      <c r="C147" s="159"/>
      <c r="D147" s="159"/>
      <c r="E147" s="233" t="s">
        <v>1249</v>
      </c>
      <c r="F147" s="233" t="s">
        <v>2681</v>
      </c>
      <c r="G147" s="159" t="str">
        <f t="shared" si="45"/>
        <v>string</v>
      </c>
      <c r="H147" s="159" t="str">
        <f t="shared" si="46"/>
        <v/>
      </c>
      <c r="I147" s="159">
        <f t="shared" si="47"/>
        <v>40</v>
      </c>
      <c r="J147" s="159" t="str">
        <f t="shared" si="48"/>
        <v/>
      </c>
      <c r="K147" s="159" t="str">
        <f t="shared" si="49"/>
        <v/>
      </c>
      <c r="L147" s="159" t="str">
        <f t="shared" si="50"/>
        <v/>
      </c>
      <c r="M147" s="159" t="str">
        <f t="shared" si="51"/>
        <v/>
      </c>
    </row>
    <row r="148" spans="1:13" ht="12.75" customHeight="1" outlineLevel="1" x14ac:dyDescent="0.25">
      <c r="A148" s="46" t="str">
        <f t="shared" si="37"/>
        <v xml:space="preserve">Objection and Cancellation; </v>
      </c>
      <c r="B148" s="51" t="s">
        <v>3671</v>
      </c>
      <c r="C148" s="159"/>
      <c r="D148" s="159"/>
      <c r="E148" s="233" t="s">
        <v>1250</v>
      </c>
      <c r="F148" s="233" t="s">
        <v>2681</v>
      </c>
      <c r="G148" s="159" t="str">
        <f t="shared" si="45"/>
        <v>string</v>
      </c>
      <c r="H148" s="159" t="str">
        <f t="shared" si="46"/>
        <v/>
      </c>
      <c r="I148" s="159">
        <f t="shared" si="47"/>
        <v>10</v>
      </c>
      <c r="J148" s="159" t="str">
        <f t="shared" si="48"/>
        <v/>
      </c>
      <c r="K148" s="159" t="str">
        <f t="shared" si="49"/>
        <v/>
      </c>
      <c r="L148" s="159" t="str">
        <f t="shared" si="50"/>
        <v/>
      </c>
      <c r="M148" s="159" t="str">
        <f t="shared" si="51"/>
        <v>Yes</v>
      </c>
    </row>
    <row r="149" spans="1:13" ht="12.75" customHeight="1" outlineLevel="1" x14ac:dyDescent="0.25">
      <c r="A149" s="46" t="str">
        <f t="shared" si="37"/>
        <v xml:space="preserve">Objection and Cancellation; </v>
      </c>
      <c r="B149" s="51" t="s">
        <v>3671</v>
      </c>
      <c r="C149" s="159"/>
      <c r="D149" s="159"/>
      <c r="E149" s="233" t="s">
        <v>1251</v>
      </c>
      <c r="F149" s="233" t="s">
        <v>2681</v>
      </c>
      <c r="G149" s="159" t="str">
        <f t="shared" si="45"/>
        <v>string</v>
      </c>
      <c r="H149" s="159" t="str">
        <f t="shared" si="46"/>
        <v/>
      </c>
      <c r="I149" s="159">
        <f t="shared" si="47"/>
        <v>60</v>
      </c>
      <c r="J149" s="159" t="str">
        <f t="shared" si="48"/>
        <v/>
      </c>
      <c r="K149" s="159" t="str">
        <f t="shared" si="49"/>
        <v/>
      </c>
      <c r="L149" s="159" t="str">
        <f t="shared" si="50"/>
        <v/>
      </c>
      <c r="M149" s="159" t="str">
        <f t="shared" si="51"/>
        <v>Yes</v>
      </c>
    </row>
    <row r="150" spans="1:13" ht="12.75" customHeight="1" outlineLevel="1" x14ac:dyDescent="0.25">
      <c r="A150" s="46" t="str">
        <f t="shared" si="37"/>
        <v xml:space="preserve">Objection and Cancellation; </v>
      </c>
      <c r="B150" s="51" t="s">
        <v>3671</v>
      </c>
      <c r="C150" s="159"/>
      <c r="D150" s="159"/>
      <c r="E150" s="233" t="s">
        <v>1252</v>
      </c>
      <c r="F150" s="233" t="s">
        <v>2681</v>
      </c>
      <c r="G150" s="159" t="str">
        <f t="shared" si="45"/>
        <v>string</v>
      </c>
      <c r="H150" s="159" t="str">
        <f t="shared" si="46"/>
        <v/>
      </c>
      <c r="I150" s="159">
        <f t="shared" si="47"/>
        <v>40</v>
      </c>
      <c r="J150" s="159" t="str">
        <f t="shared" si="48"/>
        <v/>
      </c>
      <c r="K150" s="159" t="str">
        <f t="shared" si="49"/>
        <v/>
      </c>
      <c r="L150" s="159" t="str">
        <f t="shared" si="50"/>
        <v/>
      </c>
      <c r="M150" s="159" t="str">
        <f t="shared" si="51"/>
        <v/>
      </c>
    </row>
    <row r="151" spans="1:13" ht="12.75" customHeight="1" outlineLevel="1" collapsed="1" x14ac:dyDescent="0.25">
      <c r="A151" s="46" t="str">
        <f t="shared" si="37"/>
        <v xml:space="preserve">Objection and Cancellation; </v>
      </c>
      <c r="B151" s="51" t="s">
        <v>3671</v>
      </c>
      <c r="C151" s="159"/>
      <c r="D151" s="159"/>
      <c r="E151" s="233" t="s">
        <v>1253</v>
      </c>
      <c r="F151" s="233" t="s">
        <v>2681</v>
      </c>
      <c r="G151" s="159" t="str">
        <f t="shared" si="45"/>
        <v>string</v>
      </c>
      <c r="H151" s="159" t="str">
        <f t="shared" si="46"/>
        <v/>
      </c>
      <c r="I151" s="159">
        <f t="shared" si="47"/>
        <v>40</v>
      </c>
      <c r="J151" s="159" t="str">
        <f t="shared" si="48"/>
        <v/>
      </c>
      <c r="K151" s="159" t="str">
        <f t="shared" si="49"/>
        <v/>
      </c>
      <c r="L151" s="159" t="str">
        <f t="shared" si="50"/>
        <v/>
      </c>
      <c r="M151" s="159" t="str">
        <f t="shared" si="51"/>
        <v/>
      </c>
    </row>
    <row r="152" spans="1:13" ht="12.75" customHeight="1" outlineLevel="1" x14ac:dyDescent="0.25">
      <c r="A152" s="46" t="str">
        <f t="shared" si="37"/>
        <v xml:space="preserve">Objection and Cancellation; </v>
      </c>
      <c r="B152" s="51" t="s">
        <v>3671</v>
      </c>
      <c r="C152" s="159"/>
      <c r="D152" s="159"/>
      <c r="E152" s="234" t="s">
        <v>2653</v>
      </c>
      <c r="F152" s="234" t="s">
        <v>2681</v>
      </c>
      <c r="G152" s="159" t="str">
        <f t="shared" si="45"/>
        <v>string</v>
      </c>
      <c r="H152" s="159" t="str">
        <f t="shared" si="46"/>
        <v/>
      </c>
      <c r="I152" s="159">
        <f t="shared" si="47"/>
        <v>10</v>
      </c>
      <c r="J152" s="159" t="str">
        <f t="shared" si="48"/>
        <v/>
      </c>
      <c r="K152" s="159" t="str">
        <f t="shared" si="49"/>
        <v/>
      </c>
      <c r="L152" s="159" t="str">
        <f t="shared" si="50"/>
        <v/>
      </c>
      <c r="M152" s="159" t="str">
        <f t="shared" si="51"/>
        <v/>
      </c>
    </row>
    <row r="153" spans="1:13" ht="12.75" customHeight="1" outlineLevel="1" x14ac:dyDescent="0.25">
      <c r="A153" s="46" t="str">
        <f t="shared" si="37"/>
        <v xml:space="preserve">Objection and Cancellation; </v>
      </c>
      <c r="B153" s="51" t="s">
        <v>3671</v>
      </c>
      <c r="C153" s="159"/>
      <c r="D153" s="159"/>
      <c r="E153" s="233" t="s">
        <v>1254</v>
      </c>
      <c r="F153" s="233" t="s">
        <v>2681</v>
      </c>
      <c r="G153" s="159" t="str">
        <f t="shared" si="45"/>
        <v>string</v>
      </c>
      <c r="H153" s="159" t="str">
        <f t="shared" si="46"/>
        <v/>
      </c>
      <c r="I153" s="159">
        <f t="shared" si="47"/>
        <v>40</v>
      </c>
      <c r="J153" s="159" t="str">
        <f t="shared" si="48"/>
        <v/>
      </c>
      <c r="K153" s="159" t="str">
        <f t="shared" si="49"/>
        <v/>
      </c>
      <c r="L153" s="159" t="str">
        <f t="shared" si="50"/>
        <v/>
      </c>
      <c r="M153" s="159" t="str">
        <f t="shared" si="51"/>
        <v/>
      </c>
    </row>
    <row r="154" spans="1:13" ht="12.75" customHeight="1" outlineLevel="1" x14ac:dyDescent="0.25">
      <c r="A154" s="46" t="str">
        <f t="shared" si="37"/>
        <v xml:space="preserve">Objection and Cancellation; </v>
      </c>
      <c r="B154" s="51" t="s">
        <v>3671</v>
      </c>
      <c r="C154" s="159"/>
      <c r="D154" s="159"/>
      <c r="E154" s="233" t="s">
        <v>1255</v>
      </c>
      <c r="F154" s="233" t="s">
        <v>2681</v>
      </c>
      <c r="G154" s="159" t="str">
        <f t="shared" si="45"/>
        <v>string</v>
      </c>
      <c r="H154" s="159" t="str">
        <f t="shared" si="46"/>
        <v/>
      </c>
      <c r="I154" s="159">
        <f t="shared" si="47"/>
        <v>3</v>
      </c>
      <c r="J154" s="159" t="str">
        <f t="shared" si="48"/>
        <v/>
      </c>
      <c r="K154" s="159" t="str">
        <f t="shared" si="49"/>
        <v/>
      </c>
      <c r="L154" s="159" t="str">
        <f t="shared" si="50"/>
        <v/>
      </c>
      <c r="M154" s="159" t="str">
        <f t="shared" si="51"/>
        <v/>
      </c>
    </row>
    <row r="155" spans="1:13" ht="12.75" customHeight="1" outlineLevel="1" x14ac:dyDescent="0.25">
      <c r="A155" s="46" t="str">
        <f t="shared" si="37"/>
        <v xml:space="preserve">Objection and Cancellation; </v>
      </c>
      <c r="B155" s="51" t="s">
        <v>3671</v>
      </c>
      <c r="C155" s="159"/>
      <c r="D155" s="159"/>
      <c r="E155" s="233" t="s">
        <v>2882</v>
      </c>
      <c r="F155" s="233" t="s">
        <v>2681</v>
      </c>
      <c r="G155" s="159" t="str">
        <f t="shared" si="45"/>
        <v>string</v>
      </c>
      <c r="H155" s="159" t="str">
        <f t="shared" si="46"/>
        <v/>
      </c>
      <c r="I155" s="159">
        <f t="shared" si="47"/>
        <v>3</v>
      </c>
      <c r="J155" s="159" t="str">
        <f t="shared" si="48"/>
        <v/>
      </c>
      <c r="K155" s="159" t="str">
        <f t="shared" si="49"/>
        <v/>
      </c>
      <c r="L155" s="159" t="str">
        <f t="shared" si="50"/>
        <v/>
      </c>
      <c r="M155" s="159" t="str">
        <f t="shared" si="51"/>
        <v/>
      </c>
    </row>
    <row r="156" spans="1:13" ht="12.75" customHeight="1" outlineLevel="1" x14ac:dyDescent="0.25">
      <c r="A156" s="46" t="str">
        <f t="shared" si="37"/>
        <v xml:space="preserve">Objection and Cancellation; </v>
      </c>
      <c r="B156" s="51" t="s">
        <v>3671</v>
      </c>
      <c r="C156" s="159" t="s">
        <v>652</v>
      </c>
      <c r="D156" s="159" t="s">
        <v>2670</v>
      </c>
      <c r="E156" s="233" t="s">
        <v>653</v>
      </c>
      <c r="F156" s="233" t="s">
        <v>2681</v>
      </c>
      <c r="G156" s="159" t="str">
        <f t="shared" si="45"/>
        <v>string</v>
      </c>
      <c r="H156" s="159" t="str">
        <f t="shared" si="46"/>
        <v/>
      </c>
      <c r="I156" s="159">
        <f t="shared" si="47"/>
        <v>4</v>
      </c>
      <c r="J156" s="159" t="str">
        <f t="shared" si="48"/>
        <v/>
      </c>
      <c r="K156" s="159" t="str">
        <f t="shared" si="49"/>
        <v/>
      </c>
      <c r="L156" s="159" t="str">
        <f t="shared" si="50"/>
        <v/>
      </c>
      <c r="M156" s="159" t="str">
        <f t="shared" si="51"/>
        <v>Yes</v>
      </c>
    </row>
    <row r="157" spans="1:13" ht="12.75" customHeight="1" outlineLevel="1" x14ac:dyDescent="0.25">
      <c r="A157" s="46" t="str">
        <f t="shared" si="37"/>
        <v xml:space="preserve">Objection and Cancellation; </v>
      </c>
      <c r="B157" s="51" t="s">
        <v>3671</v>
      </c>
      <c r="C157" s="159"/>
      <c r="D157" s="159"/>
      <c r="E157" s="233" t="s">
        <v>654</v>
      </c>
      <c r="F157" s="233" t="s">
        <v>2681</v>
      </c>
      <c r="G157" s="159" t="str">
        <f t="shared" si="45"/>
        <v>string</v>
      </c>
      <c r="H157" s="159" t="str">
        <f t="shared" si="46"/>
        <v/>
      </c>
      <c r="I157" s="159">
        <f t="shared" si="47"/>
        <v>40</v>
      </c>
      <c r="J157" s="159" t="str">
        <f t="shared" si="48"/>
        <v/>
      </c>
      <c r="K157" s="159" t="str">
        <f t="shared" si="49"/>
        <v/>
      </c>
      <c r="L157" s="159" t="str">
        <f t="shared" si="50"/>
        <v/>
      </c>
      <c r="M157" s="159" t="str">
        <f t="shared" si="51"/>
        <v/>
      </c>
    </row>
    <row r="158" spans="1:13" ht="12.75" customHeight="1" outlineLevel="1" x14ac:dyDescent="0.25">
      <c r="A158" s="46" t="str">
        <f t="shared" si="37"/>
        <v xml:space="preserve">Objection and Cancellation; </v>
      </c>
      <c r="B158" s="51" t="s">
        <v>3671</v>
      </c>
      <c r="C158" s="159"/>
      <c r="D158" s="159"/>
      <c r="E158" s="233" t="s">
        <v>655</v>
      </c>
      <c r="F158" s="233" t="s">
        <v>2681</v>
      </c>
      <c r="G158" s="159" t="str">
        <f t="shared" si="45"/>
        <v>string</v>
      </c>
      <c r="H158" s="159" t="str">
        <f t="shared" si="46"/>
        <v/>
      </c>
      <c r="I158" s="159">
        <f t="shared" si="47"/>
        <v>40</v>
      </c>
      <c r="J158" s="159" t="str">
        <f t="shared" si="48"/>
        <v/>
      </c>
      <c r="K158" s="159" t="str">
        <f t="shared" si="49"/>
        <v/>
      </c>
      <c r="L158" s="159" t="str">
        <f t="shared" si="50"/>
        <v/>
      </c>
      <c r="M158" s="159" t="str">
        <f t="shared" si="51"/>
        <v/>
      </c>
    </row>
    <row r="159" spans="1:13" ht="12.75" customHeight="1" outlineLevel="1" x14ac:dyDescent="0.25">
      <c r="A159" s="46" t="str">
        <f t="shared" si="37"/>
        <v xml:space="preserve">Objection and Cancellation; </v>
      </c>
      <c r="B159" s="51" t="s">
        <v>3671</v>
      </c>
      <c r="C159" s="159"/>
      <c r="D159" s="159"/>
      <c r="E159" s="233" t="s">
        <v>656</v>
      </c>
      <c r="F159" s="233" t="s">
        <v>2681</v>
      </c>
      <c r="G159" s="159" t="str">
        <f t="shared" si="45"/>
        <v>string</v>
      </c>
      <c r="H159" s="159" t="str">
        <f t="shared" si="46"/>
        <v/>
      </c>
      <c r="I159" s="159">
        <f t="shared" si="47"/>
        <v>40</v>
      </c>
      <c r="J159" s="159" t="str">
        <f t="shared" si="48"/>
        <v/>
      </c>
      <c r="K159" s="159" t="str">
        <f t="shared" si="49"/>
        <v/>
      </c>
      <c r="L159" s="159" t="str">
        <f t="shared" si="50"/>
        <v/>
      </c>
      <c r="M159" s="159" t="str">
        <f t="shared" si="51"/>
        <v/>
      </c>
    </row>
    <row r="160" spans="1:13" ht="12.75" customHeight="1" outlineLevel="1" x14ac:dyDescent="0.25">
      <c r="A160" s="46" t="str">
        <f t="shared" si="37"/>
        <v xml:space="preserve">Objection and Cancellation; </v>
      </c>
      <c r="B160" s="51" t="s">
        <v>3671</v>
      </c>
      <c r="C160" s="159"/>
      <c r="D160" s="159"/>
      <c r="E160" s="233" t="s">
        <v>657</v>
      </c>
      <c r="F160" s="233" t="s">
        <v>2681</v>
      </c>
      <c r="G160" s="159" t="str">
        <f t="shared" si="45"/>
        <v>string</v>
      </c>
      <c r="H160" s="159" t="str">
        <f t="shared" si="46"/>
        <v/>
      </c>
      <c r="I160" s="159">
        <f t="shared" si="47"/>
        <v>40</v>
      </c>
      <c r="J160" s="159" t="str">
        <f t="shared" si="48"/>
        <v/>
      </c>
      <c r="K160" s="159" t="str">
        <f t="shared" si="49"/>
        <v/>
      </c>
      <c r="L160" s="159" t="str">
        <f t="shared" si="50"/>
        <v/>
      </c>
      <c r="M160" s="159" t="str">
        <f t="shared" si="51"/>
        <v/>
      </c>
    </row>
    <row r="161" spans="1:13" ht="12.75" customHeight="1" outlineLevel="1" x14ac:dyDescent="0.25">
      <c r="A161" s="46" t="str">
        <f t="shared" si="37"/>
        <v xml:space="preserve">Objection and Cancellation; </v>
      </c>
      <c r="B161" s="51" t="s">
        <v>3671</v>
      </c>
      <c r="C161" s="159"/>
      <c r="D161" s="159"/>
      <c r="E161" s="233" t="s">
        <v>2643</v>
      </c>
      <c r="F161" s="233" t="s">
        <v>2681</v>
      </c>
      <c r="G161" s="159" t="str">
        <f t="shared" si="45"/>
        <v>string</v>
      </c>
      <c r="H161" s="159" t="str">
        <f t="shared" si="46"/>
        <v/>
      </c>
      <c r="I161" s="159">
        <f t="shared" si="47"/>
        <v>30</v>
      </c>
      <c r="J161" s="159" t="str">
        <f t="shared" si="48"/>
        <v/>
      </c>
      <c r="K161" s="159" t="str">
        <f t="shared" si="49"/>
        <v/>
      </c>
      <c r="L161" s="159" t="str">
        <f t="shared" si="50"/>
        <v/>
      </c>
      <c r="M161" s="159" t="str">
        <f t="shared" si="51"/>
        <v>Yes</v>
      </c>
    </row>
    <row r="162" spans="1:13" ht="12.75" customHeight="1" outlineLevel="1" x14ac:dyDescent="0.25">
      <c r="A162" s="46" t="str">
        <f t="shared" si="37"/>
        <v xml:space="preserve">Objection and Cancellation; </v>
      </c>
      <c r="B162" s="51" t="s">
        <v>3671</v>
      </c>
      <c r="C162" s="159"/>
      <c r="D162" s="159"/>
      <c r="E162" s="233" t="s">
        <v>1048</v>
      </c>
      <c r="F162" s="233" t="s">
        <v>2681</v>
      </c>
      <c r="G162" s="159" t="str">
        <f t="shared" si="45"/>
        <v>string</v>
      </c>
      <c r="H162" s="159" t="str">
        <f t="shared" si="46"/>
        <v/>
      </c>
      <c r="I162" s="159">
        <f t="shared" si="47"/>
        <v>40</v>
      </c>
      <c r="J162" s="159" t="str">
        <f t="shared" si="48"/>
        <v/>
      </c>
      <c r="K162" s="159" t="str">
        <f t="shared" si="49"/>
        <v/>
      </c>
      <c r="L162" s="159" t="str">
        <f t="shared" si="50"/>
        <v/>
      </c>
      <c r="M162" s="159" t="str">
        <f t="shared" si="51"/>
        <v/>
      </c>
    </row>
    <row r="163" spans="1:13" ht="12.75" customHeight="1" outlineLevel="1" x14ac:dyDescent="0.25">
      <c r="A163" s="46" t="str">
        <f t="shared" si="37"/>
        <v xml:space="preserve">Objection and Cancellation; </v>
      </c>
      <c r="B163" s="51" t="s">
        <v>3671</v>
      </c>
      <c r="C163" s="159" t="s">
        <v>2896</v>
      </c>
      <c r="D163" s="159" t="s">
        <v>2681</v>
      </c>
      <c r="E163" s="159" t="s">
        <v>2897</v>
      </c>
      <c r="F163" s="159" t="s">
        <v>2681</v>
      </c>
      <c r="G163" s="159" t="str">
        <f t="shared" si="45"/>
        <v>string</v>
      </c>
      <c r="H163" s="159" t="str">
        <f t="shared" si="46"/>
        <v/>
      </c>
      <c r="I163" s="159">
        <f t="shared" si="47"/>
        <v>70</v>
      </c>
      <c r="J163" s="159" t="str">
        <f t="shared" si="48"/>
        <v/>
      </c>
      <c r="K163" s="159" t="str">
        <f t="shared" si="49"/>
        <v/>
      </c>
      <c r="L163" s="159" t="str">
        <f t="shared" si="50"/>
        <v/>
      </c>
      <c r="M163" s="159" t="str">
        <f t="shared" si="51"/>
        <v/>
      </c>
    </row>
    <row r="164" spans="1:13" ht="12.75" customHeight="1" outlineLevel="1" x14ac:dyDescent="0.25">
      <c r="A164" s="46" t="str">
        <f t="shared" si="37"/>
        <v xml:space="preserve">Objection and Cancellation; </v>
      </c>
      <c r="B164" s="51" t="s">
        <v>3671</v>
      </c>
      <c r="C164" s="235" t="s">
        <v>2690</v>
      </c>
      <c r="D164" s="159" t="s">
        <v>2681</v>
      </c>
      <c r="E164" s="159" t="s">
        <v>2789</v>
      </c>
      <c r="F164" s="159" t="s">
        <v>2681</v>
      </c>
      <c r="G164" s="159" t="str">
        <f t="shared" si="45"/>
        <v>string</v>
      </c>
      <c r="H164" s="159" t="str">
        <f t="shared" si="46"/>
        <v/>
      </c>
      <c r="I164" s="159">
        <f t="shared" si="47"/>
        <v>20</v>
      </c>
      <c r="J164" s="159" t="str">
        <f t="shared" si="48"/>
        <v/>
      </c>
      <c r="K164" s="159" t="str">
        <f t="shared" si="49"/>
        <v/>
      </c>
      <c r="L164" s="159" t="str">
        <f t="shared" si="50"/>
        <v/>
      </c>
      <c r="M164" s="159" t="str">
        <f t="shared" si="51"/>
        <v/>
      </c>
    </row>
    <row r="165" spans="1:13" ht="12.75" customHeight="1" outlineLevel="1" x14ac:dyDescent="0.25">
      <c r="A165" s="46" t="str">
        <f t="shared" si="37"/>
        <v xml:space="preserve">Objection and Cancellation; </v>
      </c>
      <c r="B165" s="51" t="s">
        <v>3671</v>
      </c>
      <c r="C165" s="159"/>
      <c r="D165" s="159"/>
      <c r="E165" s="159" t="s">
        <v>2790</v>
      </c>
      <c r="F165" s="159" t="s">
        <v>2681</v>
      </c>
      <c r="G165" s="159" t="str">
        <f t="shared" si="45"/>
        <v>string</v>
      </c>
      <c r="H165" s="159" t="str">
        <f t="shared" si="46"/>
        <v/>
      </c>
      <c r="I165" s="159">
        <f t="shared" si="47"/>
        <v>10</v>
      </c>
      <c r="J165" s="159" t="str">
        <f t="shared" si="48"/>
        <v/>
      </c>
      <c r="K165" s="159" t="str">
        <f t="shared" si="49"/>
        <v/>
      </c>
      <c r="L165" s="159" t="str">
        <f t="shared" si="50"/>
        <v/>
      </c>
      <c r="M165" s="159" t="str">
        <f t="shared" si="51"/>
        <v/>
      </c>
    </row>
    <row r="166" spans="1:13" ht="12.75" customHeight="1" outlineLevel="1" x14ac:dyDescent="0.25">
      <c r="A166" s="46" t="str">
        <f t="shared" si="37"/>
        <v xml:space="preserve">Objection and Cancellation; </v>
      </c>
      <c r="B166" s="51" t="s">
        <v>3671</v>
      </c>
      <c r="C166" s="235" t="s">
        <v>2691</v>
      </c>
      <c r="D166" s="159" t="s">
        <v>2681</v>
      </c>
      <c r="E166" s="159" t="s">
        <v>2789</v>
      </c>
      <c r="F166" s="159" t="s">
        <v>2681</v>
      </c>
      <c r="G166" s="159" t="str">
        <f t="shared" si="45"/>
        <v>string</v>
      </c>
      <c r="H166" s="159" t="str">
        <f t="shared" si="46"/>
        <v/>
      </c>
      <c r="I166" s="159">
        <f t="shared" si="47"/>
        <v>20</v>
      </c>
      <c r="J166" s="159" t="str">
        <f t="shared" si="48"/>
        <v/>
      </c>
      <c r="K166" s="159" t="str">
        <f t="shared" si="49"/>
        <v/>
      </c>
      <c r="L166" s="159" t="str">
        <f t="shared" si="50"/>
        <v/>
      </c>
      <c r="M166" s="159" t="str">
        <f t="shared" si="51"/>
        <v/>
      </c>
    </row>
    <row r="167" spans="1:13" ht="12.75" customHeight="1" outlineLevel="1" x14ac:dyDescent="0.25">
      <c r="A167" s="46" t="str">
        <f t="shared" si="37"/>
        <v xml:space="preserve">Objection and Cancellation; </v>
      </c>
      <c r="B167" s="51" t="s">
        <v>3671</v>
      </c>
      <c r="E167" s="159" t="s">
        <v>2790</v>
      </c>
      <c r="F167" s="159" t="s">
        <v>2681</v>
      </c>
      <c r="G167" s="159" t="str">
        <f t="shared" si="45"/>
        <v>string</v>
      </c>
      <c r="H167" s="159" t="str">
        <f t="shared" si="46"/>
        <v/>
      </c>
      <c r="I167" s="159">
        <f t="shared" si="47"/>
        <v>10</v>
      </c>
      <c r="J167" s="159" t="str">
        <f t="shared" si="48"/>
        <v/>
      </c>
      <c r="K167" s="159" t="str">
        <f t="shared" si="49"/>
        <v/>
      </c>
      <c r="L167" s="159" t="str">
        <f t="shared" si="50"/>
        <v/>
      </c>
      <c r="M167" s="159" t="str">
        <f t="shared" si="51"/>
        <v/>
      </c>
    </row>
    <row r="168" spans="1:13" ht="12.75" customHeight="1" outlineLevel="1" x14ac:dyDescent="0.25">
      <c r="A168" s="46" t="str">
        <f t="shared" si="37"/>
        <v xml:space="preserve">Objection and Cancellation; </v>
      </c>
      <c r="B168" s="51" t="s">
        <v>3671</v>
      </c>
      <c r="C168" s="235" t="s">
        <v>2692</v>
      </c>
      <c r="D168" s="159" t="s">
        <v>2681</v>
      </c>
      <c r="E168" s="159" t="s">
        <v>2789</v>
      </c>
      <c r="F168" s="159" t="s">
        <v>2681</v>
      </c>
      <c r="G168" s="159" t="str">
        <f t="shared" si="45"/>
        <v>string</v>
      </c>
      <c r="H168" s="159" t="str">
        <f t="shared" si="46"/>
        <v/>
      </c>
      <c r="I168" s="159">
        <f t="shared" si="47"/>
        <v>20</v>
      </c>
      <c r="J168" s="159" t="str">
        <f t="shared" si="48"/>
        <v/>
      </c>
      <c r="K168" s="159" t="str">
        <f t="shared" si="49"/>
        <v/>
      </c>
      <c r="L168" s="159" t="str">
        <f t="shared" si="50"/>
        <v/>
      </c>
      <c r="M168" s="159" t="str">
        <f t="shared" si="51"/>
        <v/>
      </c>
    </row>
    <row r="169" spans="1:13" ht="12.75" customHeight="1" outlineLevel="1" x14ac:dyDescent="0.25">
      <c r="A169" s="46" t="str">
        <f t="shared" si="37"/>
        <v xml:space="preserve">Objection and Cancellation; </v>
      </c>
      <c r="B169" s="51" t="s">
        <v>3671</v>
      </c>
      <c r="C169" s="159"/>
      <c r="D169" s="159"/>
      <c r="E169" s="159" t="s">
        <v>2790</v>
      </c>
      <c r="F169" s="159" t="s">
        <v>2681</v>
      </c>
      <c r="G169" s="159" t="str">
        <f t="shared" si="45"/>
        <v>string</v>
      </c>
      <c r="H169" s="159" t="str">
        <f t="shared" si="46"/>
        <v/>
      </c>
      <c r="I169" s="159">
        <f t="shared" si="47"/>
        <v>10</v>
      </c>
      <c r="J169" s="159" t="str">
        <f t="shared" si="48"/>
        <v/>
      </c>
      <c r="K169" s="159" t="str">
        <f t="shared" si="49"/>
        <v/>
      </c>
      <c r="L169" s="159" t="str">
        <f t="shared" si="50"/>
        <v/>
      </c>
      <c r="M169" s="159" t="str">
        <f t="shared" si="51"/>
        <v/>
      </c>
    </row>
    <row r="170" spans="1:13" ht="12.75" customHeight="1" x14ac:dyDescent="0.25">
      <c r="A170" s="46" t="str">
        <f t="shared" si="37"/>
        <v xml:space="preserve">Customer Details; </v>
      </c>
      <c r="B170" s="47" t="s">
        <v>3673</v>
      </c>
      <c r="C170" s="48" t="str">
        <f>VLOOKUP($B170,MMnames,2,FALSE)</f>
        <v>Customer Details Change</v>
      </c>
      <c r="D170" s="49"/>
      <c r="E170" s="49"/>
      <c r="F170" s="14"/>
      <c r="G170" s="14"/>
      <c r="H170" s="14"/>
      <c r="I170" s="14"/>
      <c r="J170" s="14"/>
      <c r="K170" s="14"/>
      <c r="L170" s="14"/>
      <c r="M170" s="14"/>
    </row>
    <row r="171" spans="1:13" ht="12.75" customHeight="1" outlineLevel="1" x14ac:dyDescent="0.25">
      <c r="A171" s="46" t="str">
        <f t="shared" si="37"/>
        <v xml:space="preserve">Customer Details; </v>
      </c>
      <c r="B171" s="51" t="s">
        <v>3673</v>
      </c>
      <c r="C171" s="159" t="s">
        <v>2668</v>
      </c>
      <c r="D171" s="159"/>
      <c r="E171" s="4" t="s">
        <v>2769</v>
      </c>
      <c r="F171" s="4" t="s">
        <v>2670</v>
      </c>
      <c r="G171" s="159" t="str">
        <f t="shared" ref="G171:G185" si="52">VLOOKUP(E171,DI_schema,2,FALSE)</f>
        <v>string</v>
      </c>
      <c r="H171" s="159">
        <f t="shared" ref="H171:H185" si="53">VLOOKUP($E171,DI_schema,3,FALSE)</f>
        <v>11</v>
      </c>
      <c r="I171" s="159" t="str">
        <f t="shared" ref="I171:I185" si="54">VLOOKUP($E171,DI_schema,4,FALSE)</f>
        <v/>
      </c>
      <c r="J171" s="159" t="str">
        <f t="shared" ref="J171:J185" si="55">VLOOKUP($E171,DI_schema,5,FALSE)</f>
        <v/>
      </c>
      <c r="K171" s="159" t="str">
        <f t="shared" ref="K171:K185" si="56">VLOOKUP($E171,DI_schema,6,FALSE)</f>
        <v/>
      </c>
      <c r="L171" s="159" t="str">
        <f t="shared" ref="L171:L185" si="57">VLOOKUP($E171,DI_schema,7,FALSE)</f>
        <v/>
      </c>
      <c r="M171" s="159" t="str">
        <f t="shared" ref="M171:M185" si="58">IF(LEN(VLOOKUP($E171,DI_schema,8,FALSE))&gt;0,"Yes","")</f>
        <v/>
      </c>
    </row>
    <row r="172" spans="1:13" ht="12.75" customHeight="1" outlineLevel="1" x14ac:dyDescent="0.25">
      <c r="A172" s="46" t="str">
        <f t="shared" si="37"/>
        <v xml:space="preserve">Customer Details; </v>
      </c>
      <c r="B172" s="51" t="s">
        <v>3673</v>
      </c>
      <c r="C172" s="159"/>
      <c r="D172" s="159"/>
      <c r="E172" s="4" t="s">
        <v>2894</v>
      </c>
      <c r="F172" s="4" t="s">
        <v>2670</v>
      </c>
      <c r="G172" s="159" t="str">
        <f t="shared" si="52"/>
        <v>string</v>
      </c>
      <c r="H172" s="159" t="str">
        <f t="shared" si="53"/>
        <v/>
      </c>
      <c r="I172" s="159">
        <f t="shared" si="54"/>
        <v>35</v>
      </c>
      <c r="J172" s="159" t="str">
        <f t="shared" si="55"/>
        <v/>
      </c>
      <c r="K172" s="159" t="str">
        <f t="shared" si="56"/>
        <v/>
      </c>
      <c r="L172" s="159" t="str">
        <f t="shared" si="57"/>
        <v/>
      </c>
      <c r="M172" s="159" t="str">
        <f t="shared" si="58"/>
        <v/>
      </c>
    </row>
    <row r="173" spans="1:13" ht="12.75" customHeight="1" outlineLevel="1" x14ac:dyDescent="0.25">
      <c r="A173" s="46" t="str">
        <f t="shared" si="37"/>
        <v xml:space="preserve">Customer Details; </v>
      </c>
      <c r="B173" s="51" t="s">
        <v>3673</v>
      </c>
      <c r="C173" s="4"/>
      <c r="D173" s="159"/>
      <c r="E173" s="4" t="s">
        <v>3409</v>
      </c>
      <c r="F173" s="4" t="s">
        <v>2670</v>
      </c>
      <c r="G173" s="159" t="str">
        <f t="shared" si="52"/>
        <v>boolean</v>
      </c>
      <c r="H173" s="159" t="str">
        <f t="shared" si="53"/>
        <v/>
      </c>
      <c r="I173" s="159" t="str">
        <f t="shared" si="54"/>
        <v/>
      </c>
      <c r="J173" s="159" t="str">
        <f t="shared" si="55"/>
        <v/>
      </c>
      <c r="K173" s="159" t="str">
        <f t="shared" si="56"/>
        <v/>
      </c>
      <c r="L173" s="159" t="str">
        <f t="shared" si="57"/>
        <v/>
      </c>
      <c r="M173" s="159" t="str">
        <f t="shared" si="58"/>
        <v/>
      </c>
    </row>
    <row r="174" spans="1:13" ht="12.75" customHeight="1" outlineLevel="1" x14ac:dyDescent="0.25">
      <c r="A174" s="46" t="str">
        <f t="shared" si="37"/>
        <v xml:space="preserve">Customer Details; </v>
      </c>
      <c r="B174" s="51" t="s">
        <v>3673</v>
      </c>
      <c r="C174" s="4"/>
      <c r="D174" s="159"/>
      <c r="E174" s="4" t="s">
        <v>3410</v>
      </c>
      <c r="F174" s="4" t="s">
        <v>2670</v>
      </c>
      <c r="G174" s="159" t="str">
        <f t="shared" si="52"/>
        <v>boolean</v>
      </c>
      <c r="H174" s="159" t="str">
        <f t="shared" si="53"/>
        <v/>
      </c>
      <c r="I174" s="159" t="str">
        <f t="shared" si="54"/>
        <v/>
      </c>
      <c r="J174" s="159" t="str">
        <f t="shared" si="55"/>
        <v/>
      </c>
      <c r="K174" s="159" t="str">
        <f t="shared" si="56"/>
        <v/>
      </c>
      <c r="L174" s="159" t="str">
        <f t="shared" si="57"/>
        <v/>
      </c>
      <c r="M174" s="159" t="str">
        <f t="shared" si="58"/>
        <v/>
      </c>
    </row>
    <row r="175" spans="1:13" ht="12.75" customHeight="1" outlineLevel="1" x14ac:dyDescent="0.25">
      <c r="A175" s="46" t="str">
        <f t="shared" si="37"/>
        <v xml:space="preserve">Customer Details; </v>
      </c>
      <c r="B175" s="51" t="s">
        <v>3673</v>
      </c>
      <c r="C175" s="4"/>
      <c r="D175" s="159"/>
      <c r="E175" s="4" t="s">
        <v>2671</v>
      </c>
      <c r="F175" s="4" t="s">
        <v>2670</v>
      </c>
      <c r="G175" s="159" t="str">
        <f t="shared" si="52"/>
        <v>string</v>
      </c>
      <c r="H175" s="159">
        <f t="shared" si="53"/>
        <v>3</v>
      </c>
      <c r="I175" s="159" t="str">
        <f t="shared" si="54"/>
        <v/>
      </c>
      <c r="J175" s="159" t="str">
        <f t="shared" si="55"/>
        <v/>
      </c>
      <c r="K175" s="159" t="str">
        <f t="shared" si="56"/>
        <v/>
      </c>
      <c r="L175" s="159" t="str">
        <f t="shared" si="57"/>
        <v/>
      </c>
      <c r="M175" s="159" t="str">
        <f t="shared" si="58"/>
        <v/>
      </c>
    </row>
    <row r="176" spans="1:13" ht="12.75" customHeight="1" outlineLevel="1" x14ac:dyDescent="0.25">
      <c r="A176" s="46" t="str">
        <f t="shared" si="37"/>
        <v xml:space="preserve">Customer Details; </v>
      </c>
      <c r="B176" s="51" t="s">
        <v>3673</v>
      </c>
      <c r="C176" s="4"/>
      <c r="D176" s="159"/>
      <c r="E176" s="4" t="s">
        <v>3650</v>
      </c>
      <c r="F176" s="4" t="s">
        <v>2681</v>
      </c>
      <c r="G176" s="159" t="str">
        <f t="shared" si="52"/>
        <v>string</v>
      </c>
      <c r="H176" s="159" t="str">
        <f t="shared" si="53"/>
        <v/>
      </c>
      <c r="I176" s="159">
        <f t="shared" si="54"/>
        <v>40</v>
      </c>
      <c r="J176" s="159" t="str">
        <f t="shared" si="55"/>
        <v/>
      </c>
      <c r="K176" s="159" t="str">
        <f t="shared" si="56"/>
        <v/>
      </c>
      <c r="L176" s="159" t="str">
        <f t="shared" si="57"/>
        <v/>
      </c>
      <c r="M176" s="159" t="str">
        <f t="shared" si="58"/>
        <v/>
      </c>
    </row>
    <row r="177" spans="1:13" ht="12.75" customHeight="1" outlineLevel="1" x14ac:dyDescent="0.25">
      <c r="A177" s="46" t="str">
        <f t="shared" si="37"/>
        <v xml:space="preserve">Customer Details; </v>
      </c>
      <c r="B177" s="51" t="s">
        <v>3673</v>
      </c>
      <c r="C177" s="4"/>
      <c r="D177" s="159"/>
      <c r="E177" s="4" t="s">
        <v>3411</v>
      </c>
      <c r="F177" s="4" t="s">
        <v>2670</v>
      </c>
      <c r="G177" s="159" t="str">
        <f t="shared" si="52"/>
        <v>boolean</v>
      </c>
      <c r="H177" s="159" t="str">
        <f t="shared" si="53"/>
        <v/>
      </c>
      <c r="I177" s="159" t="str">
        <f t="shared" si="54"/>
        <v/>
      </c>
      <c r="J177" s="159" t="str">
        <f t="shared" si="55"/>
        <v/>
      </c>
      <c r="K177" s="159" t="str">
        <f t="shared" si="56"/>
        <v/>
      </c>
      <c r="L177" s="159" t="str">
        <f t="shared" si="57"/>
        <v/>
      </c>
      <c r="M177" s="159" t="str">
        <f t="shared" si="58"/>
        <v/>
      </c>
    </row>
    <row r="178" spans="1:13" ht="12.75" customHeight="1" outlineLevel="1" x14ac:dyDescent="0.25">
      <c r="A178" s="46" t="str">
        <f t="shared" si="37"/>
        <v xml:space="preserve">Customer Details; </v>
      </c>
      <c r="B178" s="51" t="s">
        <v>3673</v>
      </c>
      <c r="C178" s="4"/>
      <c r="D178" s="159"/>
      <c r="E178" s="4" t="s">
        <v>3412</v>
      </c>
      <c r="F178" s="4" t="s">
        <v>2681</v>
      </c>
      <c r="G178" s="159" t="str">
        <f t="shared" si="52"/>
        <v>string</v>
      </c>
      <c r="H178" s="159">
        <f t="shared" si="53"/>
        <v>2</v>
      </c>
      <c r="I178" s="159" t="str">
        <f t="shared" si="54"/>
        <v/>
      </c>
      <c r="J178" s="159" t="str">
        <f t="shared" si="55"/>
        <v/>
      </c>
      <c r="K178" s="159" t="str">
        <f t="shared" si="56"/>
        <v/>
      </c>
      <c r="L178" s="159" t="str">
        <f t="shared" si="57"/>
        <v/>
      </c>
      <c r="M178" s="159" t="str">
        <f t="shared" si="58"/>
        <v/>
      </c>
    </row>
    <row r="179" spans="1:13" ht="12.75" customHeight="1" outlineLevel="1" x14ac:dyDescent="0.25">
      <c r="A179" s="46" t="str">
        <f t="shared" si="37"/>
        <v xml:space="preserve">Customer Details; </v>
      </c>
      <c r="B179" s="51" t="s">
        <v>3673</v>
      </c>
      <c r="C179" s="4"/>
      <c r="D179" s="159"/>
      <c r="E179" s="4" t="s">
        <v>1054</v>
      </c>
      <c r="F179" s="4" t="s">
        <v>2681</v>
      </c>
      <c r="G179" s="159" t="str">
        <f t="shared" si="52"/>
        <v>string</v>
      </c>
      <c r="H179" s="159" t="str">
        <f t="shared" si="53"/>
        <v/>
      </c>
      <c r="I179" s="159">
        <f t="shared" si="54"/>
        <v>5</v>
      </c>
      <c r="J179" s="159" t="str">
        <f t="shared" si="55"/>
        <v/>
      </c>
      <c r="K179" s="159" t="str">
        <f t="shared" si="56"/>
        <v/>
      </c>
      <c r="L179" s="159" t="str">
        <f t="shared" si="57"/>
        <v/>
      </c>
      <c r="M179" s="159" t="str">
        <f t="shared" si="58"/>
        <v/>
      </c>
    </row>
    <row r="180" spans="1:13" ht="12.75" customHeight="1" outlineLevel="1" x14ac:dyDescent="0.25">
      <c r="A180" s="46" t="str">
        <f t="shared" si="37"/>
        <v xml:space="preserve">Customer Details; </v>
      </c>
      <c r="B180" s="51" t="s">
        <v>3673</v>
      </c>
      <c r="C180" s="4"/>
      <c r="D180" s="159"/>
      <c r="E180" s="4" t="s">
        <v>3413</v>
      </c>
      <c r="F180" s="4" t="s">
        <v>2670</v>
      </c>
      <c r="G180" s="159" t="str">
        <f t="shared" si="52"/>
        <v>boolean</v>
      </c>
      <c r="H180" s="159" t="str">
        <f t="shared" si="53"/>
        <v/>
      </c>
      <c r="I180" s="159" t="str">
        <f t="shared" si="54"/>
        <v/>
      </c>
      <c r="J180" s="159" t="str">
        <f t="shared" si="55"/>
        <v/>
      </c>
      <c r="K180" s="159" t="str">
        <f t="shared" si="56"/>
        <v/>
      </c>
      <c r="L180" s="159" t="str">
        <f t="shared" si="57"/>
        <v/>
      </c>
      <c r="M180" s="159" t="str">
        <f t="shared" si="58"/>
        <v/>
      </c>
    </row>
    <row r="181" spans="1:13" ht="12.75" customHeight="1" outlineLevel="1" x14ac:dyDescent="0.25">
      <c r="A181" s="46" t="str">
        <f t="shared" si="37"/>
        <v xml:space="preserve">Customer Details; </v>
      </c>
      <c r="B181" s="51" t="s">
        <v>3673</v>
      </c>
      <c r="C181" s="4"/>
      <c r="D181" s="159"/>
      <c r="E181" s="4" t="s">
        <v>1057</v>
      </c>
      <c r="F181" s="4" t="s">
        <v>2681</v>
      </c>
      <c r="G181" s="159" t="str">
        <f t="shared" si="52"/>
        <v>string</v>
      </c>
      <c r="H181" s="159" t="str">
        <f t="shared" si="53"/>
        <v/>
      </c>
      <c r="I181" s="159">
        <f t="shared" si="54"/>
        <v>8</v>
      </c>
      <c r="J181" s="159" t="str">
        <f t="shared" si="55"/>
        <v/>
      </c>
      <c r="K181" s="159" t="str">
        <f t="shared" si="56"/>
        <v/>
      </c>
      <c r="L181" s="159" t="str">
        <f t="shared" si="57"/>
        <v/>
      </c>
      <c r="M181" s="159" t="str">
        <f t="shared" si="58"/>
        <v/>
      </c>
    </row>
    <row r="182" spans="1:13" ht="12.75" customHeight="1" outlineLevel="1" collapsed="1" x14ac:dyDescent="0.25">
      <c r="A182" s="46" t="str">
        <f t="shared" si="37"/>
        <v xml:space="preserve">Customer Details; </v>
      </c>
      <c r="B182" s="51" t="s">
        <v>3673</v>
      </c>
      <c r="C182" s="4"/>
      <c r="D182" s="159"/>
      <c r="E182" s="4" t="s">
        <v>3415</v>
      </c>
      <c r="F182" s="4" t="s">
        <v>2681</v>
      </c>
      <c r="G182" s="159" t="str">
        <f t="shared" si="52"/>
        <v>boolean</v>
      </c>
      <c r="H182" s="159" t="str">
        <f t="shared" si="53"/>
        <v/>
      </c>
      <c r="I182" s="159" t="str">
        <f t="shared" si="54"/>
        <v/>
      </c>
      <c r="J182" s="159" t="str">
        <f t="shared" si="55"/>
        <v/>
      </c>
      <c r="K182" s="159" t="str">
        <f t="shared" si="56"/>
        <v/>
      </c>
      <c r="L182" s="159" t="str">
        <f t="shared" si="57"/>
        <v/>
      </c>
      <c r="M182" s="159" t="str">
        <f t="shared" si="58"/>
        <v/>
      </c>
    </row>
    <row r="183" spans="1:13" ht="12.75" customHeight="1" outlineLevel="1" x14ac:dyDescent="0.25">
      <c r="A183" s="46" t="str">
        <f t="shared" si="37"/>
        <v xml:space="preserve">Customer Details; </v>
      </c>
      <c r="B183" s="51" t="s">
        <v>3673</v>
      </c>
      <c r="C183" s="159"/>
      <c r="D183" s="159"/>
      <c r="E183" s="4" t="s">
        <v>1059</v>
      </c>
      <c r="F183" s="4" t="s">
        <v>2681</v>
      </c>
      <c r="G183" s="159" t="str">
        <f t="shared" si="52"/>
        <v>string</v>
      </c>
      <c r="H183" s="159" t="str">
        <f t="shared" si="53"/>
        <v/>
      </c>
      <c r="I183" s="159">
        <f t="shared" si="54"/>
        <v>4</v>
      </c>
      <c r="J183" s="159" t="str">
        <f t="shared" si="55"/>
        <v/>
      </c>
      <c r="K183" s="159" t="str">
        <f t="shared" si="56"/>
        <v/>
      </c>
      <c r="L183" s="159" t="str">
        <f t="shared" si="57"/>
        <v/>
      </c>
      <c r="M183" s="159" t="str">
        <f t="shared" si="58"/>
        <v/>
      </c>
    </row>
    <row r="184" spans="1:13" ht="12.75" customHeight="1" outlineLevel="1" x14ac:dyDescent="0.25">
      <c r="A184" s="46" t="str">
        <f t="shared" si="37"/>
        <v xml:space="preserve">Customer Details; </v>
      </c>
      <c r="B184" s="51" t="s">
        <v>3673</v>
      </c>
      <c r="C184" s="159"/>
      <c r="D184" s="159"/>
      <c r="E184" s="4" t="s">
        <v>1061</v>
      </c>
      <c r="F184" s="4" t="s">
        <v>2681</v>
      </c>
      <c r="G184" s="159" t="str">
        <f t="shared" si="52"/>
        <v>boolean</v>
      </c>
      <c r="H184" s="159" t="str">
        <f t="shared" si="53"/>
        <v/>
      </c>
      <c r="I184" s="159" t="str">
        <f t="shared" si="54"/>
        <v/>
      </c>
      <c r="J184" s="159" t="str">
        <f t="shared" si="55"/>
        <v/>
      </c>
      <c r="K184" s="159" t="str">
        <f t="shared" si="56"/>
        <v/>
      </c>
      <c r="L184" s="159" t="str">
        <f t="shared" si="57"/>
        <v/>
      </c>
      <c r="M184" s="159" t="str">
        <f t="shared" si="58"/>
        <v/>
      </c>
    </row>
    <row r="185" spans="1:13" ht="12.75" customHeight="1" outlineLevel="1" x14ac:dyDescent="0.25">
      <c r="A185" s="46" t="str">
        <f t="shared" si="37"/>
        <v xml:space="preserve">Customer Details; </v>
      </c>
      <c r="B185" s="51" t="s">
        <v>3673</v>
      </c>
      <c r="C185" s="159"/>
      <c r="D185" s="159"/>
      <c r="E185" s="4" t="s">
        <v>3391</v>
      </c>
      <c r="F185" s="4" t="s">
        <v>2681</v>
      </c>
      <c r="G185" s="159" t="str">
        <f t="shared" si="52"/>
        <v>boolean</v>
      </c>
      <c r="H185" s="159" t="str">
        <f t="shared" si="53"/>
        <v/>
      </c>
      <c r="I185" s="159" t="str">
        <f t="shared" si="54"/>
        <v/>
      </c>
      <c r="J185" s="159" t="str">
        <f t="shared" si="55"/>
        <v/>
      </c>
      <c r="K185" s="159" t="str">
        <f t="shared" si="56"/>
        <v/>
      </c>
      <c r="L185" s="159" t="str">
        <f t="shared" si="57"/>
        <v/>
      </c>
      <c r="M185" s="159" t="str">
        <f t="shared" si="58"/>
        <v/>
      </c>
    </row>
    <row r="186" spans="1:13" s="230" customFormat="1" ht="12.75" customHeight="1" outlineLevel="1" x14ac:dyDescent="0.25">
      <c r="A186" s="46"/>
      <c r="B186" s="276" t="s">
        <v>3673</v>
      </c>
      <c r="C186" s="237"/>
      <c r="D186" s="237"/>
      <c r="E186" s="237" t="s">
        <v>4063</v>
      </c>
      <c r="F186" s="237" t="s">
        <v>2681</v>
      </c>
      <c r="G186" s="237" t="s">
        <v>2241</v>
      </c>
      <c r="H186" s="237">
        <v>2</v>
      </c>
      <c r="I186" s="237"/>
      <c r="J186" s="237"/>
      <c r="K186" s="237"/>
      <c r="L186" s="237"/>
      <c r="M186" s="237"/>
    </row>
    <row r="187" spans="1:13" ht="12.75" customHeight="1" outlineLevel="1" x14ac:dyDescent="0.25">
      <c r="A187" s="46" t="str">
        <f t="shared" ref="A187:A246" si="59">IF(B187="","",VLOOKUP(B187,mapping_result,2,FALSE))</f>
        <v xml:space="preserve">Customer Details; </v>
      </c>
      <c r="B187" s="51" t="s">
        <v>3673</v>
      </c>
      <c r="C187" s="4" t="s">
        <v>3836</v>
      </c>
      <c r="D187" s="159" t="s">
        <v>3837</v>
      </c>
      <c r="E187" s="4" t="s">
        <v>3414</v>
      </c>
      <c r="F187" s="4" t="s">
        <v>2670</v>
      </c>
      <c r="G187" s="159" t="str">
        <f t="shared" ref="G187:G213" si="60">VLOOKUP(E187,DI_schema,2,FALSE)</f>
        <v>boolean</v>
      </c>
      <c r="H187" s="159" t="str">
        <f t="shared" ref="H187:H213" si="61">VLOOKUP($E187,DI_schema,3,FALSE)</f>
        <v/>
      </c>
      <c r="I187" s="159" t="str">
        <f t="shared" ref="I187:I213" si="62">VLOOKUP($E187,DI_schema,4,FALSE)</f>
        <v/>
      </c>
      <c r="J187" s="159" t="str">
        <f t="shared" ref="J187:J213" si="63">VLOOKUP($E187,DI_schema,5,FALSE)</f>
        <v/>
      </c>
      <c r="K187" s="159" t="str">
        <f t="shared" ref="K187:K213" si="64">VLOOKUP($E187,DI_schema,6,FALSE)</f>
        <v/>
      </c>
      <c r="L187" s="159" t="str">
        <f t="shared" ref="L187:L213" si="65">VLOOKUP($E187,DI_schema,7,FALSE)</f>
        <v/>
      </c>
      <c r="M187" s="159" t="str">
        <f t="shared" ref="M187:M213" si="66">IF(LEN(VLOOKUP($E187,DI_schema,8,FALSE))&gt;0,"Yes","")</f>
        <v/>
      </c>
    </row>
    <row r="188" spans="1:13" ht="12.75" customHeight="1" outlineLevel="1" x14ac:dyDescent="0.25">
      <c r="A188" s="46" t="str">
        <f t="shared" si="59"/>
        <v xml:space="preserve">Customer Details; </v>
      </c>
      <c r="B188" s="51" t="s">
        <v>3673</v>
      </c>
      <c r="C188" s="4"/>
      <c r="D188" s="159"/>
      <c r="E188" s="104" t="s">
        <v>2640</v>
      </c>
      <c r="F188" s="4" t="s">
        <v>2670</v>
      </c>
      <c r="G188" s="159" t="str">
        <f t="shared" si="60"/>
        <v>string</v>
      </c>
      <c r="H188" s="159">
        <f t="shared" si="61"/>
        <v>4</v>
      </c>
      <c r="I188" s="159" t="str">
        <f t="shared" si="62"/>
        <v/>
      </c>
      <c r="J188" s="159" t="str">
        <f t="shared" si="63"/>
        <v/>
      </c>
      <c r="K188" s="159" t="str">
        <f t="shared" si="64"/>
        <v/>
      </c>
      <c r="L188" s="159" t="str">
        <f t="shared" si="65"/>
        <v/>
      </c>
      <c r="M188" s="159" t="str">
        <f t="shared" si="66"/>
        <v/>
      </c>
    </row>
    <row r="189" spans="1:13" ht="12.75" customHeight="1" outlineLevel="1" x14ac:dyDescent="0.25">
      <c r="A189" s="46" t="str">
        <f t="shared" si="59"/>
        <v xml:space="preserve">Customer Details; </v>
      </c>
      <c r="B189" s="51" t="s">
        <v>3673</v>
      </c>
      <c r="C189" s="4" t="s">
        <v>2658</v>
      </c>
      <c r="D189" s="4" t="s">
        <v>2681</v>
      </c>
      <c r="E189" s="234" t="s">
        <v>1247</v>
      </c>
      <c r="F189" s="234" t="s">
        <v>2681</v>
      </c>
      <c r="G189" s="159" t="str">
        <f t="shared" si="60"/>
        <v>string</v>
      </c>
      <c r="H189" s="159" t="str">
        <f t="shared" si="61"/>
        <v/>
      </c>
      <c r="I189" s="159">
        <f t="shared" si="62"/>
        <v>10</v>
      </c>
      <c r="J189" s="159" t="str">
        <f t="shared" si="63"/>
        <v/>
      </c>
      <c r="K189" s="159" t="str">
        <f t="shared" si="64"/>
        <v/>
      </c>
      <c r="L189" s="159" t="str">
        <f t="shared" si="65"/>
        <v/>
      </c>
      <c r="M189" s="159" t="str">
        <f t="shared" si="66"/>
        <v/>
      </c>
    </row>
    <row r="190" spans="1:13" ht="12.75" customHeight="1" outlineLevel="1" x14ac:dyDescent="0.25">
      <c r="A190" s="46" t="str">
        <f t="shared" si="59"/>
        <v xml:space="preserve">Customer Details; </v>
      </c>
      <c r="B190" s="51" t="s">
        <v>3673</v>
      </c>
      <c r="C190" s="4" t="s">
        <v>2659</v>
      </c>
      <c r="D190" s="4"/>
      <c r="E190" s="234" t="s">
        <v>1248</v>
      </c>
      <c r="F190" s="234" t="s">
        <v>2681</v>
      </c>
      <c r="G190" s="159" t="str">
        <f t="shared" si="60"/>
        <v>string</v>
      </c>
      <c r="H190" s="159" t="str">
        <f t="shared" si="61"/>
        <v/>
      </c>
      <c r="I190" s="159">
        <f t="shared" si="62"/>
        <v>40</v>
      </c>
      <c r="J190" s="159" t="str">
        <f t="shared" si="63"/>
        <v/>
      </c>
      <c r="K190" s="159" t="str">
        <f t="shared" si="64"/>
        <v/>
      </c>
      <c r="L190" s="159" t="str">
        <f t="shared" si="65"/>
        <v/>
      </c>
      <c r="M190" s="159" t="str">
        <f t="shared" si="66"/>
        <v/>
      </c>
    </row>
    <row r="191" spans="1:13" ht="12.75" customHeight="1" outlineLevel="1" x14ac:dyDescent="0.25">
      <c r="A191" s="46" t="str">
        <f t="shared" si="59"/>
        <v xml:space="preserve">Customer Details; </v>
      </c>
      <c r="B191" s="51" t="s">
        <v>3673</v>
      </c>
      <c r="C191" s="4"/>
      <c r="D191" s="4"/>
      <c r="E191" s="234" t="s">
        <v>1249</v>
      </c>
      <c r="F191" s="234" t="s">
        <v>2681</v>
      </c>
      <c r="G191" s="159" t="str">
        <f t="shared" si="60"/>
        <v>string</v>
      </c>
      <c r="H191" s="159" t="str">
        <f t="shared" si="61"/>
        <v/>
      </c>
      <c r="I191" s="159">
        <f t="shared" si="62"/>
        <v>40</v>
      </c>
      <c r="J191" s="159" t="str">
        <f t="shared" si="63"/>
        <v/>
      </c>
      <c r="K191" s="159" t="str">
        <f t="shared" si="64"/>
        <v/>
      </c>
      <c r="L191" s="159" t="str">
        <f t="shared" si="65"/>
        <v/>
      </c>
      <c r="M191" s="159" t="str">
        <f t="shared" si="66"/>
        <v/>
      </c>
    </row>
    <row r="192" spans="1:13" ht="12.75" customHeight="1" outlineLevel="1" x14ac:dyDescent="0.25">
      <c r="A192" s="46" t="str">
        <f t="shared" si="59"/>
        <v xml:space="preserve">Customer Details; </v>
      </c>
      <c r="B192" s="51" t="s">
        <v>3673</v>
      </c>
      <c r="C192" s="4"/>
      <c r="D192" s="4"/>
      <c r="E192" s="234" t="s">
        <v>1250</v>
      </c>
      <c r="F192" s="234" t="s">
        <v>2681</v>
      </c>
      <c r="G192" s="159" t="str">
        <f t="shared" si="60"/>
        <v>string</v>
      </c>
      <c r="H192" s="159" t="str">
        <f t="shared" si="61"/>
        <v/>
      </c>
      <c r="I192" s="159">
        <f t="shared" si="62"/>
        <v>10</v>
      </c>
      <c r="J192" s="159" t="str">
        <f t="shared" si="63"/>
        <v/>
      </c>
      <c r="K192" s="159" t="str">
        <f t="shared" si="64"/>
        <v/>
      </c>
      <c r="L192" s="159" t="str">
        <f t="shared" si="65"/>
        <v/>
      </c>
      <c r="M192" s="159" t="str">
        <f t="shared" si="66"/>
        <v>Yes</v>
      </c>
    </row>
    <row r="193" spans="1:13" ht="12.75" customHeight="1" outlineLevel="1" x14ac:dyDescent="0.25">
      <c r="A193" s="46" t="str">
        <f t="shared" si="59"/>
        <v xml:space="preserve">Customer Details; </v>
      </c>
      <c r="B193" s="51" t="s">
        <v>3673</v>
      </c>
      <c r="C193" s="4"/>
      <c r="D193" s="4"/>
      <c r="E193" s="234" t="s">
        <v>1251</v>
      </c>
      <c r="F193" s="234" t="s">
        <v>2681</v>
      </c>
      <c r="G193" s="159" t="str">
        <f t="shared" si="60"/>
        <v>string</v>
      </c>
      <c r="H193" s="159" t="str">
        <f t="shared" si="61"/>
        <v/>
      </c>
      <c r="I193" s="159">
        <f t="shared" si="62"/>
        <v>60</v>
      </c>
      <c r="J193" s="159" t="str">
        <f t="shared" si="63"/>
        <v/>
      </c>
      <c r="K193" s="159" t="str">
        <f t="shared" si="64"/>
        <v/>
      </c>
      <c r="L193" s="159" t="str">
        <f t="shared" si="65"/>
        <v/>
      </c>
      <c r="M193" s="159" t="str">
        <f t="shared" si="66"/>
        <v>Yes</v>
      </c>
    </row>
    <row r="194" spans="1:13" ht="12.75" customHeight="1" outlineLevel="1" x14ac:dyDescent="0.25">
      <c r="A194" s="46" t="str">
        <f t="shared" si="59"/>
        <v xml:space="preserve">Customer Details; </v>
      </c>
      <c r="B194" s="51" t="s">
        <v>3673</v>
      </c>
      <c r="C194" s="4"/>
      <c r="D194" s="4"/>
      <c r="E194" s="234" t="s">
        <v>1252</v>
      </c>
      <c r="F194" s="234" t="s">
        <v>2681</v>
      </c>
      <c r="G194" s="159" t="str">
        <f t="shared" si="60"/>
        <v>string</v>
      </c>
      <c r="H194" s="159" t="str">
        <f t="shared" si="61"/>
        <v/>
      </c>
      <c r="I194" s="159">
        <f t="shared" si="62"/>
        <v>40</v>
      </c>
      <c r="J194" s="159" t="str">
        <f t="shared" si="63"/>
        <v/>
      </c>
      <c r="K194" s="159" t="str">
        <f t="shared" si="64"/>
        <v/>
      </c>
      <c r="L194" s="159" t="str">
        <f t="shared" si="65"/>
        <v/>
      </c>
      <c r="M194" s="159" t="str">
        <f t="shared" si="66"/>
        <v/>
      </c>
    </row>
    <row r="195" spans="1:13" ht="12.75" customHeight="1" outlineLevel="1" x14ac:dyDescent="0.25">
      <c r="A195" s="46" t="str">
        <f t="shared" si="59"/>
        <v xml:space="preserve">Customer Details; </v>
      </c>
      <c r="B195" s="51" t="s">
        <v>3673</v>
      </c>
      <c r="C195" s="4"/>
      <c r="D195" s="4"/>
      <c r="E195" s="234" t="s">
        <v>1253</v>
      </c>
      <c r="F195" s="234" t="s">
        <v>2681</v>
      </c>
      <c r="G195" s="159" t="str">
        <f t="shared" si="60"/>
        <v>string</v>
      </c>
      <c r="H195" s="159" t="str">
        <f t="shared" si="61"/>
        <v/>
      </c>
      <c r="I195" s="159">
        <f t="shared" si="62"/>
        <v>40</v>
      </c>
      <c r="J195" s="159" t="str">
        <f t="shared" si="63"/>
        <v/>
      </c>
      <c r="K195" s="159" t="str">
        <f t="shared" si="64"/>
        <v/>
      </c>
      <c r="L195" s="159" t="str">
        <f t="shared" si="65"/>
        <v/>
      </c>
      <c r="M195" s="159" t="str">
        <f t="shared" si="66"/>
        <v/>
      </c>
    </row>
    <row r="196" spans="1:13" ht="12.75" customHeight="1" outlineLevel="1" x14ac:dyDescent="0.25">
      <c r="A196" s="46" t="str">
        <f t="shared" si="59"/>
        <v xml:space="preserve">Customer Details; </v>
      </c>
      <c r="B196" s="51" t="s">
        <v>3673</v>
      </c>
      <c r="C196" s="4"/>
      <c r="D196" s="4"/>
      <c r="E196" s="234" t="s">
        <v>2653</v>
      </c>
      <c r="F196" s="234" t="s">
        <v>2681</v>
      </c>
      <c r="G196" s="159" t="str">
        <f t="shared" si="60"/>
        <v>string</v>
      </c>
      <c r="H196" s="159" t="str">
        <f t="shared" si="61"/>
        <v/>
      </c>
      <c r="I196" s="159">
        <f t="shared" si="62"/>
        <v>10</v>
      </c>
      <c r="J196" s="159" t="str">
        <f t="shared" si="63"/>
        <v/>
      </c>
      <c r="K196" s="159" t="str">
        <f t="shared" si="64"/>
        <v/>
      </c>
      <c r="L196" s="159" t="str">
        <f t="shared" si="65"/>
        <v/>
      </c>
      <c r="M196" s="159" t="str">
        <f t="shared" si="66"/>
        <v/>
      </c>
    </row>
    <row r="197" spans="1:13" ht="12.75" customHeight="1" outlineLevel="1" x14ac:dyDescent="0.25">
      <c r="A197" s="46" t="str">
        <f t="shared" si="59"/>
        <v xml:space="preserve">Customer Details; </v>
      </c>
      <c r="B197" s="51" t="s">
        <v>3673</v>
      </c>
      <c r="C197" s="4"/>
      <c r="D197" s="4"/>
      <c r="E197" s="234" t="s">
        <v>1254</v>
      </c>
      <c r="F197" s="234" t="s">
        <v>2681</v>
      </c>
      <c r="G197" s="159" t="str">
        <f t="shared" si="60"/>
        <v>string</v>
      </c>
      <c r="H197" s="159" t="str">
        <f t="shared" si="61"/>
        <v/>
      </c>
      <c r="I197" s="159">
        <f t="shared" si="62"/>
        <v>40</v>
      </c>
      <c r="J197" s="159" t="str">
        <f t="shared" si="63"/>
        <v/>
      </c>
      <c r="K197" s="159" t="str">
        <f t="shared" si="64"/>
        <v/>
      </c>
      <c r="L197" s="159" t="str">
        <f t="shared" si="65"/>
        <v/>
      </c>
      <c r="M197" s="159" t="str">
        <f t="shared" si="66"/>
        <v/>
      </c>
    </row>
    <row r="198" spans="1:13" ht="12.75" customHeight="1" outlineLevel="1" x14ac:dyDescent="0.25">
      <c r="A198" s="46" t="str">
        <f t="shared" si="59"/>
        <v xml:space="preserve">Customer Details; </v>
      </c>
      <c r="B198" s="51" t="s">
        <v>3673</v>
      </c>
      <c r="C198" s="4"/>
      <c r="D198" s="4"/>
      <c r="E198" s="234" t="s">
        <v>1255</v>
      </c>
      <c r="F198" s="234" t="s">
        <v>2681</v>
      </c>
      <c r="G198" s="159" t="str">
        <f t="shared" si="60"/>
        <v>string</v>
      </c>
      <c r="H198" s="159" t="str">
        <f t="shared" si="61"/>
        <v/>
      </c>
      <c r="I198" s="159">
        <f t="shared" si="62"/>
        <v>3</v>
      </c>
      <c r="J198" s="159" t="str">
        <f t="shared" si="63"/>
        <v/>
      </c>
      <c r="K198" s="159" t="str">
        <f t="shared" si="64"/>
        <v/>
      </c>
      <c r="L198" s="159" t="str">
        <f t="shared" si="65"/>
        <v/>
      </c>
      <c r="M198" s="159" t="str">
        <f t="shared" si="66"/>
        <v/>
      </c>
    </row>
    <row r="199" spans="1:13" ht="12.75" customHeight="1" outlineLevel="1" x14ac:dyDescent="0.25">
      <c r="A199" s="46" t="str">
        <f t="shared" si="59"/>
        <v xml:space="preserve">Customer Details; </v>
      </c>
      <c r="B199" s="51" t="s">
        <v>3673</v>
      </c>
      <c r="C199" s="4"/>
      <c r="D199" s="4"/>
      <c r="E199" s="234" t="s">
        <v>2882</v>
      </c>
      <c r="F199" s="234" t="s">
        <v>2681</v>
      </c>
      <c r="G199" s="159" t="str">
        <f t="shared" si="60"/>
        <v>string</v>
      </c>
      <c r="H199" s="159" t="str">
        <f t="shared" si="61"/>
        <v/>
      </c>
      <c r="I199" s="159">
        <f t="shared" si="62"/>
        <v>3</v>
      </c>
      <c r="J199" s="159" t="str">
        <f t="shared" si="63"/>
        <v/>
      </c>
      <c r="K199" s="159" t="str">
        <f t="shared" si="64"/>
        <v/>
      </c>
      <c r="L199" s="159" t="str">
        <f t="shared" si="65"/>
        <v/>
      </c>
      <c r="M199" s="159" t="str">
        <f t="shared" si="66"/>
        <v/>
      </c>
    </row>
    <row r="200" spans="1:13" ht="12.75" customHeight="1" outlineLevel="1" x14ac:dyDescent="0.25">
      <c r="A200" s="46" t="str">
        <f t="shared" si="59"/>
        <v xml:space="preserve">Customer Details; </v>
      </c>
      <c r="B200" s="51" t="s">
        <v>3673</v>
      </c>
      <c r="C200" s="4" t="s">
        <v>652</v>
      </c>
      <c r="D200" s="159" t="s">
        <v>2681</v>
      </c>
      <c r="E200" s="234" t="s">
        <v>653</v>
      </c>
      <c r="F200" s="234" t="s">
        <v>2681</v>
      </c>
      <c r="G200" s="159" t="str">
        <f t="shared" si="60"/>
        <v>string</v>
      </c>
      <c r="H200" s="159" t="str">
        <f t="shared" si="61"/>
        <v/>
      </c>
      <c r="I200" s="159">
        <f t="shared" si="62"/>
        <v>4</v>
      </c>
      <c r="J200" s="159" t="str">
        <f t="shared" si="63"/>
        <v/>
      </c>
      <c r="K200" s="159" t="str">
        <f t="shared" si="64"/>
        <v/>
      </c>
      <c r="L200" s="159" t="str">
        <f t="shared" si="65"/>
        <v/>
      </c>
      <c r="M200" s="159" t="str">
        <f t="shared" si="66"/>
        <v>Yes</v>
      </c>
    </row>
    <row r="201" spans="1:13" ht="12.75" customHeight="1" outlineLevel="1" x14ac:dyDescent="0.25">
      <c r="A201" s="46" t="str">
        <f t="shared" si="59"/>
        <v xml:space="preserve">Customer Details; </v>
      </c>
      <c r="B201" s="51" t="s">
        <v>3673</v>
      </c>
      <c r="C201" s="4"/>
      <c r="D201" s="159"/>
      <c r="E201" s="234" t="s">
        <v>654</v>
      </c>
      <c r="F201" s="234" t="s">
        <v>2681</v>
      </c>
      <c r="G201" s="159" t="str">
        <f t="shared" si="60"/>
        <v>string</v>
      </c>
      <c r="H201" s="159" t="str">
        <f t="shared" si="61"/>
        <v/>
      </c>
      <c r="I201" s="159">
        <f t="shared" si="62"/>
        <v>40</v>
      </c>
      <c r="J201" s="159" t="str">
        <f t="shared" si="63"/>
        <v/>
      </c>
      <c r="K201" s="159" t="str">
        <f t="shared" si="64"/>
        <v/>
      </c>
      <c r="L201" s="159" t="str">
        <f t="shared" si="65"/>
        <v/>
      </c>
      <c r="M201" s="159" t="str">
        <f t="shared" si="66"/>
        <v/>
      </c>
    </row>
    <row r="202" spans="1:13" ht="12.75" customHeight="1" outlineLevel="1" x14ac:dyDescent="0.25">
      <c r="A202" s="46" t="str">
        <f t="shared" si="59"/>
        <v xml:space="preserve">Customer Details; </v>
      </c>
      <c r="B202" s="51" t="s">
        <v>3673</v>
      </c>
      <c r="C202" s="4"/>
      <c r="D202" s="159"/>
      <c r="E202" s="234" t="s">
        <v>655</v>
      </c>
      <c r="F202" s="234" t="s">
        <v>2681</v>
      </c>
      <c r="G202" s="159" t="str">
        <f t="shared" si="60"/>
        <v>string</v>
      </c>
      <c r="H202" s="159" t="str">
        <f t="shared" si="61"/>
        <v/>
      </c>
      <c r="I202" s="159">
        <f t="shared" si="62"/>
        <v>40</v>
      </c>
      <c r="J202" s="159" t="str">
        <f t="shared" si="63"/>
        <v/>
      </c>
      <c r="K202" s="159" t="str">
        <f t="shared" si="64"/>
        <v/>
      </c>
      <c r="L202" s="159" t="str">
        <f t="shared" si="65"/>
        <v/>
      </c>
      <c r="M202" s="159" t="str">
        <f t="shared" si="66"/>
        <v/>
      </c>
    </row>
    <row r="203" spans="1:13" ht="12.75" customHeight="1" outlineLevel="1" x14ac:dyDescent="0.25">
      <c r="A203" s="46" t="str">
        <f t="shared" si="59"/>
        <v xml:space="preserve">Customer Details; </v>
      </c>
      <c r="B203" s="51" t="s">
        <v>3673</v>
      </c>
      <c r="C203" s="4"/>
      <c r="D203" s="159"/>
      <c r="E203" s="234" t="s">
        <v>656</v>
      </c>
      <c r="F203" s="234" t="s">
        <v>2681</v>
      </c>
      <c r="G203" s="159" t="str">
        <f t="shared" si="60"/>
        <v>string</v>
      </c>
      <c r="H203" s="159" t="str">
        <f t="shared" si="61"/>
        <v/>
      </c>
      <c r="I203" s="159">
        <f t="shared" si="62"/>
        <v>40</v>
      </c>
      <c r="J203" s="159" t="str">
        <f t="shared" si="63"/>
        <v/>
      </c>
      <c r="K203" s="159" t="str">
        <f t="shared" si="64"/>
        <v/>
      </c>
      <c r="L203" s="159" t="str">
        <f t="shared" si="65"/>
        <v/>
      </c>
      <c r="M203" s="159" t="str">
        <f t="shared" si="66"/>
        <v/>
      </c>
    </row>
    <row r="204" spans="1:13" ht="12.75" customHeight="1" outlineLevel="1" x14ac:dyDescent="0.25">
      <c r="A204" s="46" t="str">
        <f t="shared" si="59"/>
        <v xml:space="preserve">Customer Details; </v>
      </c>
      <c r="B204" s="51" t="s">
        <v>3673</v>
      </c>
      <c r="C204" s="4"/>
      <c r="D204" s="159"/>
      <c r="E204" s="234" t="s">
        <v>657</v>
      </c>
      <c r="F204" s="234" t="s">
        <v>2681</v>
      </c>
      <c r="G204" s="159" t="str">
        <f t="shared" si="60"/>
        <v>string</v>
      </c>
      <c r="H204" s="159" t="str">
        <f t="shared" si="61"/>
        <v/>
      </c>
      <c r="I204" s="159">
        <f t="shared" si="62"/>
        <v>40</v>
      </c>
      <c r="J204" s="159" t="str">
        <f t="shared" si="63"/>
        <v/>
      </c>
      <c r="K204" s="159" t="str">
        <f t="shared" si="64"/>
        <v/>
      </c>
      <c r="L204" s="159" t="str">
        <f t="shared" si="65"/>
        <v/>
      </c>
      <c r="M204" s="159" t="str">
        <f t="shared" si="66"/>
        <v/>
      </c>
    </row>
    <row r="205" spans="1:13" ht="12.75" customHeight="1" outlineLevel="1" x14ac:dyDescent="0.25">
      <c r="A205" s="46" t="str">
        <f t="shared" si="59"/>
        <v xml:space="preserve">Customer Details; </v>
      </c>
      <c r="B205" s="51" t="s">
        <v>3673</v>
      </c>
      <c r="C205" s="4"/>
      <c r="D205" s="159"/>
      <c r="E205" s="234" t="s">
        <v>2643</v>
      </c>
      <c r="F205" s="234" t="s">
        <v>2681</v>
      </c>
      <c r="G205" s="159" t="str">
        <f t="shared" si="60"/>
        <v>string</v>
      </c>
      <c r="H205" s="159" t="str">
        <f t="shared" si="61"/>
        <v/>
      </c>
      <c r="I205" s="159">
        <f t="shared" si="62"/>
        <v>30</v>
      </c>
      <c r="J205" s="159" t="str">
        <f t="shared" si="63"/>
        <v/>
      </c>
      <c r="K205" s="159" t="str">
        <f t="shared" si="64"/>
        <v/>
      </c>
      <c r="L205" s="159" t="str">
        <f t="shared" si="65"/>
        <v/>
      </c>
      <c r="M205" s="159" t="str">
        <f t="shared" si="66"/>
        <v>Yes</v>
      </c>
    </row>
    <row r="206" spans="1:13" ht="12.75" customHeight="1" outlineLevel="1" x14ac:dyDescent="0.25">
      <c r="A206" s="46" t="str">
        <f t="shared" si="59"/>
        <v xml:space="preserve">Customer Details; </v>
      </c>
      <c r="B206" s="51" t="s">
        <v>3673</v>
      </c>
      <c r="C206" s="4"/>
      <c r="D206" s="159"/>
      <c r="E206" s="234" t="s">
        <v>1048</v>
      </c>
      <c r="F206" s="234" t="s">
        <v>2681</v>
      </c>
      <c r="G206" s="159" t="str">
        <f t="shared" si="60"/>
        <v>string</v>
      </c>
      <c r="H206" s="159" t="str">
        <f t="shared" si="61"/>
        <v/>
      </c>
      <c r="I206" s="159">
        <f t="shared" si="62"/>
        <v>40</v>
      </c>
      <c r="J206" s="159" t="str">
        <f t="shared" si="63"/>
        <v/>
      </c>
      <c r="K206" s="159" t="str">
        <f t="shared" si="64"/>
        <v/>
      </c>
      <c r="L206" s="159" t="str">
        <f t="shared" si="65"/>
        <v/>
      </c>
      <c r="M206" s="159" t="str">
        <f t="shared" si="66"/>
        <v/>
      </c>
    </row>
    <row r="207" spans="1:13" ht="12.75" customHeight="1" outlineLevel="1" x14ac:dyDescent="0.25">
      <c r="A207" s="46" t="str">
        <f t="shared" si="59"/>
        <v xml:space="preserve">Customer Details; </v>
      </c>
      <c r="B207" s="51" t="s">
        <v>3673</v>
      </c>
      <c r="C207" s="159" t="s">
        <v>2649</v>
      </c>
      <c r="D207" s="159" t="s">
        <v>2681</v>
      </c>
      <c r="E207" s="159" t="s">
        <v>2897</v>
      </c>
      <c r="F207" s="159" t="s">
        <v>2681</v>
      </c>
      <c r="G207" s="159" t="str">
        <f t="shared" si="60"/>
        <v>string</v>
      </c>
      <c r="H207" s="159" t="str">
        <f t="shared" si="61"/>
        <v/>
      </c>
      <c r="I207" s="159">
        <f t="shared" si="62"/>
        <v>70</v>
      </c>
      <c r="J207" s="159" t="str">
        <f t="shared" si="63"/>
        <v/>
      </c>
      <c r="K207" s="159" t="str">
        <f t="shared" si="64"/>
        <v/>
      </c>
      <c r="L207" s="159" t="str">
        <f t="shared" si="65"/>
        <v/>
      </c>
      <c r="M207" s="159" t="str">
        <f t="shared" si="66"/>
        <v/>
      </c>
    </row>
    <row r="208" spans="1:13" ht="12.75" customHeight="1" outlineLevel="1" x14ac:dyDescent="0.25">
      <c r="A208" s="46" t="str">
        <f t="shared" si="59"/>
        <v xml:space="preserve">Customer Details; </v>
      </c>
      <c r="B208" s="51" t="s">
        <v>3673</v>
      </c>
      <c r="C208" s="235" t="s">
        <v>2690</v>
      </c>
      <c r="D208" s="159" t="s">
        <v>2681</v>
      </c>
      <c r="E208" s="159" t="s">
        <v>2789</v>
      </c>
      <c r="F208" s="159" t="s">
        <v>2681</v>
      </c>
      <c r="G208" s="159" t="str">
        <f t="shared" si="60"/>
        <v>string</v>
      </c>
      <c r="H208" s="159" t="str">
        <f t="shared" si="61"/>
        <v/>
      </c>
      <c r="I208" s="159">
        <f t="shared" si="62"/>
        <v>20</v>
      </c>
      <c r="J208" s="159" t="str">
        <f t="shared" si="63"/>
        <v/>
      </c>
      <c r="K208" s="159" t="str">
        <f t="shared" si="64"/>
        <v/>
      </c>
      <c r="L208" s="159" t="str">
        <f t="shared" si="65"/>
        <v/>
      </c>
      <c r="M208" s="159" t="str">
        <f t="shared" si="66"/>
        <v/>
      </c>
    </row>
    <row r="209" spans="1:13" ht="12.75" customHeight="1" outlineLevel="1" x14ac:dyDescent="0.25">
      <c r="A209" s="46" t="str">
        <f t="shared" si="59"/>
        <v xml:space="preserve">Customer Details; </v>
      </c>
      <c r="B209" s="51" t="s">
        <v>3673</v>
      </c>
      <c r="C209" s="159"/>
      <c r="D209" s="159"/>
      <c r="E209" s="159" t="s">
        <v>2790</v>
      </c>
      <c r="F209" s="159" t="s">
        <v>2681</v>
      </c>
      <c r="G209" s="159" t="str">
        <f t="shared" si="60"/>
        <v>string</v>
      </c>
      <c r="H209" s="159" t="str">
        <f t="shared" si="61"/>
        <v/>
      </c>
      <c r="I209" s="159">
        <f t="shared" si="62"/>
        <v>10</v>
      </c>
      <c r="J209" s="159" t="str">
        <f t="shared" si="63"/>
        <v/>
      </c>
      <c r="K209" s="159" t="str">
        <f t="shared" si="64"/>
        <v/>
      </c>
      <c r="L209" s="159" t="str">
        <f t="shared" si="65"/>
        <v/>
      </c>
      <c r="M209" s="159" t="str">
        <f t="shared" si="66"/>
        <v/>
      </c>
    </row>
    <row r="210" spans="1:13" ht="12.75" customHeight="1" outlineLevel="1" x14ac:dyDescent="0.25">
      <c r="A210" s="46" t="str">
        <f t="shared" si="59"/>
        <v xml:space="preserve">Customer Details; </v>
      </c>
      <c r="B210" s="51" t="s">
        <v>3673</v>
      </c>
      <c r="C210" s="235" t="s">
        <v>2691</v>
      </c>
      <c r="D210" s="159" t="s">
        <v>2681</v>
      </c>
      <c r="E210" s="159" t="s">
        <v>2789</v>
      </c>
      <c r="F210" s="159" t="s">
        <v>2681</v>
      </c>
      <c r="G210" s="159" t="str">
        <f t="shared" si="60"/>
        <v>string</v>
      </c>
      <c r="H210" s="159" t="str">
        <f t="shared" si="61"/>
        <v/>
      </c>
      <c r="I210" s="159">
        <f t="shared" si="62"/>
        <v>20</v>
      </c>
      <c r="J210" s="159" t="str">
        <f t="shared" si="63"/>
        <v/>
      </c>
      <c r="K210" s="159" t="str">
        <f t="shared" si="64"/>
        <v/>
      </c>
      <c r="L210" s="159" t="str">
        <f t="shared" si="65"/>
        <v/>
      </c>
      <c r="M210" s="159" t="str">
        <f t="shared" si="66"/>
        <v/>
      </c>
    </row>
    <row r="211" spans="1:13" ht="12.75" customHeight="1" outlineLevel="1" x14ac:dyDescent="0.25">
      <c r="A211" s="46" t="str">
        <f t="shared" si="59"/>
        <v xml:space="preserve">Customer Details; </v>
      </c>
      <c r="B211" s="51" t="s">
        <v>3673</v>
      </c>
      <c r="E211" s="159" t="s">
        <v>2790</v>
      </c>
      <c r="F211" s="159" t="s">
        <v>2681</v>
      </c>
      <c r="G211" s="159" t="str">
        <f t="shared" si="60"/>
        <v>string</v>
      </c>
      <c r="H211" s="159" t="str">
        <f t="shared" si="61"/>
        <v/>
      </c>
      <c r="I211" s="159">
        <f t="shared" si="62"/>
        <v>10</v>
      </c>
      <c r="J211" s="159" t="str">
        <f t="shared" si="63"/>
        <v/>
      </c>
      <c r="K211" s="159" t="str">
        <f t="shared" si="64"/>
        <v/>
      </c>
      <c r="L211" s="159" t="str">
        <f t="shared" si="65"/>
        <v/>
      </c>
      <c r="M211" s="159" t="str">
        <f t="shared" si="66"/>
        <v/>
      </c>
    </row>
    <row r="212" spans="1:13" ht="12.75" customHeight="1" outlineLevel="1" x14ac:dyDescent="0.25">
      <c r="A212" s="46" t="str">
        <f t="shared" si="59"/>
        <v xml:space="preserve">Customer Details; </v>
      </c>
      <c r="B212" s="51" t="s">
        <v>3673</v>
      </c>
      <c r="C212" s="235" t="s">
        <v>2692</v>
      </c>
      <c r="D212" s="159" t="s">
        <v>2681</v>
      </c>
      <c r="E212" s="159" t="s">
        <v>2789</v>
      </c>
      <c r="F212" s="159" t="s">
        <v>2681</v>
      </c>
      <c r="G212" s="159" t="str">
        <f t="shared" si="60"/>
        <v>string</v>
      </c>
      <c r="H212" s="159" t="str">
        <f t="shared" si="61"/>
        <v/>
      </c>
      <c r="I212" s="159">
        <f t="shared" si="62"/>
        <v>20</v>
      </c>
      <c r="J212" s="159" t="str">
        <f t="shared" si="63"/>
        <v/>
      </c>
      <c r="K212" s="159" t="str">
        <f t="shared" si="64"/>
        <v/>
      </c>
      <c r="L212" s="159" t="str">
        <f t="shared" si="65"/>
        <v/>
      </c>
      <c r="M212" s="159" t="str">
        <f t="shared" si="66"/>
        <v/>
      </c>
    </row>
    <row r="213" spans="1:13" ht="12.75" customHeight="1" outlineLevel="1" x14ac:dyDescent="0.25">
      <c r="A213" s="46" t="str">
        <f t="shared" si="59"/>
        <v xml:space="preserve">Customer Details; </v>
      </c>
      <c r="B213" s="51" t="s">
        <v>3673</v>
      </c>
      <c r="C213" s="159"/>
      <c r="D213" s="159"/>
      <c r="E213" s="159" t="s">
        <v>2790</v>
      </c>
      <c r="F213" s="159" t="s">
        <v>2681</v>
      </c>
      <c r="G213" s="159" t="str">
        <f t="shared" si="60"/>
        <v>string</v>
      </c>
      <c r="H213" s="159" t="str">
        <f t="shared" si="61"/>
        <v/>
      </c>
      <c r="I213" s="159">
        <f t="shared" si="62"/>
        <v>10</v>
      </c>
      <c r="J213" s="159" t="str">
        <f t="shared" si="63"/>
        <v/>
      </c>
      <c r="K213" s="159" t="str">
        <f t="shared" si="64"/>
        <v/>
      </c>
      <c r="L213" s="159" t="str">
        <f t="shared" si="65"/>
        <v/>
      </c>
      <c r="M213" s="159" t="str">
        <f t="shared" si="66"/>
        <v/>
      </c>
    </row>
    <row r="214" spans="1:13" ht="12.75" customHeight="1" outlineLevel="1" collapsed="1" x14ac:dyDescent="0.25">
      <c r="A214" s="46" t="str">
        <f t="shared" si="59"/>
        <v xml:space="preserve">Customer Details; </v>
      </c>
      <c r="B214" s="51" t="s">
        <v>3673</v>
      </c>
      <c r="C214" s="159" t="s">
        <v>2650</v>
      </c>
      <c r="D214" s="159" t="s">
        <v>2681</v>
      </c>
      <c r="E214" s="159"/>
      <c r="F214" s="159"/>
      <c r="G214" s="159"/>
      <c r="H214" s="159"/>
      <c r="I214" s="159"/>
      <c r="J214" s="159"/>
      <c r="K214" s="159"/>
      <c r="L214" s="159"/>
      <c r="M214" s="159"/>
    </row>
    <row r="215" spans="1:13" ht="12.75" customHeight="1" outlineLevel="1" x14ac:dyDescent="0.25">
      <c r="A215" s="46" t="str">
        <f t="shared" si="59"/>
        <v xml:space="preserve">Customer Details; </v>
      </c>
      <c r="B215" s="51" t="s">
        <v>3673</v>
      </c>
      <c r="C215" s="235" t="s">
        <v>1280</v>
      </c>
      <c r="D215" s="159" t="s">
        <v>2681</v>
      </c>
      <c r="E215" s="159" t="s">
        <v>2652</v>
      </c>
      <c r="F215" s="159" t="s">
        <v>2681</v>
      </c>
      <c r="G215" s="159" t="str">
        <f t="shared" ref="G215:G227" si="67">VLOOKUP(E215,DI_schema,2,FALSE)</f>
        <v>string</v>
      </c>
      <c r="H215" s="159" t="str">
        <f t="shared" ref="H215:H227" si="68">VLOOKUP($E215,DI_schema,3,FALSE)</f>
        <v/>
      </c>
      <c r="I215" s="159">
        <f t="shared" ref="I215:I227" si="69">VLOOKUP($E215,DI_schema,4,FALSE)</f>
        <v>40</v>
      </c>
      <c r="J215" s="159" t="str">
        <f t="shared" ref="J215:J227" si="70">VLOOKUP($E215,DI_schema,5,FALSE)</f>
        <v/>
      </c>
      <c r="K215" s="159" t="str">
        <f t="shared" ref="K215:K227" si="71">VLOOKUP($E215,DI_schema,6,FALSE)</f>
        <v/>
      </c>
      <c r="L215" s="159" t="str">
        <f t="shared" ref="L215:L227" si="72">VLOOKUP($E215,DI_schema,7,FALSE)</f>
        <v/>
      </c>
      <c r="M215" s="159" t="str">
        <f t="shared" ref="M215:M227" si="73">IF(LEN(VLOOKUP($E215,DI_schema,8,FALSE))&gt;0,"Yes","")</f>
        <v/>
      </c>
    </row>
    <row r="216" spans="1:13" ht="12.75" customHeight="1" outlineLevel="1" x14ac:dyDescent="0.25">
      <c r="A216" s="46" t="str">
        <f t="shared" si="59"/>
        <v xml:space="preserve">Customer Details; </v>
      </c>
      <c r="B216" s="51" t="s">
        <v>3673</v>
      </c>
      <c r="C216" s="159"/>
      <c r="D216" s="159"/>
      <c r="E216" s="159" t="s">
        <v>1247</v>
      </c>
      <c r="F216" s="159" t="s">
        <v>2681</v>
      </c>
      <c r="G216" s="159" t="str">
        <f t="shared" si="67"/>
        <v>string</v>
      </c>
      <c r="H216" s="159" t="str">
        <f t="shared" si="68"/>
        <v/>
      </c>
      <c r="I216" s="159">
        <f t="shared" si="69"/>
        <v>10</v>
      </c>
      <c r="J216" s="159" t="str">
        <f t="shared" si="70"/>
        <v/>
      </c>
      <c r="K216" s="159" t="str">
        <f t="shared" si="71"/>
        <v/>
      </c>
      <c r="L216" s="159" t="str">
        <f t="shared" si="72"/>
        <v/>
      </c>
      <c r="M216" s="159" t="str">
        <f t="shared" si="73"/>
        <v/>
      </c>
    </row>
    <row r="217" spans="1:13" ht="12.75" customHeight="1" outlineLevel="1" x14ac:dyDescent="0.25">
      <c r="A217" s="46" t="str">
        <f t="shared" si="59"/>
        <v xml:space="preserve">Customer Details; </v>
      </c>
      <c r="B217" s="51" t="s">
        <v>3673</v>
      </c>
      <c r="C217" s="159"/>
      <c r="D217" s="159"/>
      <c r="E217" s="159" t="s">
        <v>1248</v>
      </c>
      <c r="F217" s="159" t="s">
        <v>2681</v>
      </c>
      <c r="G217" s="159" t="str">
        <f t="shared" si="67"/>
        <v>string</v>
      </c>
      <c r="H217" s="159" t="str">
        <f t="shared" si="68"/>
        <v/>
      </c>
      <c r="I217" s="159">
        <f t="shared" si="69"/>
        <v>40</v>
      </c>
      <c r="J217" s="159" t="str">
        <f t="shared" si="70"/>
        <v/>
      </c>
      <c r="K217" s="159" t="str">
        <f t="shared" si="71"/>
        <v/>
      </c>
      <c r="L217" s="159" t="str">
        <f t="shared" si="72"/>
        <v/>
      </c>
      <c r="M217" s="159" t="str">
        <f t="shared" si="73"/>
        <v/>
      </c>
    </row>
    <row r="218" spans="1:13" ht="12.75" customHeight="1" outlineLevel="1" x14ac:dyDescent="0.25">
      <c r="A218" s="46" t="str">
        <f t="shared" si="59"/>
        <v xml:space="preserve">Customer Details; </v>
      </c>
      <c r="B218" s="51" t="s">
        <v>3673</v>
      </c>
      <c r="C218" s="159"/>
      <c r="D218" s="159"/>
      <c r="E218" s="159" t="s">
        <v>1249</v>
      </c>
      <c r="F218" s="159" t="s">
        <v>2681</v>
      </c>
      <c r="G218" s="159" t="str">
        <f t="shared" si="67"/>
        <v>string</v>
      </c>
      <c r="H218" s="159" t="str">
        <f t="shared" si="68"/>
        <v/>
      </c>
      <c r="I218" s="159">
        <f t="shared" si="69"/>
        <v>40</v>
      </c>
      <c r="J218" s="159" t="str">
        <f t="shared" si="70"/>
        <v/>
      </c>
      <c r="K218" s="159" t="str">
        <f t="shared" si="71"/>
        <v/>
      </c>
      <c r="L218" s="159" t="str">
        <f t="shared" si="72"/>
        <v/>
      </c>
      <c r="M218" s="159" t="str">
        <f t="shared" si="73"/>
        <v/>
      </c>
    </row>
    <row r="219" spans="1:13" ht="12.75" customHeight="1" outlineLevel="1" x14ac:dyDescent="0.25">
      <c r="A219" s="46" t="str">
        <f t="shared" si="59"/>
        <v xml:space="preserve">Customer Details; </v>
      </c>
      <c r="B219" s="51" t="s">
        <v>3673</v>
      </c>
      <c r="C219" s="159"/>
      <c r="D219" s="159"/>
      <c r="E219" s="159" t="s">
        <v>1250</v>
      </c>
      <c r="F219" s="159" t="s">
        <v>2681</v>
      </c>
      <c r="G219" s="159" t="str">
        <f t="shared" si="67"/>
        <v>string</v>
      </c>
      <c r="H219" s="159" t="str">
        <f t="shared" si="68"/>
        <v/>
      </c>
      <c r="I219" s="159">
        <f t="shared" si="69"/>
        <v>10</v>
      </c>
      <c r="J219" s="159" t="str">
        <f t="shared" si="70"/>
        <v/>
      </c>
      <c r="K219" s="159" t="str">
        <f t="shared" si="71"/>
        <v/>
      </c>
      <c r="L219" s="159" t="str">
        <f t="shared" si="72"/>
        <v/>
      </c>
      <c r="M219" s="159" t="str">
        <f t="shared" si="73"/>
        <v>Yes</v>
      </c>
    </row>
    <row r="220" spans="1:13" ht="12.75" customHeight="1" outlineLevel="1" x14ac:dyDescent="0.25">
      <c r="A220" s="46" t="str">
        <f t="shared" si="59"/>
        <v xml:space="preserve">Customer Details; </v>
      </c>
      <c r="B220" s="51" t="s">
        <v>3673</v>
      </c>
      <c r="C220" s="159"/>
      <c r="D220" s="159"/>
      <c r="E220" s="159" t="s">
        <v>1251</v>
      </c>
      <c r="F220" s="159" t="s">
        <v>2670</v>
      </c>
      <c r="G220" s="159" t="str">
        <f t="shared" si="67"/>
        <v>string</v>
      </c>
      <c r="H220" s="159" t="str">
        <f t="shared" si="68"/>
        <v/>
      </c>
      <c r="I220" s="159">
        <f t="shared" si="69"/>
        <v>60</v>
      </c>
      <c r="J220" s="159" t="str">
        <f t="shared" si="70"/>
        <v/>
      </c>
      <c r="K220" s="159" t="str">
        <f t="shared" si="71"/>
        <v/>
      </c>
      <c r="L220" s="159" t="str">
        <f t="shared" si="72"/>
        <v/>
      </c>
      <c r="M220" s="159" t="str">
        <f t="shared" si="73"/>
        <v>Yes</v>
      </c>
    </row>
    <row r="221" spans="1:13" ht="12.75" customHeight="1" outlineLevel="1" x14ac:dyDescent="0.25">
      <c r="A221" s="46" t="str">
        <f t="shared" si="59"/>
        <v xml:space="preserve">Customer Details; </v>
      </c>
      <c r="B221" s="51" t="s">
        <v>3673</v>
      </c>
      <c r="C221" s="159"/>
      <c r="D221" s="159"/>
      <c r="E221" s="159" t="s">
        <v>1252</v>
      </c>
      <c r="F221" s="159" t="s">
        <v>2681</v>
      </c>
      <c r="G221" s="159" t="str">
        <f t="shared" si="67"/>
        <v>string</v>
      </c>
      <c r="H221" s="159" t="str">
        <f t="shared" si="68"/>
        <v/>
      </c>
      <c r="I221" s="159">
        <f t="shared" si="69"/>
        <v>40</v>
      </c>
      <c r="J221" s="159" t="str">
        <f t="shared" si="70"/>
        <v/>
      </c>
      <c r="K221" s="159" t="str">
        <f t="shared" si="71"/>
        <v/>
      </c>
      <c r="L221" s="159" t="str">
        <f t="shared" si="72"/>
        <v/>
      </c>
      <c r="M221" s="159" t="str">
        <f t="shared" si="73"/>
        <v/>
      </c>
    </row>
    <row r="222" spans="1:13" ht="12.75" customHeight="1" outlineLevel="1" x14ac:dyDescent="0.25">
      <c r="A222" s="46" t="str">
        <f t="shared" si="59"/>
        <v xml:space="preserve">Customer Details; </v>
      </c>
      <c r="B222" s="51" t="s">
        <v>3673</v>
      </c>
      <c r="C222" s="159"/>
      <c r="D222" s="159"/>
      <c r="E222" s="159" t="s">
        <v>1253</v>
      </c>
      <c r="F222" s="159" t="s">
        <v>2681</v>
      </c>
      <c r="G222" s="159" t="str">
        <f t="shared" si="67"/>
        <v>string</v>
      </c>
      <c r="H222" s="159" t="str">
        <f t="shared" si="68"/>
        <v/>
      </c>
      <c r="I222" s="159">
        <f t="shared" si="69"/>
        <v>40</v>
      </c>
      <c r="J222" s="159" t="str">
        <f t="shared" si="70"/>
        <v/>
      </c>
      <c r="K222" s="159" t="str">
        <f t="shared" si="71"/>
        <v/>
      </c>
      <c r="L222" s="159" t="str">
        <f t="shared" si="72"/>
        <v/>
      </c>
      <c r="M222" s="159" t="str">
        <f t="shared" si="73"/>
        <v/>
      </c>
    </row>
    <row r="223" spans="1:13" ht="12.75" customHeight="1" outlineLevel="1" x14ac:dyDescent="0.25">
      <c r="A223" s="46" t="str">
        <f t="shared" si="59"/>
        <v xml:space="preserve">Customer Details; </v>
      </c>
      <c r="B223" s="51" t="s">
        <v>3673</v>
      </c>
      <c r="C223" s="159"/>
      <c r="D223" s="159"/>
      <c r="E223" s="159" t="s">
        <v>2653</v>
      </c>
      <c r="F223" s="159" t="s">
        <v>2681</v>
      </c>
      <c r="G223" s="159" t="str">
        <f t="shared" si="67"/>
        <v>string</v>
      </c>
      <c r="H223" s="159" t="str">
        <f t="shared" si="68"/>
        <v/>
      </c>
      <c r="I223" s="159">
        <f t="shared" si="69"/>
        <v>10</v>
      </c>
      <c r="J223" s="159" t="str">
        <f t="shared" si="70"/>
        <v/>
      </c>
      <c r="K223" s="159" t="str">
        <f t="shared" si="71"/>
        <v/>
      </c>
      <c r="L223" s="159" t="str">
        <f t="shared" si="72"/>
        <v/>
      </c>
      <c r="M223" s="159" t="str">
        <f t="shared" si="73"/>
        <v/>
      </c>
    </row>
    <row r="224" spans="1:13" ht="12.75" customHeight="1" outlineLevel="1" x14ac:dyDescent="0.25">
      <c r="A224" s="46" t="str">
        <f t="shared" si="59"/>
        <v xml:space="preserve">Customer Details; </v>
      </c>
      <c r="B224" s="51" t="s">
        <v>3673</v>
      </c>
      <c r="C224" s="159"/>
      <c r="D224" s="159"/>
      <c r="E224" s="159" t="s">
        <v>1254</v>
      </c>
      <c r="F224" s="159" t="s">
        <v>2681</v>
      </c>
      <c r="G224" s="159" t="str">
        <f t="shared" si="67"/>
        <v>string</v>
      </c>
      <c r="H224" s="159" t="str">
        <f t="shared" si="68"/>
        <v/>
      </c>
      <c r="I224" s="159">
        <f t="shared" si="69"/>
        <v>40</v>
      </c>
      <c r="J224" s="159" t="str">
        <f t="shared" si="70"/>
        <v/>
      </c>
      <c r="K224" s="159" t="str">
        <f t="shared" si="71"/>
        <v/>
      </c>
      <c r="L224" s="159" t="str">
        <f t="shared" si="72"/>
        <v/>
      </c>
      <c r="M224" s="159" t="str">
        <f t="shared" si="73"/>
        <v/>
      </c>
    </row>
    <row r="225" spans="1:13" ht="12.75" customHeight="1" outlineLevel="1" x14ac:dyDescent="0.25">
      <c r="A225" s="46" t="str">
        <f t="shared" si="59"/>
        <v xml:space="preserve">Customer Details; </v>
      </c>
      <c r="B225" s="51" t="s">
        <v>3673</v>
      </c>
      <c r="C225" s="159"/>
      <c r="D225" s="159"/>
      <c r="E225" s="159" t="s">
        <v>1255</v>
      </c>
      <c r="F225" s="159" t="s">
        <v>2681</v>
      </c>
      <c r="G225" s="159" t="str">
        <f t="shared" si="67"/>
        <v>string</v>
      </c>
      <c r="H225" s="159" t="str">
        <f t="shared" si="68"/>
        <v/>
      </c>
      <c r="I225" s="159">
        <f t="shared" si="69"/>
        <v>3</v>
      </c>
      <c r="J225" s="159" t="str">
        <f t="shared" si="70"/>
        <v/>
      </c>
      <c r="K225" s="159" t="str">
        <f t="shared" si="71"/>
        <v/>
      </c>
      <c r="L225" s="159" t="str">
        <f t="shared" si="72"/>
        <v/>
      </c>
      <c r="M225" s="159" t="str">
        <f t="shared" si="73"/>
        <v/>
      </c>
    </row>
    <row r="226" spans="1:13" ht="12.75" customHeight="1" outlineLevel="1" x14ac:dyDescent="0.25">
      <c r="A226" s="46" t="str">
        <f t="shared" si="59"/>
        <v xml:space="preserve">Customer Details; </v>
      </c>
      <c r="B226" s="51" t="s">
        <v>3673</v>
      </c>
      <c r="C226" s="159"/>
      <c r="D226" s="159"/>
      <c r="E226" s="159" t="s">
        <v>2774</v>
      </c>
      <c r="F226" s="159" t="s">
        <v>2681</v>
      </c>
      <c r="G226" s="159" t="str">
        <f t="shared" si="67"/>
        <v>string</v>
      </c>
      <c r="H226" s="159" t="str">
        <f t="shared" si="68"/>
        <v/>
      </c>
      <c r="I226" s="159">
        <f t="shared" si="69"/>
        <v>40</v>
      </c>
      <c r="J226" s="159" t="str">
        <f t="shared" si="70"/>
        <v/>
      </c>
      <c r="K226" s="159" t="str">
        <f t="shared" si="71"/>
        <v/>
      </c>
      <c r="L226" s="159" t="str">
        <f t="shared" si="72"/>
        <v/>
      </c>
      <c r="M226" s="159" t="str">
        <f t="shared" si="73"/>
        <v/>
      </c>
    </row>
    <row r="227" spans="1:13" ht="12.75" customHeight="1" outlineLevel="1" x14ac:dyDescent="0.25">
      <c r="A227" s="46" t="str">
        <f t="shared" si="59"/>
        <v xml:space="preserve">Customer Details; </v>
      </c>
      <c r="B227" s="51" t="s">
        <v>3673</v>
      </c>
      <c r="C227" s="159"/>
      <c r="D227" s="159"/>
      <c r="E227" s="159" t="s">
        <v>2882</v>
      </c>
      <c r="F227" s="159" t="s">
        <v>2681</v>
      </c>
      <c r="G227" s="159" t="str">
        <f t="shared" si="67"/>
        <v>string</v>
      </c>
      <c r="H227" s="159" t="str">
        <f t="shared" si="68"/>
        <v/>
      </c>
      <c r="I227" s="159">
        <f t="shared" si="69"/>
        <v>3</v>
      </c>
      <c r="J227" s="159" t="str">
        <f t="shared" si="70"/>
        <v/>
      </c>
      <c r="K227" s="159" t="str">
        <f t="shared" si="71"/>
        <v/>
      </c>
      <c r="L227" s="159" t="str">
        <f t="shared" si="72"/>
        <v/>
      </c>
      <c r="M227" s="159" t="str">
        <f t="shared" si="73"/>
        <v/>
      </c>
    </row>
    <row r="228" spans="1:13" ht="12.75" customHeight="1" outlineLevel="1" x14ac:dyDescent="0.25">
      <c r="A228" s="46" t="str">
        <f t="shared" si="59"/>
        <v xml:space="preserve">Customer Details; </v>
      </c>
      <c r="B228" s="51" t="s">
        <v>3673</v>
      </c>
      <c r="C228" s="52" t="s">
        <v>2775</v>
      </c>
      <c r="D228" s="159"/>
      <c r="E228" s="159"/>
      <c r="F228" s="159"/>
      <c r="G228" s="159"/>
      <c r="H228" s="159"/>
      <c r="I228" s="159"/>
      <c r="J228" s="159"/>
      <c r="K228" s="159"/>
      <c r="L228" s="159"/>
      <c r="M228" s="159"/>
    </row>
    <row r="229" spans="1:13" ht="12.75" customHeight="1" outlineLevel="1" x14ac:dyDescent="0.25">
      <c r="A229" s="46" t="str">
        <f>IF(B229="","",VLOOKUP(B229,mapping_result,2,FALSE))</f>
        <v xml:space="preserve">Customer Details; </v>
      </c>
      <c r="B229" s="51" t="s">
        <v>3673</v>
      </c>
      <c r="C229" s="235" t="s">
        <v>2776</v>
      </c>
      <c r="D229" s="159" t="s">
        <v>2681</v>
      </c>
      <c r="E229" s="159" t="s">
        <v>2777</v>
      </c>
      <c r="F229" s="159" t="s">
        <v>2670</v>
      </c>
      <c r="G229" s="159" t="str">
        <f t="shared" ref="G229:G253" si="74">VLOOKUP(E229,DI_schema,2,FALSE)</f>
        <v>string</v>
      </c>
      <c r="H229" s="159" t="str">
        <f t="shared" ref="H229:H253" si="75">VLOOKUP($E229,DI_schema,3,FALSE)</f>
        <v/>
      </c>
      <c r="I229" s="159">
        <f t="shared" ref="I229:I253" si="76">VLOOKUP($E229,DI_schema,4,FALSE)</f>
        <v>10</v>
      </c>
      <c r="J229" s="159" t="str">
        <f t="shared" ref="J229:J251" si="77">VLOOKUP($E229,DI_schema,5,FALSE)</f>
        <v/>
      </c>
      <c r="K229" s="159" t="str">
        <f t="shared" ref="K229:K251" si="78">VLOOKUP($E229,DI_schema,6,FALSE)</f>
        <v/>
      </c>
      <c r="L229" s="159" t="str">
        <f t="shared" ref="L229:L251" si="79">VLOOKUP($E229,DI_schema,7,FALSE)</f>
        <v/>
      </c>
      <c r="M229" s="159" t="str">
        <f t="shared" ref="M229:M251" si="80">IF(LEN(VLOOKUP($E229,DI_schema,8,FALSE))&gt;0,"Yes","")</f>
        <v/>
      </c>
    </row>
    <row r="230" spans="1:13" ht="12.75" customHeight="1" outlineLevel="1" x14ac:dyDescent="0.25">
      <c r="A230" s="46"/>
      <c r="B230" s="51" t="s">
        <v>3673</v>
      </c>
      <c r="C230" s="159"/>
      <c r="D230" s="159"/>
      <c r="E230" s="159" t="s">
        <v>2653</v>
      </c>
      <c r="F230" s="159" t="s">
        <v>2681</v>
      </c>
      <c r="G230" s="159" t="str">
        <f t="shared" si="74"/>
        <v>string</v>
      </c>
      <c r="H230" s="159" t="str">
        <f t="shared" si="75"/>
        <v/>
      </c>
      <c r="I230" s="159">
        <f t="shared" si="76"/>
        <v>10</v>
      </c>
      <c r="J230" s="159" t="str">
        <f t="shared" si="77"/>
        <v/>
      </c>
      <c r="K230" s="159" t="str">
        <f t="shared" si="78"/>
        <v/>
      </c>
      <c r="L230" s="159" t="str">
        <f t="shared" si="79"/>
        <v/>
      </c>
      <c r="M230" s="159" t="str">
        <f t="shared" si="80"/>
        <v/>
      </c>
    </row>
    <row r="231" spans="1:13" ht="12.75" customHeight="1" outlineLevel="1" x14ac:dyDescent="0.25">
      <c r="A231" s="46"/>
      <c r="B231" s="51" t="s">
        <v>3673</v>
      </c>
      <c r="C231" s="159"/>
      <c r="D231" s="159"/>
      <c r="E231" s="159" t="s">
        <v>1254</v>
      </c>
      <c r="F231" s="159" t="s">
        <v>2681</v>
      </c>
      <c r="G231" s="159" t="str">
        <f t="shared" si="74"/>
        <v>string</v>
      </c>
      <c r="H231" s="159" t="str">
        <f t="shared" si="75"/>
        <v/>
      </c>
      <c r="I231" s="159">
        <f t="shared" si="76"/>
        <v>40</v>
      </c>
      <c r="J231" s="159" t="str">
        <f t="shared" si="77"/>
        <v/>
      </c>
      <c r="K231" s="159" t="str">
        <f t="shared" si="78"/>
        <v/>
      </c>
      <c r="L231" s="159" t="str">
        <f t="shared" si="79"/>
        <v/>
      </c>
      <c r="M231" s="159" t="str">
        <f t="shared" si="80"/>
        <v/>
      </c>
    </row>
    <row r="232" spans="1:13" ht="12.75" customHeight="1" outlineLevel="1" x14ac:dyDescent="0.25">
      <c r="A232" s="46" t="str">
        <f t="shared" si="59"/>
        <v xml:space="preserve">Customer Details; </v>
      </c>
      <c r="B232" s="51" t="s">
        <v>3673</v>
      </c>
      <c r="C232" s="159"/>
      <c r="D232" s="159"/>
      <c r="E232" s="159" t="s">
        <v>2882</v>
      </c>
      <c r="F232" s="4" t="s">
        <v>2681</v>
      </c>
      <c r="G232" s="159" t="str">
        <f t="shared" si="74"/>
        <v>string</v>
      </c>
      <c r="H232" s="159" t="str">
        <f t="shared" si="75"/>
        <v/>
      </c>
      <c r="I232" s="159">
        <f t="shared" si="76"/>
        <v>3</v>
      </c>
      <c r="J232" s="159" t="str">
        <f t="shared" si="77"/>
        <v/>
      </c>
      <c r="K232" s="159" t="str">
        <f t="shared" si="78"/>
        <v/>
      </c>
      <c r="L232" s="159" t="str">
        <f t="shared" si="79"/>
        <v/>
      </c>
      <c r="M232" s="159" t="str">
        <f t="shared" si="80"/>
        <v/>
      </c>
    </row>
    <row r="233" spans="1:13" ht="12.75" customHeight="1" outlineLevel="1" x14ac:dyDescent="0.25">
      <c r="A233" s="46" t="str">
        <f t="shared" si="59"/>
        <v xml:space="preserve">Customer Details; </v>
      </c>
      <c r="B233" s="51" t="s">
        <v>3673</v>
      </c>
      <c r="C233" s="159" t="s">
        <v>2778</v>
      </c>
      <c r="D233" s="159" t="s">
        <v>2681</v>
      </c>
      <c r="E233" s="159" t="s">
        <v>2779</v>
      </c>
      <c r="F233" s="159" t="s">
        <v>2681</v>
      </c>
      <c r="G233" s="159" t="str">
        <f t="shared" si="74"/>
        <v>string</v>
      </c>
      <c r="H233" s="159" t="str">
        <f t="shared" si="75"/>
        <v/>
      </c>
      <c r="I233" s="159">
        <f t="shared" si="76"/>
        <v>40</v>
      </c>
      <c r="J233" s="159" t="str">
        <f t="shared" si="77"/>
        <v/>
      </c>
      <c r="K233" s="159" t="str">
        <f t="shared" si="78"/>
        <v/>
      </c>
      <c r="L233" s="159" t="str">
        <f t="shared" si="79"/>
        <v/>
      </c>
      <c r="M233" s="159" t="str">
        <f t="shared" si="80"/>
        <v/>
      </c>
    </row>
    <row r="234" spans="1:13" ht="12.75" customHeight="1" outlineLevel="1" x14ac:dyDescent="0.25">
      <c r="A234" s="46" t="str">
        <f t="shared" si="59"/>
        <v xml:space="preserve">Customer Details; </v>
      </c>
      <c r="B234" s="51" t="s">
        <v>3673</v>
      </c>
      <c r="C234" s="235" t="s">
        <v>2582</v>
      </c>
      <c r="D234" s="159" t="s">
        <v>2681</v>
      </c>
      <c r="E234" s="159" t="s">
        <v>2897</v>
      </c>
      <c r="F234" s="159" t="s">
        <v>2681</v>
      </c>
      <c r="G234" s="159" t="str">
        <f t="shared" si="74"/>
        <v>string</v>
      </c>
      <c r="H234" s="159" t="str">
        <f t="shared" si="75"/>
        <v/>
      </c>
      <c r="I234" s="159">
        <f t="shared" si="76"/>
        <v>70</v>
      </c>
      <c r="J234" s="159" t="str">
        <f t="shared" si="77"/>
        <v/>
      </c>
      <c r="K234" s="159" t="str">
        <f t="shared" si="78"/>
        <v/>
      </c>
      <c r="L234" s="159" t="str">
        <f t="shared" si="79"/>
        <v/>
      </c>
      <c r="M234" s="159" t="str">
        <f t="shared" si="80"/>
        <v/>
      </c>
    </row>
    <row r="235" spans="1:13" ht="12.75" customHeight="1" outlineLevel="1" x14ac:dyDescent="0.25">
      <c r="A235" s="46" t="str">
        <f t="shared" si="59"/>
        <v xml:space="preserve">Customer Details; </v>
      </c>
      <c r="B235" s="51" t="s">
        <v>3673</v>
      </c>
      <c r="C235" s="235" t="s">
        <v>2583</v>
      </c>
      <c r="D235" s="159" t="s">
        <v>2681</v>
      </c>
      <c r="E235" s="159" t="s">
        <v>2789</v>
      </c>
      <c r="F235" s="159" t="s">
        <v>2681</v>
      </c>
      <c r="G235" s="159" t="str">
        <f t="shared" si="74"/>
        <v>string</v>
      </c>
      <c r="H235" s="159" t="str">
        <f t="shared" si="75"/>
        <v/>
      </c>
      <c r="I235" s="159">
        <f t="shared" si="76"/>
        <v>20</v>
      </c>
      <c r="J235" s="159" t="str">
        <f t="shared" si="77"/>
        <v/>
      </c>
      <c r="K235" s="159" t="str">
        <f t="shared" si="78"/>
        <v/>
      </c>
      <c r="L235" s="159" t="str">
        <f t="shared" si="79"/>
        <v/>
      </c>
      <c r="M235" s="159" t="str">
        <f t="shared" si="80"/>
        <v/>
      </c>
    </row>
    <row r="236" spans="1:13" ht="12.75" customHeight="1" outlineLevel="1" x14ac:dyDescent="0.25">
      <c r="A236" s="46" t="str">
        <f t="shared" si="59"/>
        <v xml:space="preserve">Customer Details; </v>
      </c>
      <c r="B236" s="51" t="s">
        <v>3673</v>
      </c>
      <c r="C236" s="159"/>
      <c r="D236" s="159"/>
      <c r="E236" s="159" t="s">
        <v>2790</v>
      </c>
      <c r="F236" s="159" t="s">
        <v>2681</v>
      </c>
      <c r="G236" s="159" t="str">
        <f t="shared" si="74"/>
        <v>string</v>
      </c>
      <c r="H236" s="159" t="str">
        <f t="shared" si="75"/>
        <v/>
      </c>
      <c r="I236" s="159">
        <f t="shared" si="76"/>
        <v>10</v>
      </c>
      <c r="J236" s="159" t="str">
        <f t="shared" si="77"/>
        <v/>
      </c>
      <c r="K236" s="159" t="str">
        <f t="shared" si="78"/>
        <v/>
      </c>
      <c r="L236" s="159" t="str">
        <f t="shared" si="79"/>
        <v/>
      </c>
      <c r="M236" s="159" t="str">
        <f t="shared" si="80"/>
        <v/>
      </c>
    </row>
    <row r="237" spans="1:13" ht="12.75" customHeight="1" outlineLevel="1" x14ac:dyDescent="0.25">
      <c r="A237" s="46" t="str">
        <f t="shared" si="59"/>
        <v xml:space="preserve">Customer Details; </v>
      </c>
      <c r="B237" s="51" t="s">
        <v>3673</v>
      </c>
      <c r="C237" s="159"/>
      <c r="D237" s="159"/>
      <c r="E237" s="159" t="s">
        <v>2789</v>
      </c>
      <c r="F237" s="159" t="s">
        <v>2681</v>
      </c>
      <c r="G237" s="159" t="str">
        <f t="shared" si="74"/>
        <v>string</v>
      </c>
      <c r="H237" s="159" t="str">
        <f t="shared" si="75"/>
        <v/>
      </c>
      <c r="I237" s="159">
        <f t="shared" si="76"/>
        <v>20</v>
      </c>
      <c r="J237" s="159" t="str">
        <f t="shared" si="77"/>
        <v/>
      </c>
      <c r="K237" s="159" t="str">
        <f t="shared" si="78"/>
        <v/>
      </c>
      <c r="L237" s="159" t="str">
        <f t="shared" si="79"/>
        <v/>
      </c>
      <c r="M237" s="159" t="str">
        <f t="shared" si="80"/>
        <v/>
      </c>
    </row>
    <row r="238" spans="1:13" ht="12.75" customHeight="1" outlineLevel="1" x14ac:dyDescent="0.25">
      <c r="A238" s="46" t="str">
        <f t="shared" si="59"/>
        <v xml:space="preserve">Customer Details; </v>
      </c>
      <c r="B238" s="51" t="s">
        <v>3673</v>
      </c>
      <c r="C238" s="159"/>
      <c r="D238" s="159"/>
      <c r="E238" s="159" t="s">
        <v>2790</v>
      </c>
      <c r="F238" s="159" t="s">
        <v>2681</v>
      </c>
      <c r="G238" s="159" t="str">
        <f t="shared" si="74"/>
        <v>string</v>
      </c>
      <c r="H238" s="159" t="str">
        <f t="shared" si="75"/>
        <v/>
      </c>
      <c r="I238" s="159">
        <f t="shared" si="76"/>
        <v>10</v>
      </c>
      <c r="J238" s="159" t="str">
        <f t="shared" si="77"/>
        <v/>
      </c>
      <c r="K238" s="159" t="str">
        <f t="shared" si="78"/>
        <v/>
      </c>
      <c r="L238" s="159" t="str">
        <f t="shared" si="79"/>
        <v/>
      </c>
      <c r="M238" s="159" t="str">
        <f t="shared" si="80"/>
        <v/>
      </c>
    </row>
    <row r="239" spans="1:13" ht="12.75" customHeight="1" outlineLevel="1" x14ac:dyDescent="0.25">
      <c r="A239" s="46" t="str">
        <f t="shared" si="59"/>
        <v xml:space="preserve">Customer Details; </v>
      </c>
      <c r="B239" s="51" t="s">
        <v>3673</v>
      </c>
      <c r="C239" s="159"/>
      <c r="D239" s="159"/>
      <c r="E239" s="159" t="s">
        <v>2789</v>
      </c>
      <c r="F239" s="159" t="s">
        <v>2681</v>
      </c>
      <c r="G239" s="159" t="str">
        <f t="shared" si="74"/>
        <v>string</v>
      </c>
      <c r="H239" s="159" t="str">
        <f t="shared" si="75"/>
        <v/>
      </c>
      <c r="I239" s="159">
        <f t="shared" si="76"/>
        <v>20</v>
      </c>
      <c r="J239" s="159" t="str">
        <f t="shared" si="77"/>
        <v/>
      </c>
      <c r="K239" s="159" t="str">
        <f t="shared" si="78"/>
        <v/>
      </c>
      <c r="L239" s="159" t="str">
        <f t="shared" si="79"/>
        <v/>
      </c>
      <c r="M239" s="159" t="str">
        <f t="shared" si="80"/>
        <v/>
      </c>
    </row>
    <row r="240" spans="1:13" ht="12.75" customHeight="1" outlineLevel="1" x14ac:dyDescent="0.25">
      <c r="A240" s="46" t="str">
        <f t="shared" si="59"/>
        <v xml:space="preserve">Customer Details; </v>
      </c>
      <c r="B240" s="51" t="s">
        <v>3673</v>
      </c>
      <c r="C240" s="159"/>
      <c r="D240" s="159"/>
      <c r="E240" s="159" t="s">
        <v>2790</v>
      </c>
      <c r="F240" s="159" t="s">
        <v>2681</v>
      </c>
      <c r="G240" s="159" t="str">
        <f t="shared" si="74"/>
        <v>string</v>
      </c>
      <c r="H240" s="159" t="str">
        <f t="shared" si="75"/>
        <v/>
      </c>
      <c r="I240" s="159">
        <f t="shared" si="76"/>
        <v>10</v>
      </c>
      <c r="J240" s="159" t="str">
        <f t="shared" si="77"/>
        <v/>
      </c>
      <c r="K240" s="159" t="str">
        <f t="shared" si="78"/>
        <v/>
      </c>
      <c r="L240" s="159" t="str">
        <f t="shared" si="79"/>
        <v/>
      </c>
      <c r="M240" s="159" t="str">
        <f t="shared" si="80"/>
        <v/>
      </c>
    </row>
    <row r="241" spans="1:13" ht="12.75" customHeight="1" outlineLevel="1" x14ac:dyDescent="0.25">
      <c r="A241" s="46" t="str">
        <f t="shared" si="59"/>
        <v xml:space="preserve">Customer Details; </v>
      </c>
      <c r="B241" s="51" t="s">
        <v>3673</v>
      </c>
      <c r="C241" s="235" t="s">
        <v>2584</v>
      </c>
      <c r="D241" s="159" t="s">
        <v>2681</v>
      </c>
      <c r="E241" s="159" t="s">
        <v>2652</v>
      </c>
      <c r="F241" s="159" t="s">
        <v>2681</v>
      </c>
      <c r="G241" s="159" t="str">
        <f t="shared" si="74"/>
        <v>string</v>
      </c>
      <c r="H241" s="159" t="str">
        <f t="shared" si="75"/>
        <v/>
      </c>
      <c r="I241" s="159">
        <f t="shared" si="76"/>
        <v>40</v>
      </c>
      <c r="J241" s="159" t="str">
        <f t="shared" si="77"/>
        <v/>
      </c>
      <c r="K241" s="159" t="str">
        <f t="shared" si="78"/>
        <v/>
      </c>
      <c r="L241" s="159" t="str">
        <f t="shared" si="79"/>
        <v/>
      </c>
      <c r="M241" s="159" t="str">
        <f t="shared" si="80"/>
        <v/>
      </c>
    </row>
    <row r="242" spans="1:13" ht="12.75" customHeight="1" outlineLevel="1" x14ac:dyDescent="0.25">
      <c r="A242" s="46" t="str">
        <f t="shared" si="59"/>
        <v xml:space="preserve">Customer Details; </v>
      </c>
      <c r="B242" s="51" t="s">
        <v>3673</v>
      </c>
      <c r="C242" s="159"/>
      <c r="D242" s="159"/>
      <c r="E242" s="159" t="s">
        <v>1247</v>
      </c>
      <c r="F242" s="159" t="s">
        <v>2681</v>
      </c>
      <c r="G242" s="159" t="str">
        <f t="shared" si="74"/>
        <v>string</v>
      </c>
      <c r="H242" s="159" t="str">
        <f t="shared" si="75"/>
        <v/>
      </c>
      <c r="I242" s="159">
        <f t="shared" si="76"/>
        <v>10</v>
      </c>
      <c r="J242" s="159" t="str">
        <f t="shared" si="77"/>
        <v/>
      </c>
      <c r="K242" s="159" t="str">
        <f t="shared" si="78"/>
        <v/>
      </c>
      <c r="L242" s="159" t="str">
        <f t="shared" si="79"/>
        <v/>
      </c>
      <c r="M242" s="159" t="str">
        <f t="shared" si="80"/>
        <v/>
      </c>
    </row>
    <row r="243" spans="1:13" ht="12.75" customHeight="1" outlineLevel="1" x14ac:dyDescent="0.25">
      <c r="A243" s="46" t="str">
        <f t="shared" si="59"/>
        <v xml:space="preserve">Customer Details; </v>
      </c>
      <c r="B243" s="51" t="s">
        <v>3673</v>
      </c>
      <c r="C243" s="159"/>
      <c r="D243" s="159"/>
      <c r="E243" s="159" t="s">
        <v>1248</v>
      </c>
      <c r="F243" s="159" t="s">
        <v>2681</v>
      </c>
      <c r="G243" s="159" t="str">
        <f t="shared" si="74"/>
        <v>string</v>
      </c>
      <c r="H243" s="159" t="str">
        <f t="shared" si="75"/>
        <v/>
      </c>
      <c r="I243" s="159">
        <f t="shared" si="76"/>
        <v>40</v>
      </c>
      <c r="J243" s="159" t="str">
        <f t="shared" si="77"/>
        <v/>
      </c>
      <c r="K243" s="159" t="str">
        <f t="shared" si="78"/>
        <v/>
      </c>
      <c r="L243" s="159" t="str">
        <f t="shared" si="79"/>
        <v/>
      </c>
      <c r="M243" s="159" t="str">
        <f t="shared" si="80"/>
        <v/>
      </c>
    </row>
    <row r="244" spans="1:13" ht="12.75" customHeight="1" outlineLevel="1" x14ac:dyDescent="0.25">
      <c r="A244" s="46" t="str">
        <f t="shared" si="59"/>
        <v xml:space="preserve">Customer Details; </v>
      </c>
      <c r="B244" s="51" t="s">
        <v>3673</v>
      </c>
      <c r="C244" s="159"/>
      <c r="D244" s="159"/>
      <c r="E244" s="159" t="s">
        <v>1249</v>
      </c>
      <c r="F244" s="159" t="s">
        <v>2681</v>
      </c>
      <c r="G244" s="159" t="str">
        <f t="shared" si="74"/>
        <v>string</v>
      </c>
      <c r="H244" s="159" t="str">
        <f t="shared" si="75"/>
        <v/>
      </c>
      <c r="I244" s="159">
        <f t="shared" si="76"/>
        <v>40</v>
      </c>
      <c r="J244" s="159" t="str">
        <f t="shared" si="77"/>
        <v/>
      </c>
      <c r="K244" s="159" t="str">
        <f t="shared" si="78"/>
        <v/>
      </c>
      <c r="L244" s="159" t="str">
        <f t="shared" si="79"/>
        <v/>
      </c>
      <c r="M244" s="159" t="str">
        <f t="shared" si="80"/>
        <v/>
      </c>
    </row>
    <row r="245" spans="1:13" ht="12.75" customHeight="1" outlineLevel="1" x14ac:dyDescent="0.25">
      <c r="A245" s="46" t="str">
        <f t="shared" si="59"/>
        <v xml:space="preserve">Customer Details; </v>
      </c>
      <c r="B245" s="51" t="s">
        <v>3673</v>
      </c>
      <c r="C245" s="159"/>
      <c r="D245" s="159"/>
      <c r="E245" s="159" t="s">
        <v>1250</v>
      </c>
      <c r="F245" s="159" t="s">
        <v>2681</v>
      </c>
      <c r="G245" s="159" t="str">
        <f t="shared" si="74"/>
        <v>string</v>
      </c>
      <c r="H245" s="159" t="str">
        <f t="shared" si="75"/>
        <v/>
      </c>
      <c r="I245" s="159">
        <f t="shared" si="76"/>
        <v>10</v>
      </c>
      <c r="J245" s="159" t="str">
        <f t="shared" si="77"/>
        <v/>
      </c>
      <c r="K245" s="159" t="str">
        <f t="shared" si="78"/>
        <v/>
      </c>
      <c r="L245" s="159" t="str">
        <f t="shared" si="79"/>
        <v/>
      </c>
      <c r="M245" s="159" t="str">
        <f t="shared" si="80"/>
        <v>Yes</v>
      </c>
    </row>
    <row r="246" spans="1:13" ht="12.75" customHeight="1" outlineLevel="1" x14ac:dyDescent="0.25">
      <c r="A246" s="46" t="str">
        <f t="shared" si="59"/>
        <v xml:space="preserve">Customer Details; </v>
      </c>
      <c r="B246" s="51" t="s">
        <v>3673</v>
      </c>
      <c r="C246" s="159"/>
      <c r="D246" s="159"/>
      <c r="E246" s="159" t="s">
        <v>1251</v>
      </c>
      <c r="F246" s="159" t="s">
        <v>2670</v>
      </c>
      <c r="G246" s="159" t="str">
        <f t="shared" si="74"/>
        <v>string</v>
      </c>
      <c r="H246" s="159" t="str">
        <f t="shared" si="75"/>
        <v/>
      </c>
      <c r="I246" s="159">
        <f t="shared" si="76"/>
        <v>60</v>
      </c>
      <c r="J246" s="159" t="str">
        <f t="shared" si="77"/>
        <v/>
      </c>
      <c r="K246" s="159" t="str">
        <f t="shared" si="78"/>
        <v/>
      </c>
      <c r="L246" s="159" t="str">
        <f t="shared" si="79"/>
        <v/>
      </c>
      <c r="M246" s="159" t="str">
        <f t="shared" si="80"/>
        <v>Yes</v>
      </c>
    </row>
    <row r="247" spans="1:13" ht="12.75" customHeight="1" outlineLevel="1" x14ac:dyDescent="0.25">
      <c r="A247" s="46" t="str">
        <f t="shared" ref="A247:A306" si="81">IF(B247="","",VLOOKUP(B247,mapping_result,2,FALSE))</f>
        <v xml:space="preserve">Customer Details; </v>
      </c>
      <c r="B247" s="51" t="s">
        <v>3673</v>
      </c>
      <c r="C247" s="159"/>
      <c r="D247" s="159"/>
      <c r="E247" s="159" t="s">
        <v>1252</v>
      </c>
      <c r="F247" s="159" t="s">
        <v>2681</v>
      </c>
      <c r="G247" s="159" t="str">
        <f t="shared" si="74"/>
        <v>string</v>
      </c>
      <c r="H247" s="159" t="str">
        <f t="shared" si="75"/>
        <v/>
      </c>
      <c r="I247" s="159">
        <f t="shared" si="76"/>
        <v>40</v>
      </c>
      <c r="J247" s="159" t="str">
        <f t="shared" si="77"/>
        <v/>
      </c>
      <c r="K247" s="159" t="str">
        <f t="shared" si="78"/>
        <v/>
      </c>
      <c r="L247" s="159" t="str">
        <f t="shared" si="79"/>
        <v/>
      </c>
      <c r="M247" s="159" t="str">
        <f t="shared" si="80"/>
        <v/>
      </c>
    </row>
    <row r="248" spans="1:13" ht="12.75" customHeight="1" outlineLevel="1" x14ac:dyDescent="0.25">
      <c r="A248" s="46" t="str">
        <f t="shared" si="81"/>
        <v xml:space="preserve">Customer Details; </v>
      </c>
      <c r="B248" s="51" t="s">
        <v>3673</v>
      </c>
      <c r="C248" s="159"/>
      <c r="D248" s="159"/>
      <c r="E248" s="159" t="s">
        <v>1253</v>
      </c>
      <c r="F248" s="159" t="s">
        <v>2681</v>
      </c>
      <c r="G248" s="159" t="str">
        <f t="shared" si="74"/>
        <v>string</v>
      </c>
      <c r="H248" s="159" t="str">
        <f t="shared" si="75"/>
        <v/>
      </c>
      <c r="I248" s="159">
        <f t="shared" si="76"/>
        <v>40</v>
      </c>
      <c r="J248" s="159" t="str">
        <f t="shared" si="77"/>
        <v/>
      </c>
      <c r="K248" s="159" t="str">
        <f t="shared" si="78"/>
        <v/>
      </c>
      <c r="L248" s="159" t="str">
        <f t="shared" si="79"/>
        <v/>
      </c>
      <c r="M248" s="159" t="str">
        <f t="shared" si="80"/>
        <v/>
      </c>
    </row>
    <row r="249" spans="1:13" ht="12.75" customHeight="1" outlineLevel="1" x14ac:dyDescent="0.25">
      <c r="A249" s="46" t="str">
        <f t="shared" si="81"/>
        <v xml:space="preserve">Customer Details; </v>
      </c>
      <c r="B249" s="51" t="s">
        <v>3673</v>
      </c>
      <c r="C249" s="159"/>
      <c r="D249" s="159"/>
      <c r="E249" s="159" t="s">
        <v>2653</v>
      </c>
      <c r="F249" s="159" t="s">
        <v>2681</v>
      </c>
      <c r="G249" s="159" t="str">
        <f t="shared" si="74"/>
        <v>string</v>
      </c>
      <c r="H249" s="159" t="str">
        <f t="shared" si="75"/>
        <v/>
      </c>
      <c r="I249" s="159">
        <f t="shared" si="76"/>
        <v>10</v>
      </c>
      <c r="J249" s="159" t="str">
        <f t="shared" si="77"/>
        <v/>
      </c>
      <c r="K249" s="159" t="str">
        <f t="shared" si="78"/>
        <v/>
      </c>
      <c r="L249" s="159" t="str">
        <f t="shared" si="79"/>
        <v/>
      </c>
      <c r="M249" s="159" t="str">
        <f t="shared" si="80"/>
        <v/>
      </c>
    </row>
    <row r="250" spans="1:13" ht="12.75" customHeight="1" outlineLevel="1" x14ac:dyDescent="0.25">
      <c r="A250" s="46" t="str">
        <f t="shared" si="81"/>
        <v xml:space="preserve">Customer Details; </v>
      </c>
      <c r="B250" s="51" t="s">
        <v>3673</v>
      </c>
      <c r="C250" s="159"/>
      <c r="D250" s="159"/>
      <c r="E250" s="159" t="s">
        <v>1254</v>
      </c>
      <c r="F250" s="4" t="s">
        <v>2681</v>
      </c>
      <c r="G250" s="159" t="str">
        <f t="shared" si="74"/>
        <v>string</v>
      </c>
      <c r="H250" s="159" t="str">
        <f t="shared" si="75"/>
        <v/>
      </c>
      <c r="I250" s="159">
        <f t="shared" si="76"/>
        <v>40</v>
      </c>
      <c r="J250" s="159" t="str">
        <f t="shared" si="77"/>
        <v/>
      </c>
      <c r="K250" s="159" t="str">
        <f t="shared" si="78"/>
        <v/>
      </c>
      <c r="L250" s="159" t="str">
        <f t="shared" si="79"/>
        <v/>
      </c>
      <c r="M250" s="159" t="str">
        <f t="shared" si="80"/>
        <v/>
      </c>
    </row>
    <row r="251" spans="1:13" ht="12.75" customHeight="1" outlineLevel="1" x14ac:dyDescent="0.25">
      <c r="A251" s="46" t="str">
        <f t="shared" si="81"/>
        <v xml:space="preserve">Customer Details; </v>
      </c>
      <c r="B251" s="51" t="s">
        <v>3673</v>
      </c>
      <c r="C251" s="159"/>
      <c r="D251" s="159"/>
      <c r="E251" s="4" t="s">
        <v>1255</v>
      </c>
      <c r="F251" s="4" t="s">
        <v>2681</v>
      </c>
      <c r="G251" s="159" t="str">
        <f t="shared" si="74"/>
        <v>string</v>
      </c>
      <c r="H251" s="159" t="str">
        <f t="shared" si="75"/>
        <v/>
      </c>
      <c r="I251" s="159">
        <f t="shared" si="76"/>
        <v>3</v>
      </c>
      <c r="J251" s="159" t="str">
        <f t="shared" si="77"/>
        <v/>
      </c>
      <c r="K251" s="159" t="str">
        <f t="shared" si="78"/>
        <v/>
      </c>
      <c r="L251" s="159" t="str">
        <f t="shared" si="79"/>
        <v/>
      </c>
      <c r="M251" s="159" t="str">
        <f t="shared" si="80"/>
        <v/>
      </c>
    </row>
    <row r="252" spans="1:13" ht="12.75" customHeight="1" outlineLevel="1" x14ac:dyDescent="0.25">
      <c r="A252" s="46"/>
      <c r="B252" s="51" t="s">
        <v>3673</v>
      </c>
      <c r="C252" s="159"/>
      <c r="D252" s="159"/>
      <c r="E252" s="159" t="s">
        <v>2774</v>
      </c>
      <c r="F252" s="159" t="s">
        <v>2681</v>
      </c>
      <c r="G252" s="159" t="str">
        <f t="shared" si="74"/>
        <v>string</v>
      </c>
      <c r="H252" s="159" t="str">
        <f t="shared" si="75"/>
        <v/>
      </c>
      <c r="I252" s="159">
        <f t="shared" si="76"/>
        <v>40</v>
      </c>
      <c r="J252" s="159"/>
      <c r="K252" s="159"/>
      <c r="L252" s="159"/>
      <c r="M252" s="159"/>
    </row>
    <row r="253" spans="1:13" ht="12.75" customHeight="1" outlineLevel="1" x14ac:dyDescent="0.25">
      <c r="A253" s="46"/>
      <c r="B253" s="51" t="s">
        <v>3673</v>
      </c>
      <c r="C253" s="159"/>
      <c r="D253" s="159"/>
      <c r="E253" s="159" t="s">
        <v>2882</v>
      </c>
      <c r="F253" s="159" t="s">
        <v>2681</v>
      </c>
      <c r="G253" s="159" t="str">
        <f t="shared" si="74"/>
        <v>string</v>
      </c>
      <c r="H253" s="159" t="str">
        <f t="shared" si="75"/>
        <v/>
      </c>
      <c r="I253" s="159">
        <f t="shared" si="76"/>
        <v>3</v>
      </c>
      <c r="J253" s="159"/>
      <c r="K253" s="159"/>
      <c r="L253" s="159"/>
      <c r="M253" s="159"/>
    </row>
    <row r="254" spans="1:13" s="230" customFormat="1" ht="12.75" customHeight="1" outlineLevel="1" x14ac:dyDescent="0.25">
      <c r="A254" s="229" t="str">
        <f>IF(B252="","",VLOOKUP(B252,mapping_result,2,FALSE))</f>
        <v xml:space="preserve">Customer Details; </v>
      </c>
      <c r="B254" s="50" t="s">
        <v>3673</v>
      </c>
      <c r="C254" s="4" t="s">
        <v>4105</v>
      </c>
      <c r="D254" s="4" t="s">
        <v>2681</v>
      </c>
      <c r="E254" s="4" t="s">
        <v>4126</v>
      </c>
      <c r="F254" s="4" t="s">
        <v>2670</v>
      </c>
      <c r="G254" s="4" t="s">
        <v>2241</v>
      </c>
      <c r="H254" s="4">
        <v>2</v>
      </c>
      <c r="I254" s="4"/>
      <c r="J254" s="4"/>
      <c r="K254" s="4"/>
      <c r="L254" s="4"/>
      <c r="M254" s="4"/>
    </row>
    <row r="255" spans="1:13" s="230" customFormat="1" ht="12.75" customHeight="1" outlineLevel="1" x14ac:dyDescent="0.25">
      <c r="A255" s="229" t="str">
        <f>IF(B253="","",VLOOKUP(B253,mapping_result,2,FALSE))</f>
        <v xml:space="preserve">Customer Details; </v>
      </c>
      <c r="B255" s="50" t="s">
        <v>3673</v>
      </c>
      <c r="C255" s="4"/>
      <c r="D255" s="4"/>
      <c r="E255" s="4" t="s">
        <v>1314</v>
      </c>
      <c r="F255" s="4" t="s">
        <v>2670</v>
      </c>
      <c r="G255" s="4" t="s">
        <v>2241</v>
      </c>
      <c r="H255" s="4"/>
      <c r="I255" s="4">
        <v>10</v>
      </c>
      <c r="J255" s="4"/>
      <c r="K255" s="4"/>
      <c r="L255" s="4"/>
      <c r="M255" s="4"/>
    </row>
    <row r="256" spans="1:13" ht="12.75" customHeight="1" x14ac:dyDescent="0.25">
      <c r="A256" s="46" t="str">
        <f t="shared" si="81"/>
        <v xml:space="preserve">Supplier Unit Registration; </v>
      </c>
      <c r="B256" s="47" t="s">
        <v>3675</v>
      </c>
      <c r="C256" s="48" t="str">
        <f>VLOOKUP($B256,MMnames,2,FALSE)</f>
        <v>Change of SSAC and or SupplierUnit</v>
      </c>
      <c r="D256" s="49"/>
      <c r="E256" s="49"/>
      <c r="F256" s="14"/>
      <c r="G256" s="14"/>
      <c r="H256" s="14"/>
      <c r="I256" s="14"/>
      <c r="J256" s="14"/>
      <c r="K256" s="14"/>
      <c r="L256" s="14"/>
      <c r="M256" s="14"/>
    </row>
    <row r="257" spans="1:13" ht="12.75" customHeight="1" outlineLevel="1" x14ac:dyDescent="0.25">
      <c r="A257" s="46" t="str">
        <f t="shared" si="81"/>
        <v xml:space="preserve">Supplier Unit Registration; </v>
      </c>
      <c r="B257" s="51" t="s">
        <v>3675</v>
      </c>
      <c r="C257" s="159" t="s">
        <v>2668</v>
      </c>
      <c r="D257" s="159"/>
      <c r="E257" s="159" t="s">
        <v>2769</v>
      </c>
      <c r="F257" s="159" t="s">
        <v>2670</v>
      </c>
      <c r="G257" s="159" t="str">
        <f t="shared" ref="G257:G269" si="82">VLOOKUP(E257,DI_schema,2,FALSE)</f>
        <v>string</v>
      </c>
      <c r="H257" s="159">
        <f t="shared" ref="H257:H269" si="83">VLOOKUP($E257,DI_schema,3,FALSE)</f>
        <v>11</v>
      </c>
      <c r="I257" s="159" t="str">
        <f t="shared" ref="I257:I269" si="84">VLOOKUP($E257,DI_schema,4,FALSE)</f>
        <v/>
      </c>
      <c r="J257" s="159" t="str">
        <f t="shared" ref="J257:J269" si="85">VLOOKUP($E257,DI_schema,5,FALSE)</f>
        <v/>
      </c>
      <c r="K257" s="159" t="str">
        <f t="shared" ref="K257:K269" si="86">VLOOKUP($E257,DI_schema,6,FALSE)</f>
        <v/>
      </c>
      <c r="L257" s="159" t="str">
        <f t="shared" ref="L257:L269" si="87">VLOOKUP($E257,DI_schema,7,FALSE)</f>
        <v/>
      </c>
      <c r="M257" s="159" t="str">
        <f t="shared" ref="M257:M269" si="88">IF(LEN(VLOOKUP($E257,DI_schema,8,FALSE))&gt;0,"Yes","")</f>
        <v/>
      </c>
    </row>
    <row r="258" spans="1:13" ht="12.75" customHeight="1" outlineLevel="1" x14ac:dyDescent="0.25">
      <c r="A258" s="46" t="str">
        <f t="shared" si="81"/>
        <v xml:space="preserve">Supplier Unit Registration; </v>
      </c>
      <c r="B258" s="51" t="s">
        <v>3675</v>
      </c>
      <c r="C258" s="159"/>
      <c r="D258" s="159"/>
      <c r="E258" s="159" t="s">
        <v>2894</v>
      </c>
      <c r="F258" s="4" t="s">
        <v>2670</v>
      </c>
      <c r="G258" s="159" t="str">
        <f t="shared" si="82"/>
        <v>string</v>
      </c>
      <c r="H258" s="159" t="str">
        <f t="shared" si="83"/>
        <v/>
      </c>
      <c r="I258" s="159">
        <f t="shared" si="84"/>
        <v>35</v>
      </c>
      <c r="J258" s="159" t="str">
        <f t="shared" si="85"/>
        <v/>
      </c>
      <c r="K258" s="159" t="str">
        <f t="shared" si="86"/>
        <v/>
      </c>
      <c r="L258" s="159" t="str">
        <f t="shared" si="87"/>
        <v/>
      </c>
      <c r="M258" s="159" t="str">
        <f t="shared" si="88"/>
        <v/>
      </c>
    </row>
    <row r="259" spans="1:13" ht="12.75" customHeight="1" outlineLevel="1" x14ac:dyDescent="0.25">
      <c r="A259" s="46" t="str">
        <f t="shared" si="81"/>
        <v xml:space="preserve">Supplier Unit Registration; </v>
      </c>
      <c r="B259" s="51" t="s">
        <v>3675</v>
      </c>
      <c r="C259" s="159"/>
      <c r="D259" s="159"/>
      <c r="E259" s="159" t="s">
        <v>2671</v>
      </c>
      <c r="F259" s="159" t="s">
        <v>2670</v>
      </c>
      <c r="G259" s="159" t="str">
        <f t="shared" si="82"/>
        <v>string</v>
      </c>
      <c r="H259" s="159">
        <f t="shared" si="83"/>
        <v>3</v>
      </c>
      <c r="I259" s="159" t="str">
        <f t="shared" si="84"/>
        <v/>
      </c>
      <c r="J259" s="159" t="str">
        <f t="shared" si="85"/>
        <v/>
      </c>
      <c r="K259" s="159" t="str">
        <f t="shared" si="86"/>
        <v/>
      </c>
      <c r="L259" s="159" t="str">
        <f t="shared" si="87"/>
        <v/>
      </c>
      <c r="M259" s="159" t="str">
        <f t="shared" si="88"/>
        <v/>
      </c>
    </row>
    <row r="260" spans="1:13" ht="12.75" customHeight="1" outlineLevel="1" x14ac:dyDescent="0.25">
      <c r="A260" s="46" t="str">
        <f t="shared" si="81"/>
        <v xml:space="preserve">Supplier Unit Registration; </v>
      </c>
      <c r="B260" s="51" t="s">
        <v>3675</v>
      </c>
      <c r="C260" s="4"/>
      <c r="D260" s="159"/>
      <c r="E260" s="4" t="s">
        <v>2751</v>
      </c>
      <c r="F260" s="159" t="s">
        <v>2670</v>
      </c>
      <c r="G260" s="159" t="str">
        <f t="shared" si="82"/>
        <v>string</v>
      </c>
      <c r="H260" s="159">
        <f t="shared" si="83"/>
        <v>9</v>
      </c>
      <c r="I260" s="159" t="str">
        <f t="shared" si="84"/>
        <v/>
      </c>
      <c r="J260" s="159" t="str">
        <f t="shared" si="85"/>
        <v/>
      </c>
      <c r="K260" s="159" t="str">
        <f t="shared" si="86"/>
        <v/>
      </c>
      <c r="L260" s="159" t="str">
        <f t="shared" si="87"/>
        <v/>
      </c>
      <c r="M260" s="159" t="str">
        <f t="shared" si="88"/>
        <v>Yes</v>
      </c>
    </row>
    <row r="261" spans="1:13" ht="12.75" customHeight="1" outlineLevel="1" x14ac:dyDescent="0.25">
      <c r="A261" s="46" t="str">
        <f t="shared" si="81"/>
        <v xml:space="preserve">Supplier Unit Registration; </v>
      </c>
      <c r="B261" s="51" t="s">
        <v>3675</v>
      </c>
      <c r="C261" s="159"/>
      <c r="D261" s="159"/>
      <c r="E261" s="159" t="s">
        <v>2672</v>
      </c>
      <c r="F261" s="4" t="s">
        <v>2670</v>
      </c>
      <c r="G261" s="159" t="str">
        <f t="shared" si="82"/>
        <v>string</v>
      </c>
      <c r="H261" s="159" t="str">
        <f t="shared" si="83"/>
        <v/>
      </c>
      <c r="I261" s="159">
        <f t="shared" si="84"/>
        <v>1</v>
      </c>
      <c r="J261" s="159" t="str">
        <f t="shared" si="85"/>
        <v/>
      </c>
      <c r="K261" s="159" t="str">
        <f t="shared" si="86"/>
        <v/>
      </c>
      <c r="L261" s="159" t="str">
        <f t="shared" si="87"/>
        <v/>
      </c>
      <c r="M261" s="159" t="str">
        <f t="shared" si="88"/>
        <v>Yes</v>
      </c>
    </row>
    <row r="262" spans="1:13" s="230" customFormat="1" ht="12.75" customHeight="1" outlineLevel="1" x14ac:dyDescent="0.25">
      <c r="A262" s="46" t="str">
        <f t="shared" si="81"/>
        <v xml:space="preserve">Supplier Unit Registration; </v>
      </c>
      <c r="B262" s="50" t="s">
        <v>3675</v>
      </c>
      <c r="C262" s="4"/>
      <c r="D262" s="4"/>
      <c r="E262" s="4" t="s">
        <v>2895</v>
      </c>
      <c r="F262" s="4" t="s">
        <v>2670</v>
      </c>
      <c r="G262" s="4" t="str">
        <f t="shared" si="82"/>
        <v>date</v>
      </c>
      <c r="H262" s="4" t="str">
        <f t="shared" si="83"/>
        <v/>
      </c>
      <c r="I262" s="4" t="str">
        <f t="shared" si="84"/>
        <v/>
      </c>
      <c r="J262" s="4" t="str">
        <f t="shared" si="85"/>
        <v/>
      </c>
      <c r="K262" s="4" t="str">
        <f t="shared" si="86"/>
        <v/>
      </c>
      <c r="L262" s="4" t="str">
        <f t="shared" si="87"/>
        <v/>
      </c>
      <c r="M262" s="4" t="str">
        <f t="shared" si="88"/>
        <v/>
      </c>
    </row>
    <row r="263" spans="1:13" ht="12.75" customHeight="1" outlineLevel="1" x14ac:dyDescent="0.25">
      <c r="A263" s="46" t="str">
        <f t="shared" si="81"/>
        <v xml:space="preserve">Supplier Unit Registration; </v>
      </c>
      <c r="B263" s="51" t="s">
        <v>3675</v>
      </c>
      <c r="C263" s="159" t="s">
        <v>2896</v>
      </c>
      <c r="D263" s="159" t="s">
        <v>2681</v>
      </c>
      <c r="E263" s="159" t="s">
        <v>2897</v>
      </c>
      <c r="F263" s="159" t="s">
        <v>2681</v>
      </c>
      <c r="G263" s="159" t="str">
        <f t="shared" si="82"/>
        <v>string</v>
      </c>
      <c r="H263" s="159" t="str">
        <f t="shared" si="83"/>
        <v/>
      </c>
      <c r="I263" s="159">
        <f t="shared" si="84"/>
        <v>70</v>
      </c>
      <c r="J263" s="159" t="str">
        <f t="shared" si="85"/>
        <v/>
      </c>
      <c r="K263" s="159" t="str">
        <f t="shared" si="86"/>
        <v/>
      </c>
      <c r="L263" s="159" t="str">
        <f t="shared" si="87"/>
        <v/>
      </c>
      <c r="M263" s="159" t="str">
        <f t="shared" si="88"/>
        <v/>
      </c>
    </row>
    <row r="264" spans="1:13" ht="12.75" customHeight="1" outlineLevel="1" x14ac:dyDescent="0.25">
      <c r="A264" s="46" t="str">
        <f t="shared" si="81"/>
        <v xml:space="preserve">Supplier Unit Registration; </v>
      </c>
      <c r="B264" s="51" t="s">
        <v>3675</v>
      </c>
      <c r="C264" s="235" t="s">
        <v>2690</v>
      </c>
      <c r="D264" s="159" t="s">
        <v>2681</v>
      </c>
      <c r="E264" s="159" t="s">
        <v>2789</v>
      </c>
      <c r="F264" s="159" t="s">
        <v>2681</v>
      </c>
      <c r="G264" s="159" t="str">
        <f t="shared" si="82"/>
        <v>string</v>
      </c>
      <c r="H264" s="159" t="str">
        <f t="shared" si="83"/>
        <v/>
      </c>
      <c r="I264" s="159">
        <f t="shared" si="84"/>
        <v>20</v>
      </c>
      <c r="J264" s="159" t="str">
        <f t="shared" si="85"/>
        <v/>
      </c>
      <c r="K264" s="159" t="str">
        <f t="shared" si="86"/>
        <v/>
      </c>
      <c r="L264" s="159" t="str">
        <f t="shared" si="87"/>
        <v/>
      </c>
      <c r="M264" s="159" t="str">
        <f t="shared" si="88"/>
        <v/>
      </c>
    </row>
    <row r="265" spans="1:13" ht="12.75" customHeight="1" outlineLevel="1" x14ac:dyDescent="0.25">
      <c r="A265" s="46" t="str">
        <f t="shared" si="81"/>
        <v xml:space="preserve">Supplier Unit Registration; </v>
      </c>
      <c r="B265" s="51" t="s">
        <v>3675</v>
      </c>
      <c r="C265" s="159"/>
      <c r="D265" s="159"/>
      <c r="E265" s="159" t="s">
        <v>2790</v>
      </c>
      <c r="F265" s="159" t="s">
        <v>2681</v>
      </c>
      <c r="G265" s="159" t="str">
        <f t="shared" si="82"/>
        <v>string</v>
      </c>
      <c r="H265" s="159" t="str">
        <f t="shared" si="83"/>
        <v/>
      </c>
      <c r="I265" s="159">
        <f t="shared" si="84"/>
        <v>10</v>
      </c>
      <c r="J265" s="159" t="str">
        <f t="shared" si="85"/>
        <v/>
      </c>
      <c r="K265" s="159" t="str">
        <f t="shared" si="86"/>
        <v/>
      </c>
      <c r="L265" s="159" t="str">
        <f t="shared" si="87"/>
        <v/>
      </c>
      <c r="M265" s="159" t="str">
        <f t="shared" si="88"/>
        <v/>
      </c>
    </row>
    <row r="266" spans="1:13" ht="12.75" customHeight="1" outlineLevel="1" x14ac:dyDescent="0.25">
      <c r="A266" s="46" t="str">
        <f t="shared" si="81"/>
        <v xml:space="preserve">Supplier Unit Registration; </v>
      </c>
      <c r="B266" s="51" t="s">
        <v>3675</v>
      </c>
      <c r="C266" s="235" t="s">
        <v>2691</v>
      </c>
      <c r="D266" s="159" t="s">
        <v>2681</v>
      </c>
      <c r="E266" s="159" t="s">
        <v>2789</v>
      </c>
      <c r="F266" s="159" t="s">
        <v>2681</v>
      </c>
      <c r="G266" s="159" t="str">
        <f t="shared" si="82"/>
        <v>string</v>
      </c>
      <c r="H266" s="159" t="str">
        <f t="shared" si="83"/>
        <v/>
      </c>
      <c r="I266" s="159">
        <f t="shared" si="84"/>
        <v>20</v>
      </c>
      <c r="J266" s="159" t="str">
        <f t="shared" si="85"/>
        <v/>
      </c>
      <c r="K266" s="159" t="str">
        <f t="shared" si="86"/>
        <v/>
      </c>
      <c r="L266" s="159" t="str">
        <f t="shared" si="87"/>
        <v/>
      </c>
      <c r="M266" s="159" t="str">
        <f t="shared" si="88"/>
        <v/>
      </c>
    </row>
    <row r="267" spans="1:13" ht="12.75" customHeight="1" outlineLevel="1" x14ac:dyDescent="0.25">
      <c r="A267" s="46" t="str">
        <f t="shared" si="81"/>
        <v xml:space="preserve">Supplier Unit Registration; </v>
      </c>
      <c r="B267" s="51" t="s">
        <v>3675</v>
      </c>
      <c r="E267" s="159" t="s">
        <v>2790</v>
      </c>
      <c r="F267" s="159" t="s">
        <v>2681</v>
      </c>
      <c r="G267" s="159" t="str">
        <f t="shared" si="82"/>
        <v>string</v>
      </c>
      <c r="H267" s="159" t="str">
        <f t="shared" si="83"/>
        <v/>
      </c>
      <c r="I267" s="159">
        <f t="shared" si="84"/>
        <v>10</v>
      </c>
      <c r="J267" s="159" t="str">
        <f t="shared" si="85"/>
        <v/>
      </c>
      <c r="K267" s="159" t="str">
        <f t="shared" si="86"/>
        <v/>
      </c>
      <c r="L267" s="159" t="str">
        <f t="shared" si="87"/>
        <v/>
      </c>
      <c r="M267" s="159" t="str">
        <f t="shared" si="88"/>
        <v/>
      </c>
    </row>
    <row r="268" spans="1:13" ht="12.75" customHeight="1" outlineLevel="1" x14ac:dyDescent="0.25">
      <c r="A268" s="46" t="str">
        <f t="shared" si="81"/>
        <v xml:space="preserve">Supplier Unit Registration; </v>
      </c>
      <c r="B268" s="51" t="s">
        <v>3675</v>
      </c>
      <c r="C268" s="235" t="s">
        <v>2692</v>
      </c>
      <c r="D268" s="159" t="s">
        <v>2681</v>
      </c>
      <c r="E268" s="159" t="s">
        <v>2789</v>
      </c>
      <c r="F268" s="159" t="s">
        <v>2681</v>
      </c>
      <c r="G268" s="159" t="str">
        <f t="shared" si="82"/>
        <v>string</v>
      </c>
      <c r="H268" s="159" t="str">
        <f t="shared" si="83"/>
        <v/>
      </c>
      <c r="I268" s="159">
        <f t="shared" si="84"/>
        <v>20</v>
      </c>
      <c r="J268" s="159" t="str">
        <f t="shared" si="85"/>
        <v/>
      </c>
      <c r="K268" s="159" t="str">
        <f t="shared" si="86"/>
        <v/>
      </c>
      <c r="L268" s="159" t="str">
        <f t="shared" si="87"/>
        <v/>
      </c>
      <c r="M268" s="159" t="str">
        <f t="shared" si="88"/>
        <v/>
      </c>
    </row>
    <row r="269" spans="1:13" ht="12.75" customHeight="1" outlineLevel="1" x14ac:dyDescent="0.25">
      <c r="A269" s="46" t="str">
        <f t="shared" si="81"/>
        <v xml:space="preserve">Supplier Unit Registration; </v>
      </c>
      <c r="B269" s="51" t="s">
        <v>3675</v>
      </c>
      <c r="C269" s="159"/>
      <c r="D269" s="159"/>
      <c r="E269" s="159" t="s">
        <v>2790</v>
      </c>
      <c r="F269" s="159" t="s">
        <v>2681</v>
      </c>
      <c r="G269" s="159" t="str">
        <f t="shared" si="82"/>
        <v>string</v>
      </c>
      <c r="H269" s="159" t="str">
        <f t="shared" si="83"/>
        <v/>
      </c>
      <c r="I269" s="159">
        <f t="shared" si="84"/>
        <v>10</v>
      </c>
      <c r="J269" s="159" t="str">
        <f t="shared" si="85"/>
        <v/>
      </c>
      <c r="K269" s="159" t="str">
        <f t="shared" si="86"/>
        <v/>
      </c>
      <c r="L269" s="159" t="str">
        <f t="shared" si="87"/>
        <v/>
      </c>
      <c r="M269" s="159" t="str">
        <f t="shared" si="88"/>
        <v/>
      </c>
    </row>
    <row r="270" spans="1:13" ht="12.75" customHeight="1" x14ac:dyDescent="0.25">
      <c r="A270" s="46" t="str">
        <f t="shared" si="81"/>
        <v xml:space="preserve">Customer Details; </v>
      </c>
      <c r="B270" s="47" t="s">
        <v>3676</v>
      </c>
      <c r="C270" s="48" t="str">
        <f>VLOOKUP($B270,MMnames,2,FALSE)</f>
        <v>Change Of Legal Entity</v>
      </c>
      <c r="D270" s="49"/>
      <c r="E270" s="49"/>
      <c r="F270" s="14"/>
      <c r="G270" s="14"/>
      <c r="H270" s="14"/>
      <c r="I270" s="14"/>
      <c r="J270" s="14"/>
      <c r="K270" s="14"/>
      <c r="L270" s="14"/>
      <c r="M270" s="14"/>
    </row>
    <row r="271" spans="1:13" ht="12.75" customHeight="1" outlineLevel="1" x14ac:dyDescent="0.25">
      <c r="A271" s="46" t="str">
        <f t="shared" si="81"/>
        <v xml:space="preserve">Customer Details; </v>
      </c>
      <c r="B271" s="51" t="s">
        <v>3676</v>
      </c>
      <c r="C271" s="159" t="s">
        <v>2668</v>
      </c>
      <c r="D271" s="159"/>
      <c r="E271" s="4" t="s">
        <v>2769</v>
      </c>
      <c r="F271" s="4" t="s">
        <v>2670</v>
      </c>
      <c r="G271" s="159" t="str">
        <f t="shared" ref="G271:G300" si="89">VLOOKUP(E271,DI_schema,2,FALSE)</f>
        <v>string</v>
      </c>
      <c r="H271" s="159">
        <f t="shared" ref="H271:H300" si="90">VLOOKUP($E271,DI_schema,3,FALSE)</f>
        <v>11</v>
      </c>
      <c r="I271" s="159" t="str">
        <f t="shared" ref="I271:I300" si="91">VLOOKUP($E271,DI_schema,4,FALSE)</f>
        <v/>
      </c>
      <c r="J271" s="159" t="str">
        <f t="shared" ref="J271:J300" si="92">VLOOKUP($E271,DI_schema,5,FALSE)</f>
        <v/>
      </c>
      <c r="K271" s="159" t="str">
        <f t="shared" ref="K271:K300" si="93">VLOOKUP($E271,DI_schema,6,FALSE)</f>
        <v/>
      </c>
      <c r="L271" s="159" t="str">
        <f t="shared" ref="L271:L300" si="94">VLOOKUP($E271,DI_schema,7,FALSE)</f>
        <v/>
      </c>
      <c r="M271" s="159" t="str">
        <f t="shared" ref="M271:M300" si="95">IF(LEN(VLOOKUP($E271,DI_schema,8,FALSE))&gt;0,"Yes","")</f>
        <v/>
      </c>
    </row>
    <row r="272" spans="1:13" ht="12.75" customHeight="1" outlineLevel="1" x14ac:dyDescent="0.25">
      <c r="A272" s="46" t="str">
        <f t="shared" si="81"/>
        <v xml:space="preserve">Customer Details; </v>
      </c>
      <c r="B272" s="51" t="s">
        <v>3676</v>
      </c>
      <c r="C272" s="159"/>
      <c r="D272" s="159"/>
      <c r="E272" s="4" t="s">
        <v>2894</v>
      </c>
      <c r="F272" s="4" t="s">
        <v>2670</v>
      </c>
      <c r="G272" s="159" t="str">
        <f t="shared" si="89"/>
        <v>string</v>
      </c>
      <c r="H272" s="159" t="str">
        <f t="shared" si="90"/>
        <v/>
      </c>
      <c r="I272" s="159">
        <f t="shared" si="91"/>
        <v>35</v>
      </c>
      <c r="J272" s="159" t="str">
        <f t="shared" si="92"/>
        <v/>
      </c>
      <c r="K272" s="159" t="str">
        <f t="shared" si="93"/>
        <v/>
      </c>
      <c r="L272" s="159" t="str">
        <f t="shared" si="94"/>
        <v/>
      </c>
      <c r="M272" s="159" t="str">
        <f t="shared" si="95"/>
        <v/>
      </c>
    </row>
    <row r="273" spans="1:13" ht="12.75" customHeight="1" outlineLevel="1" x14ac:dyDescent="0.25">
      <c r="A273" s="46" t="str">
        <f t="shared" si="81"/>
        <v xml:space="preserve">Customer Details; </v>
      </c>
      <c r="B273" s="51" t="s">
        <v>3676</v>
      </c>
      <c r="C273" s="4"/>
      <c r="D273" s="159"/>
      <c r="E273" s="4" t="s">
        <v>1315</v>
      </c>
      <c r="F273" s="4" t="s">
        <v>2681</v>
      </c>
      <c r="G273" s="159" t="str">
        <f t="shared" si="89"/>
        <v>string</v>
      </c>
      <c r="H273" s="159" t="str">
        <f t="shared" si="90"/>
        <v/>
      </c>
      <c r="I273" s="159">
        <f t="shared" si="91"/>
        <v>2</v>
      </c>
      <c r="J273" s="159" t="str">
        <f t="shared" si="92"/>
        <v/>
      </c>
      <c r="K273" s="159" t="str">
        <f t="shared" si="93"/>
        <v/>
      </c>
      <c r="L273" s="159" t="str">
        <f t="shared" si="94"/>
        <v/>
      </c>
      <c r="M273" s="159" t="str">
        <f t="shared" si="95"/>
        <v/>
      </c>
    </row>
    <row r="274" spans="1:13" ht="12.75" customHeight="1" outlineLevel="1" x14ac:dyDescent="0.25">
      <c r="A274" s="46" t="str">
        <f t="shared" si="81"/>
        <v xml:space="preserve">Customer Details; </v>
      </c>
      <c r="B274" s="276" t="s">
        <v>3676</v>
      </c>
      <c r="C274" s="237"/>
      <c r="D274" s="237"/>
      <c r="E274" s="237" t="s">
        <v>2671</v>
      </c>
      <c r="F274" s="237" t="s">
        <v>2670</v>
      </c>
      <c r="G274" s="237" t="str">
        <f t="shared" si="89"/>
        <v>string</v>
      </c>
      <c r="H274" s="237">
        <f t="shared" si="90"/>
        <v>3</v>
      </c>
      <c r="I274" s="237" t="str">
        <f t="shared" si="91"/>
        <v/>
      </c>
      <c r="J274" s="237" t="str">
        <f t="shared" si="92"/>
        <v/>
      </c>
      <c r="K274" s="237" t="str">
        <f t="shared" si="93"/>
        <v/>
      </c>
      <c r="L274" s="237" t="str">
        <f t="shared" si="94"/>
        <v/>
      </c>
      <c r="M274" s="237" t="str">
        <f t="shared" si="95"/>
        <v/>
      </c>
    </row>
    <row r="275" spans="1:13" s="230" customFormat="1" ht="12.75" customHeight="1" outlineLevel="1" x14ac:dyDescent="0.25">
      <c r="A275" s="46" t="str">
        <f t="shared" si="81"/>
        <v xml:space="preserve">Customer Details; </v>
      </c>
      <c r="B275" s="276" t="s">
        <v>3676</v>
      </c>
      <c r="C275" s="237"/>
      <c r="D275" s="237"/>
      <c r="E275" s="237" t="s">
        <v>2895</v>
      </c>
      <c r="F275" s="237" t="s">
        <v>2681</v>
      </c>
      <c r="G275" s="237" t="str">
        <f t="shared" si="89"/>
        <v>date</v>
      </c>
      <c r="H275" s="237" t="str">
        <f t="shared" si="90"/>
        <v/>
      </c>
      <c r="I275" s="237" t="str">
        <f t="shared" si="91"/>
        <v/>
      </c>
      <c r="J275" s="237" t="str">
        <f t="shared" si="92"/>
        <v/>
      </c>
      <c r="K275" s="237" t="str">
        <f t="shared" si="93"/>
        <v/>
      </c>
      <c r="L275" s="237" t="str">
        <f t="shared" si="94"/>
        <v/>
      </c>
      <c r="M275" s="237" t="str">
        <f t="shared" si="95"/>
        <v/>
      </c>
    </row>
    <row r="276" spans="1:13" ht="12.75" customHeight="1" outlineLevel="1" x14ac:dyDescent="0.25">
      <c r="A276" s="46" t="str">
        <f t="shared" si="81"/>
        <v xml:space="preserve">Customer Details; </v>
      </c>
      <c r="B276" s="51" t="s">
        <v>3676</v>
      </c>
      <c r="C276" s="4"/>
      <c r="D276" s="159"/>
      <c r="E276" s="4" t="s">
        <v>3412</v>
      </c>
      <c r="F276" s="4" t="s">
        <v>2681</v>
      </c>
      <c r="G276" s="159" t="str">
        <f t="shared" si="89"/>
        <v>string</v>
      </c>
      <c r="H276" s="159">
        <f t="shared" si="90"/>
        <v>2</v>
      </c>
      <c r="I276" s="159" t="str">
        <f t="shared" si="91"/>
        <v/>
      </c>
      <c r="J276" s="159" t="str">
        <f t="shared" si="92"/>
        <v/>
      </c>
      <c r="K276" s="159" t="str">
        <f t="shared" si="93"/>
        <v/>
      </c>
      <c r="L276" s="159" t="str">
        <f t="shared" si="94"/>
        <v/>
      </c>
      <c r="M276" s="159" t="str">
        <f t="shared" si="95"/>
        <v/>
      </c>
    </row>
    <row r="277" spans="1:13" ht="12.75" customHeight="1" outlineLevel="1" x14ac:dyDescent="0.25">
      <c r="A277" s="46" t="str">
        <f t="shared" si="81"/>
        <v xml:space="preserve">Customer Details; </v>
      </c>
      <c r="B277" s="51" t="s">
        <v>3676</v>
      </c>
      <c r="C277" s="4"/>
      <c r="D277" s="159"/>
      <c r="E277" s="4" t="s">
        <v>1054</v>
      </c>
      <c r="F277" s="4" t="s">
        <v>2681</v>
      </c>
      <c r="G277" s="159" t="str">
        <f t="shared" si="89"/>
        <v>string</v>
      </c>
      <c r="H277" s="159" t="str">
        <f t="shared" si="90"/>
        <v/>
      </c>
      <c r="I277" s="159">
        <f t="shared" si="91"/>
        <v>5</v>
      </c>
      <c r="J277" s="159" t="str">
        <f t="shared" si="92"/>
        <v/>
      </c>
      <c r="K277" s="159" t="str">
        <f t="shared" si="93"/>
        <v/>
      </c>
      <c r="L277" s="159" t="str">
        <f t="shared" si="94"/>
        <v/>
      </c>
      <c r="M277" s="159" t="str">
        <f t="shared" si="95"/>
        <v/>
      </c>
    </row>
    <row r="278" spans="1:13" ht="12.75" customHeight="1" outlineLevel="1" x14ac:dyDescent="0.25">
      <c r="A278" s="46" t="str">
        <f t="shared" si="81"/>
        <v xml:space="preserve">Customer Details; </v>
      </c>
      <c r="B278" s="51" t="s">
        <v>3676</v>
      </c>
      <c r="C278" s="4"/>
      <c r="D278" s="159"/>
      <c r="E278" s="4" t="s">
        <v>1049</v>
      </c>
      <c r="F278" s="4" t="s">
        <v>2670</v>
      </c>
      <c r="G278" s="159" t="str">
        <f t="shared" si="89"/>
        <v>boolean</v>
      </c>
      <c r="H278" s="159" t="str">
        <f t="shared" si="90"/>
        <v/>
      </c>
      <c r="I278" s="159" t="str">
        <f t="shared" si="91"/>
        <v/>
      </c>
      <c r="J278" s="159" t="str">
        <f t="shared" si="92"/>
        <v/>
      </c>
      <c r="K278" s="159" t="str">
        <f t="shared" si="93"/>
        <v/>
      </c>
      <c r="L278" s="159" t="str">
        <f t="shared" si="94"/>
        <v/>
      </c>
      <c r="M278" s="159" t="str">
        <f t="shared" si="95"/>
        <v/>
      </c>
    </row>
    <row r="279" spans="1:13" ht="12.75" customHeight="1" outlineLevel="1" x14ac:dyDescent="0.25">
      <c r="A279" s="46" t="str">
        <f t="shared" si="81"/>
        <v xml:space="preserve">Customer Details; </v>
      </c>
      <c r="B279" s="51" t="s">
        <v>3676</v>
      </c>
      <c r="C279" s="4"/>
      <c r="D279" s="159"/>
      <c r="E279" s="4" t="s">
        <v>1057</v>
      </c>
      <c r="F279" s="4" t="s">
        <v>2681</v>
      </c>
      <c r="G279" s="159" t="str">
        <f t="shared" si="89"/>
        <v>string</v>
      </c>
      <c r="H279" s="159" t="str">
        <f t="shared" si="90"/>
        <v/>
      </c>
      <c r="I279" s="159">
        <f t="shared" si="91"/>
        <v>8</v>
      </c>
      <c r="J279" s="159" t="str">
        <f t="shared" si="92"/>
        <v/>
      </c>
      <c r="K279" s="159" t="str">
        <f t="shared" si="93"/>
        <v/>
      </c>
      <c r="L279" s="159" t="str">
        <f t="shared" si="94"/>
        <v/>
      </c>
      <c r="M279" s="159" t="str">
        <f t="shared" si="95"/>
        <v/>
      </c>
    </row>
    <row r="280" spans="1:13" ht="12.75" customHeight="1" outlineLevel="1" x14ac:dyDescent="0.25">
      <c r="A280" s="46" t="str">
        <f t="shared" si="81"/>
        <v xml:space="preserve">Customer Details; </v>
      </c>
      <c r="B280" s="51" t="s">
        <v>3676</v>
      </c>
      <c r="C280" s="159"/>
      <c r="D280" s="159"/>
      <c r="E280" s="4" t="s">
        <v>1059</v>
      </c>
      <c r="F280" s="4" t="s">
        <v>2681</v>
      </c>
      <c r="G280" s="159" t="str">
        <f t="shared" si="89"/>
        <v>string</v>
      </c>
      <c r="H280" s="159" t="str">
        <f t="shared" si="90"/>
        <v/>
      </c>
      <c r="I280" s="159">
        <f t="shared" si="91"/>
        <v>4</v>
      </c>
      <c r="J280" s="159" t="str">
        <f t="shared" si="92"/>
        <v/>
      </c>
      <c r="K280" s="159" t="str">
        <f t="shared" si="93"/>
        <v/>
      </c>
      <c r="L280" s="159" t="str">
        <f t="shared" si="94"/>
        <v/>
      </c>
      <c r="M280" s="159" t="str">
        <f t="shared" si="95"/>
        <v/>
      </c>
    </row>
    <row r="281" spans="1:13" ht="12.75" customHeight="1" outlineLevel="1" x14ac:dyDescent="0.25">
      <c r="A281" s="46" t="str">
        <f t="shared" si="81"/>
        <v xml:space="preserve">Customer Details; </v>
      </c>
      <c r="B281" s="51" t="s">
        <v>3676</v>
      </c>
      <c r="C281" s="159"/>
      <c r="D281" s="159"/>
      <c r="E281" s="4" t="s">
        <v>1061</v>
      </c>
      <c r="F281" s="4" t="s">
        <v>2681</v>
      </c>
      <c r="G281" s="159" t="str">
        <f t="shared" si="89"/>
        <v>boolean</v>
      </c>
      <c r="H281" s="159" t="str">
        <f t="shared" si="90"/>
        <v/>
      </c>
      <c r="I281" s="159" t="str">
        <f t="shared" si="91"/>
        <v/>
      </c>
      <c r="J281" s="159" t="str">
        <f t="shared" si="92"/>
        <v/>
      </c>
      <c r="K281" s="159" t="str">
        <f t="shared" si="93"/>
        <v/>
      </c>
      <c r="L281" s="159" t="str">
        <f t="shared" si="94"/>
        <v/>
      </c>
      <c r="M281" s="159" t="str">
        <f t="shared" si="95"/>
        <v/>
      </c>
    </row>
    <row r="282" spans="1:13" ht="12.75" customHeight="1" outlineLevel="1" x14ac:dyDescent="0.25">
      <c r="A282" s="46" t="str">
        <f t="shared" si="81"/>
        <v xml:space="preserve">Customer Details; </v>
      </c>
      <c r="B282" s="51" t="s">
        <v>3676</v>
      </c>
      <c r="C282" s="159" t="s">
        <v>2788</v>
      </c>
      <c r="D282" s="159" t="s">
        <v>2679</v>
      </c>
      <c r="E282" s="4" t="s">
        <v>2640</v>
      </c>
      <c r="F282" s="4" t="s">
        <v>2670</v>
      </c>
      <c r="G282" s="159" t="str">
        <f t="shared" si="89"/>
        <v>string</v>
      </c>
      <c r="H282" s="159">
        <f t="shared" si="90"/>
        <v>4</v>
      </c>
      <c r="I282" s="159" t="str">
        <f t="shared" si="91"/>
        <v/>
      </c>
      <c r="J282" s="159" t="str">
        <f t="shared" si="92"/>
        <v/>
      </c>
      <c r="K282" s="159" t="str">
        <f t="shared" si="93"/>
        <v/>
      </c>
      <c r="L282" s="159" t="str">
        <f t="shared" si="94"/>
        <v/>
      </c>
      <c r="M282" s="159" t="str">
        <f t="shared" si="95"/>
        <v/>
      </c>
    </row>
    <row r="283" spans="1:13" ht="12.75" customHeight="1" outlineLevel="1" x14ac:dyDescent="0.25">
      <c r="A283" s="46" t="str">
        <f t="shared" si="81"/>
        <v xml:space="preserve">Customer Details; </v>
      </c>
      <c r="B283" s="51" t="s">
        <v>3676</v>
      </c>
      <c r="C283" s="4" t="s">
        <v>652</v>
      </c>
      <c r="D283" s="4" t="s">
        <v>2670</v>
      </c>
      <c r="E283" s="234" t="s">
        <v>653</v>
      </c>
      <c r="F283" s="234" t="s">
        <v>2681</v>
      </c>
      <c r="G283" s="159" t="str">
        <f t="shared" si="89"/>
        <v>string</v>
      </c>
      <c r="H283" s="159" t="str">
        <f t="shared" si="90"/>
        <v/>
      </c>
      <c r="I283" s="159">
        <f t="shared" si="91"/>
        <v>4</v>
      </c>
      <c r="J283" s="159" t="str">
        <f t="shared" si="92"/>
        <v/>
      </c>
      <c r="K283" s="159" t="str">
        <f t="shared" si="93"/>
        <v/>
      </c>
      <c r="L283" s="159" t="str">
        <f t="shared" si="94"/>
        <v/>
      </c>
      <c r="M283" s="159" t="str">
        <f t="shared" si="95"/>
        <v>Yes</v>
      </c>
    </row>
    <row r="284" spans="1:13" ht="12.75" customHeight="1" outlineLevel="1" x14ac:dyDescent="0.25">
      <c r="A284" s="46" t="str">
        <f t="shared" si="81"/>
        <v xml:space="preserve">Customer Details; </v>
      </c>
      <c r="B284" s="51" t="s">
        <v>3676</v>
      </c>
      <c r="C284" s="4"/>
      <c r="D284" s="159"/>
      <c r="E284" s="234" t="s">
        <v>654</v>
      </c>
      <c r="F284" s="234" t="s">
        <v>2681</v>
      </c>
      <c r="G284" s="159" t="str">
        <f t="shared" si="89"/>
        <v>string</v>
      </c>
      <c r="H284" s="159" t="str">
        <f t="shared" si="90"/>
        <v/>
      </c>
      <c r="I284" s="159">
        <f t="shared" si="91"/>
        <v>40</v>
      </c>
      <c r="J284" s="159" t="str">
        <f t="shared" si="92"/>
        <v/>
      </c>
      <c r="K284" s="159" t="str">
        <f t="shared" si="93"/>
        <v/>
      </c>
      <c r="L284" s="159" t="str">
        <f t="shared" si="94"/>
        <v/>
      </c>
      <c r="M284" s="159" t="str">
        <f t="shared" si="95"/>
        <v/>
      </c>
    </row>
    <row r="285" spans="1:13" ht="12.75" customHeight="1" outlineLevel="1" x14ac:dyDescent="0.25">
      <c r="A285" s="46" t="str">
        <f t="shared" si="81"/>
        <v xml:space="preserve">Customer Details; </v>
      </c>
      <c r="B285" s="51" t="s">
        <v>3676</v>
      </c>
      <c r="C285" s="4"/>
      <c r="D285" s="159"/>
      <c r="E285" s="234" t="s">
        <v>655</v>
      </c>
      <c r="F285" s="234" t="s">
        <v>2681</v>
      </c>
      <c r="G285" s="159" t="str">
        <f t="shared" si="89"/>
        <v>string</v>
      </c>
      <c r="H285" s="159" t="str">
        <f t="shared" si="90"/>
        <v/>
      </c>
      <c r="I285" s="159">
        <f t="shared" si="91"/>
        <v>40</v>
      </c>
      <c r="J285" s="159" t="str">
        <f t="shared" si="92"/>
        <v/>
      </c>
      <c r="K285" s="159" t="str">
        <f t="shared" si="93"/>
        <v/>
      </c>
      <c r="L285" s="159" t="str">
        <f t="shared" si="94"/>
        <v/>
      </c>
      <c r="M285" s="159" t="str">
        <f t="shared" si="95"/>
        <v/>
      </c>
    </row>
    <row r="286" spans="1:13" ht="12.75" customHeight="1" outlineLevel="1" x14ac:dyDescent="0.25">
      <c r="A286" s="46" t="str">
        <f t="shared" si="81"/>
        <v xml:space="preserve">Customer Details; </v>
      </c>
      <c r="B286" s="51" t="s">
        <v>3676</v>
      </c>
      <c r="C286" s="4"/>
      <c r="D286" s="159"/>
      <c r="E286" s="234" t="s">
        <v>656</v>
      </c>
      <c r="F286" s="234" t="s">
        <v>2681</v>
      </c>
      <c r="G286" s="159" t="str">
        <f t="shared" si="89"/>
        <v>string</v>
      </c>
      <c r="H286" s="159" t="str">
        <f t="shared" si="90"/>
        <v/>
      </c>
      <c r="I286" s="159">
        <f t="shared" si="91"/>
        <v>40</v>
      </c>
      <c r="J286" s="159" t="str">
        <f t="shared" si="92"/>
        <v/>
      </c>
      <c r="K286" s="159" t="str">
        <f t="shared" si="93"/>
        <v/>
      </c>
      <c r="L286" s="159" t="str">
        <f t="shared" si="94"/>
        <v/>
      </c>
      <c r="M286" s="159" t="str">
        <f t="shared" si="95"/>
        <v/>
      </c>
    </row>
    <row r="287" spans="1:13" ht="12.75" customHeight="1" outlineLevel="1" x14ac:dyDescent="0.25">
      <c r="A287" s="46" t="str">
        <f t="shared" si="81"/>
        <v xml:space="preserve">Customer Details; </v>
      </c>
      <c r="B287" s="51" t="s">
        <v>3676</v>
      </c>
      <c r="C287" s="4"/>
      <c r="D287" s="159"/>
      <c r="E287" s="234" t="s">
        <v>657</v>
      </c>
      <c r="F287" s="234" t="s">
        <v>2681</v>
      </c>
      <c r="G287" s="159" t="str">
        <f t="shared" si="89"/>
        <v>string</v>
      </c>
      <c r="H287" s="159" t="str">
        <f t="shared" si="90"/>
        <v/>
      </c>
      <c r="I287" s="159">
        <f t="shared" si="91"/>
        <v>40</v>
      </c>
      <c r="J287" s="159" t="str">
        <f t="shared" si="92"/>
        <v/>
      </c>
      <c r="K287" s="159" t="str">
        <f t="shared" si="93"/>
        <v/>
      </c>
      <c r="L287" s="159" t="str">
        <f t="shared" si="94"/>
        <v/>
      </c>
      <c r="M287" s="159" t="str">
        <f t="shared" si="95"/>
        <v/>
      </c>
    </row>
    <row r="288" spans="1:13" ht="12.75" customHeight="1" outlineLevel="1" x14ac:dyDescent="0.25">
      <c r="A288" s="46" t="str">
        <f t="shared" si="81"/>
        <v xml:space="preserve">Customer Details; </v>
      </c>
      <c r="B288" s="51" t="s">
        <v>3676</v>
      </c>
      <c r="C288" s="4"/>
      <c r="D288" s="159"/>
      <c r="E288" s="234" t="s">
        <v>2643</v>
      </c>
      <c r="F288" s="234" t="s">
        <v>2681</v>
      </c>
      <c r="G288" s="159" t="str">
        <f t="shared" si="89"/>
        <v>string</v>
      </c>
      <c r="H288" s="159" t="str">
        <f t="shared" si="90"/>
        <v/>
      </c>
      <c r="I288" s="159">
        <f t="shared" si="91"/>
        <v>30</v>
      </c>
      <c r="J288" s="159" t="str">
        <f t="shared" si="92"/>
        <v/>
      </c>
      <c r="K288" s="159" t="str">
        <f t="shared" si="93"/>
        <v/>
      </c>
      <c r="L288" s="159" t="str">
        <f t="shared" si="94"/>
        <v/>
      </c>
      <c r="M288" s="159" t="str">
        <f t="shared" si="95"/>
        <v>Yes</v>
      </c>
    </row>
    <row r="289" spans="1:13" ht="12.75" customHeight="1" outlineLevel="1" x14ac:dyDescent="0.25">
      <c r="A289" s="46" t="str">
        <f t="shared" si="81"/>
        <v xml:space="preserve">Customer Details; </v>
      </c>
      <c r="B289" s="51" t="s">
        <v>3676</v>
      </c>
      <c r="C289" s="4"/>
      <c r="D289" s="159"/>
      <c r="E289" s="234" t="s">
        <v>1048</v>
      </c>
      <c r="F289" s="234" t="s">
        <v>2681</v>
      </c>
      <c r="G289" s="159" t="str">
        <f t="shared" si="89"/>
        <v>string</v>
      </c>
      <c r="H289" s="159" t="str">
        <f t="shared" si="90"/>
        <v/>
      </c>
      <c r="I289" s="159">
        <f t="shared" si="91"/>
        <v>40</v>
      </c>
      <c r="J289" s="159" t="str">
        <f t="shared" si="92"/>
        <v/>
      </c>
      <c r="K289" s="159" t="str">
        <f t="shared" si="93"/>
        <v/>
      </c>
      <c r="L289" s="159" t="str">
        <f t="shared" si="94"/>
        <v/>
      </c>
      <c r="M289" s="159" t="str">
        <f t="shared" si="95"/>
        <v/>
      </c>
    </row>
    <row r="290" spans="1:13" ht="12.75" customHeight="1" outlineLevel="1" x14ac:dyDescent="0.25">
      <c r="A290" s="46" t="str">
        <f t="shared" si="81"/>
        <v xml:space="preserve">Customer Details; </v>
      </c>
      <c r="B290" s="51" t="s">
        <v>3676</v>
      </c>
      <c r="C290" s="4" t="s">
        <v>2644</v>
      </c>
      <c r="D290" s="4" t="s">
        <v>2681</v>
      </c>
      <c r="E290" s="234" t="s">
        <v>2645</v>
      </c>
      <c r="F290" s="4" t="s">
        <v>2670</v>
      </c>
      <c r="G290" s="159" t="str">
        <f t="shared" si="89"/>
        <v>string</v>
      </c>
      <c r="H290" s="159" t="str">
        <f t="shared" si="90"/>
        <v/>
      </c>
      <c r="I290" s="159">
        <f t="shared" si="91"/>
        <v>3</v>
      </c>
      <c r="J290" s="159" t="str">
        <f t="shared" si="92"/>
        <v/>
      </c>
      <c r="K290" s="159" t="str">
        <f t="shared" si="93"/>
        <v/>
      </c>
      <c r="L290" s="159" t="str">
        <f t="shared" si="94"/>
        <v/>
      </c>
      <c r="M290" s="159" t="str">
        <f t="shared" si="95"/>
        <v/>
      </c>
    </row>
    <row r="291" spans="1:13" ht="12.75" customHeight="1" outlineLevel="1" x14ac:dyDescent="0.25">
      <c r="A291" s="46" t="str">
        <f t="shared" si="81"/>
        <v xml:space="preserve">Customer Details; </v>
      </c>
      <c r="B291" s="51" t="s">
        <v>3676</v>
      </c>
      <c r="C291" s="53"/>
      <c r="D291" s="4"/>
      <c r="E291" s="4" t="s">
        <v>2646</v>
      </c>
      <c r="F291" s="4" t="s">
        <v>2681</v>
      </c>
      <c r="G291" s="159" t="str">
        <f t="shared" si="89"/>
        <v>string</v>
      </c>
      <c r="H291" s="159" t="str">
        <f t="shared" si="90"/>
        <v/>
      </c>
      <c r="I291" s="159">
        <f t="shared" si="91"/>
        <v>20</v>
      </c>
      <c r="J291" s="159" t="str">
        <f t="shared" si="92"/>
        <v/>
      </c>
      <c r="K291" s="159" t="str">
        <f t="shared" si="93"/>
        <v/>
      </c>
      <c r="L291" s="159" t="str">
        <f t="shared" si="94"/>
        <v/>
      </c>
      <c r="M291" s="159" t="str">
        <f t="shared" si="95"/>
        <v/>
      </c>
    </row>
    <row r="292" spans="1:13" ht="12.75" customHeight="1" outlineLevel="1" x14ac:dyDescent="0.25">
      <c r="A292" s="46" t="str">
        <f t="shared" si="81"/>
        <v xml:space="preserve">Customer Details; </v>
      </c>
      <c r="B292" s="51" t="s">
        <v>3676</v>
      </c>
      <c r="C292" s="4"/>
      <c r="D292" s="4"/>
      <c r="E292" s="4" t="s">
        <v>2647</v>
      </c>
      <c r="F292" s="4" t="s">
        <v>2681</v>
      </c>
      <c r="G292" s="159" t="str">
        <f t="shared" si="89"/>
        <v>string</v>
      </c>
      <c r="H292" s="159">
        <f t="shared" si="90"/>
        <v>11</v>
      </c>
      <c r="I292" s="159" t="str">
        <f t="shared" si="91"/>
        <v/>
      </c>
      <c r="J292" s="159" t="str">
        <f t="shared" si="92"/>
        <v/>
      </c>
      <c r="K292" s="159" t="str">
        <f t="shared" si="93"/>
        <v/>
      </c>
      <c r="L292" s="159" t="str">
        <f t="shared" si="94"/>
        <v/>
      </c>
      <c r="M292" s="159" t="str">
        <f t="shared" si="95"/>
        <v/>
      </c>
    </row>
    <row r="293" spans="1:13" ht="12.75" customHeight="1" outlineLevel="1" x14ac:dyDescent="0.25">
      <c r="A293" s="46" t="str">
        <f t="shared" si="81"/>
        <v xml:space="preserve">Customer Details; </v>
      </c>
      <c r="B293" s="51" t="s">
        <v>3676</v>
      </c>
      <c r="C293" s="4"/>
      <c r="D293" s="4"/>
      <c r="E293" s="4" t="s">
        <v>2648</v>
      </c>
      <c r="F293" s="4" t="s">
        <v>2681</v>
      </c>
      <c r="G293" s="159" t="str">
        <f t="shared" si="89"/>
        <v>string</v>
      </c>
      <c r="H293" s="159" t="str">
        <f t="shared" si="90"/>
        <v/>
      </c>
      <c r="I293" s="159">
        <f t="shared" si="91"/>
        <v>256</v>
      </c>
      <c r="J293" s="159" t="str">
        <f t="shared" si="92"/>
        <v/>
      </c>
      <c r="K293" s="159" t="str">
        <f t="shared" si="93"/>
        <v/>
      </c>
      <c r="L293" s="159" t="str">
        <f t="shared" si="94"/>
        <v/>
      </c>
      <c r="M293" s="159" t="str">
        <f t="shared" si="95"/>
        <v/>
      </c>
    </row>
    <row r="294" spans="1:13" ht="12.75" customHeight="1" outlineLevel="1" x14ac:dyDescent="0.25">
      <c r="A294" s="46" t="str">
        <f t="shared" si="81"/>
        <v xml:space="preserve">Customer Details; </v>
      </c>
      <c r="B294" s="51" t="s">
        <v>3676</v>
      </c>
      <c r="C294" s="159" t="s">
        <v>2649</v>
      </c>
      <c r="D294" s="159" t="s">
        <v>2681</v>
      </c>
      <c r="E294" s="4" t="s">
        <v>2897</v>
      </c>
      <c r="F294" s="4" t="s">
        <v>2681</v>
      </c>
      <c r="G294" s="159" t="str">
        <f t="shared" si="89"/>
        <v>string</v>
      </c>
      <c r="H294" s="159" t="str">
        <f t="shared" si="90"/>
        <v/>
      </c>
      <c r="I294" s="159">
        <f t="shared" si="91"/>
        <v>70</v>
      </c>
      <c r="J294" s="159" t="str">
        <f t="shared" si="92"/>
        <v/>
      </c>
      <c r="K294" s="159" t="str">
        <f t="shared" si="93"/>
        <v/>
      </c>
      <c r="L294" s="159" t="str">
        <f t="shared" si="94"/>
        <v/>
      </c>
      <c r="M294" s="159" t="str">
        <f t="shared" si="95"/>
        <v/>
      </c>
    </row>
    <row r="295" spans="1:13" ht="12.75" customHeight="1" outlineLevel="1" x14ac:dyDescent="0.25">
      <c r="A295" s="46" t="str">
        <f t="shared" si="81"/>
        <v xml:space="preserve">Customer Details; </v>
      </c>
      <c r="B295" s="51" t="s">
        <v>3676</v>
      </c>
      <c r="C295" s="235" t="s">
        <v>2690</v>
      </c>
      <c r="D295" s="159" t="s">
        <v>2681</v>
      </c>
      <c r="E295" s="159" t="s">
        <v>2789</v>
      </c>
      <c r="F295" s="159" t="s">
        <v>2681</v>
      </c>
      <c r="G295" s="159" t="str">
        <f t="shared" si="89"/>
        <v>string</v>
      </c>
      <c r="H295" s="159" t="str">
        <f t="shared" si="90"/>
        <v/>
      </c>
      <c r="I295" s="159">
        <f t="shared" si="91"/>
        <v>20</v>
      </c>
      <c r="J295" s="159" t="str">
        <f t="shared" si="92"/>
        <v/>
      </c>
      <c r="K295" s="159" t="str">
        <f t="shared" si="93"/>
        <v/>
      </c>
      <c r="L295" s="159" t="str">
        <f t="shared" si="94"/>
        <v/>
      </c>
      <c r="M295" s="159" t="str">
        <f t="shared" si="95"/>
        <v/>
      </c>
    </row>
    <row r="296" spans="1:13" ht="12.75" customHeight="1" outlineLevel="1" x14ac:dyDescent="0.25">
      <c r="A296" s="46" t="str">
        <f t="shared" si="81"/>
        <v xml:space="preserve">Customer Details; </v>
      </c>
      <c r="B296" s="51" t="s">
        <v>3676</v>
      </c>
      <c r="C296" s="159"/>
      <c r="D296" s="159"/>
      <c r="E296" s="159" t="s">
        <v>2790</v>
      </c>
      <c r="F296" s="159" t="s">
        <v>2681</v>
      </c>
      <c r="G296" s="159" t="str">
        <f t="shared" si="89"/>
        <v>string</v>
      </c>
      <c r="H296" s="159" t="str">
        <f t="shared" si="90"/>
        <v/>
      </c>
      <c r="I296" s="159">
        <f t="shared" si="91"/>
        <v>10</v>
      </c>
      <c r="J296" s="159" t="str">
        <f t="shared" si="92"/>
        <v/>
      </c>
      <c r="K296" s="159" t="str">
        <f t="shared" si="93"/>
        <v/>
      </c>
      <c r="L296" s="159" t="str">
        <f t="shared" si="94"/>
        <v/>
      </c>
      <c r="M296" s="159" t="str">
        <f t="shared" si="95"/>
        <v/>
      </c>
    </row>
    <row r="297" spans="1:13" ht="12.75" customHeight="1" outlineLevel="1" x14ac:dyDescent="0.25">
      <c r="A297" s="46" t="str">
        <f t="shared" si="81"/>
        <v xml:space="preserve">Customer Details; </v>
      </c>
      <c r="B297" s="51" t="s">
        <v>3676</v>
      </c>
      <c r="C297" s="235" t="s">
        <v>2691</v>
      </c>
      <c r="D297" s="159" t="s">
        <v>2681</v>
      </c>
      <c r="E297" s="159" t="s">
        <v>2789</v>
      </c>
      <c r="F297" s="159" t="s">
        <v>2681</v>
      </c>
      <c r="G297" s="159" t="str">
        <f t="shared" si="89"/>
        <v>string</v>
      </c>
      <c r="H297" s="159" t="str">
        <f t="shared" si="90"/>
        <v/>
      </c>
      <c r="I297" s="159">
        <f t="shared" si="91"/>
        <v>20</v>
      </c>
      <c r="J297" s="159" t="str">
        <f t="shared" si="92"/>
        <v/>
      </c>
      <c r="K297" s="159" t="str">
        <f t="shared" si="93"/>
        <v/>
      </c>
      <c r="L297" s="159" t="str">
        <f t="shared" si="94"/>
        <v/>
      </c>
      <c r="M297" s="159" t="str">
        <f t="shared" si="95"/>
        <v/>
      </c>
    </row>
    <row r="298" spans="1:13" ht="12.75" customHeight="1" outlineLevel="1" x14ac:dyDescent="0.25">
      <c r="A298" s="46" t="str">
        <f t="shared" si="81"/>
        <v xml:space="preserve">Customer Details; </v>
      </c>
      <c r="B298" s="51" t="s">
        <v>3676</v>
      </c>
      <c r="E298" s="159" t="s">
        <v>2790</v>
      </c>
      <c r="F298" s="159" t="s">
        <v>2681</v>
      </c>
      <c r="G298" s="159" t="str">
        <f t="shared" si="89"/>
        <v>string</v>
      </c>
      <c r="H298" s="159" t="str">
        <f t="shared" si="90"/>
        <v/>
      </c>
      <c r="I298" s="159">
        <f t="shared" si="91"/>
        <v>10</v>
      </c>
      <c r="J298" s="159" t="str">
        <f t="shared" si="92"/>
        <v/>
      </c>
      <c r="K298" s="159" t="str">
        <f t="shared" si="93"/>
        <v/>
      </c>
      <c r="L298" s="159" t="str">
        <f t="shared" si="94"/>
        <v/>
      </c>
      <c r="M298" s="159" t="str">
        <f t="shared" si="95"/>
        <v/>
      </c>
    </row>
    <row r="299" spans="1:13" ht="12.75" customHeight="1" outlineLevel="1" collapsed="1" x14ac:dyDescent="0.25">
      <c r="A299" s="46" t="str">
        <f t="shared" si="81"/>
        <v xml:space="preserve">Customer Details; </v>
      </c>
      <c r="B299" s="51" t="s">
        <v>3676</v>
      </c>
      <c r="C299" s="235" t="s">
        <v>2692</v>
      </c>
      <c r="D299" s="159" t="s">
        <v>2681</v>
      </c>
      <c r="E299" s="159" t="s">
        <v>2789</v>
      </c>
      <c r="F299" s="159" t="s">
        <v>2681</v>
      </c>
      <c r="G299" s="159" t="str">
        <f t="shared" si="89"/>
        <v>string</v>
      </c>
      <c r="H299" s="159" t="str">
        <f t="shared" si="90"/>
        <v/>
      </c>
      <c r="I299" s="159">
        <f t="shared" si="91"/>
        <v>20</v>
      </c>
      <c r="J299" s="159" t="str">
        <f t="shared" si="92"/>
        <v/>
      </c>
      <c r="K299" s="159" t="str">
        <f t="shared" si="93"/>
        <v/>
      </c>
      <c r="L299" s="159" t="str">
        <f t="shared" si="94"/>
        <v/>
      </c>
      <c r="M299" s="159" t="str">
        <f t="shared" si="95"/>
        <v/>
      </c>
    </row>
    <row r="300" spans="1:13" ht="12.75" customHeight="1" outlineLevel="1" x14ac:dyDescent="0.25">
      <c r="A300" s="46" t="str">
        <f t="shared" si="81"/>
        <v xml:space="preserve">Customer Details; </v>
      </c>
      <c r="B300" s="51" t="s">
        <v>3676</v>
      </c>
      <c r="C300" s="159"/>
      <c r="D300" s="159"/>
      <c r="E300" s="159" t="s">
        <v>2790</v>
      </c>
      <c r="F300" s="159" t="s">
        <v>2681</v>
      </c>
      <c r="G300" s="159" t="str">
        <f t="shared" si="89"/>
        <v>string</v>
      </c>
      <c r="H300" s="159" t="str">
        <f t="shared" si="90"/>
        <v/>
      </c>
      <c r="I300" s="159">
        <f t="shared" si="91"/>
        <v>10</v>
      </c>
      <c r="J300" s="159" t="str">
        <f t="shared" si="92"/>
        <v/>
      </c>
      <c r="K300" s="159" t="str">
        <f t="shared" si="93"/>
        <v/>
      </c>
      <c r="L300" s="159" t="str">
        <f t="shared" si="94"/>
        <v/>
      </c>
      <c r="M300" s="159" t="str">
        <f t="shared" si="95"/>
        <v/>
      </c>
    </row>
    <row r="301" spans="1:13" ht="12.75" customHeight="1" outlineLevel="1" x14ac:dyDescent="0.25">
      <c r="A301" s="46" t="str">
        <f t="shared" si="81"/>
        <v xml:space="preserve">Customer Details; </v>
      </c>
      <c r="B301" s="51" t="s">
        <v>3676</v>
      </c>
      <c r="C301" s="159" t="s">
        <v>2650</v>
      </c>
      <c r="D301" s="159" t="s">
        <v>2681</v>
      </c>
      <c r="E301" s="159"/>
      <c r="F301" s="159"/>
      <c r="G301" s="159"/>
      <c r="H301" s="159"/>
      <c r="I301" s="159"/>
      <c r="J301" s="159"/>
      <c r="K301" s="159"/>
      <c r="L301" s="159"/>
      <c r="M301" s="159"/>
    </row>
    <row r="302" spans="1:13" ht="12.75" customHeight="1" outlineLevel="1" x14ac:dyDescent="0.25">
      <c r="A302" s="46" t="str">
        <f t="shared" si="81"/>
        <v xml:space="preserve">Customer Details; </v>
      </c>
      <c r="B302" s="51" t="s">
        <v>3676</v>
      </c>
      <c r="C302" s="235" t="s">
        <v>1280</v>
      </c>
      <c r="D302" s="159" t="s">
        <v>2681</v>
      </c>
      <c r="E302" s="159" t="s">
        <v>2652</v>
      </c>
      <c r="F302" s="159" t="s">
        <v>2681</v>
      </c>
      <c r="G302" s="159" t="str">
        <f t="shared" ref="G302:G314" si="96">VLOOKUP(E302,DI_schema,2,FALSE)</f>
        <v>string</v>
      </c>
      <c r="H302" s="159" t="str">
        <f t="shared" ref="H302:H314" si="97">VLOOKUP($E302,DI_schema,3,FALSE)</f>
        <v/>
      </c>
      <c r="I302" s="159">
        <f t="shared" ref="I302:I314" si="98">VLOOKUP($E302,DI_schema,4,FALSE)</f>
        <v>40</v>
      </c>
      <c r="J302" s="159" t="str">
        <f t="shared" ref="J302:J314" si="99">VLOOKUP($E302,DI_schema,5,FALSE)</f>
        <v/>
      </c>
      <c r="K302" s="159" t="str">
        <f t="shared" ref="K302:K314" si="100">VLOOKUP($E302,DI_schema,6,FALSE)</f>
        <v/>
      </c>
      <c r="L302" s="159" t="str">
        <f t="shared" ref="L302:L314" si="101">VLOOKUP($E302,DI_schema,7,FALSE)</f>
        <v/>
      </c>
      <c r="M302" s="159" t="str">
        <f t="shared" ref="M302:M314" si="102">IF(LEN(VLOOKUP($E302,DI_schema,8,FALSE))&gt;0,"Yes","")</f>
        <v/>
      </c>
    </row>
    <row r="303" spans="1:13" ht="12.75" customHeight="1" outlineLevel="1" x14ac:dyDescent="0.25">
      <c r="A303" s="46" t="str">
        <f t="shared" si="81"/>
        <v xml:space="preserve">Customer Details; </v>
      </c>
      <c r="B303" s="51" t="s">
        <v>3676</v>
      </c>
      <c r="C303" s="159"/>
      <c r="D303" s="159"/>
      <c r="E303" s="159" t="s">
        <v>1247</v>
      </c>
      <c r="F303" s="159" t="s">
        <v>2681</v>
      </c>
      <c r="G303" s="159" t="str">
        <f t="shared" si="96"/>
        <v>string</v>
      </c>
      <c r="H303" s="159" t="str">
        <f t="shared" si="97"/>
        <v/>
      </c>
      <c r="I303" s="159">
        <f t="shared" si="98"/>
        <v>10</v>
      </c>
      <c r="J303" s="159" t="str">
        <f t="shared" si="99"/>
        <v/>
      </c>
      <c r="K303" s="159" t="str">
        <f t="shared" si="100"/>
        <v/>
      </c>
      <c r="L303" s="159" t="str">
        <f t="shared" si="101"/>
        <v/>
      </c>
      <c r="M303" s="159" t="str">
        <f t="shared" si="102"/>
        <v/>
      </c>
    </row>
    <row r="304" spans="1:13" ht="12.75" customHeight="1" outlineLevel="1" x14ac:dyDescent="0.25">
      <c r="A304" s="46" t="str">
        <f t="shared" si="81"/>
        <v xml:space="preserve">Customer Details; </v>
      </c>
      <c r="B304" s="51" t="s">
        <v>3676</v>
      </c>
      <c r="C304" s="159"/>
      <c r="D304" s="159"/>
      <c r="E304" s="159" t="s">
        <v>1248</v>
      </c>
      <c r="F304" s="159" t="s">
        <v>2681</v>
      </c>
      <c r="G304" s="159" t="str">
        <f t="shared" si="96"/>
        <v>string</v>
      </c>
      <c r="H304" s="159" t="str">
        <f t="shared" si="97"/>
        <v/>
      </c>
      <c r="I304" s="159">
        <f t="shared" si="98"/>
        <v>40</v>
      </c>
      <c r="J304" s="159" t="str">
        <f t="shared" si="99"/>
        <v/>
      </c>
      <c r="K304" s="159" t="str">
        <f t="shared" si="100"/>
        <v/>
      </c>
      <c r="L304" s="159" t="str">
        <f t="shared" si="101"/>
        <v/>
      </c>
      <c r="M304" s="159" t="str">
        <f t="shared" si="102"/>
        <v/>
      </c>
    </row>
    <row r="305" spans="1:13" ht="12.75" customHeight="1" outlineLevel="1" x14ac:dyDescent="0.25">
      <c r="A305" s="46" t="str">
        <f t="shared" si="81"/>
        <v xml:space="preserve">Customer Details; </v>
      </c>
      <c r="B305" s="51" t="s">
        <v>3676</v>
      </c>
      <c r="C305" s="159"/>
      <c r="D305" s="159"/>
      <c r="E305" s="159" t="s">
        <v>1249</v>
      </c>
      <c r="F305" s="159" t="s">
        <v>2681</v>
      </c>
      <c r="G305" s="159" t="str">
        <f t="shared" si="96"/>
        <v>string</v>
      </c>
      <c r="H305" s="159" t="str">
        <f t="shared" si="97"/>
        <v/>
      </c>
      <c r="I305" s="159">
        <f t="shared" si="98"/>
        <v>40</v>
      </c>
      <c r="J305" s="159" t="str">
        <f t="shared" si="99"/>
        <v/>
      </c>
      <c r="K305" s="159" t="str">
        <f t="shared" si="100"/>
        <v/>
      </c>
      <c r="L305" s="159" t="str">
        <f t="shared" si="101"/>
        <v/>
      </c>
      <c r="M305" s="159" t="str">
        <f t="shared" si="102"/>
        <v/>
      </c>
    </row>
    <row r="306" spans="1:13" ht="12.75" customHeight="1" outlineLevel="1" x14ac:dyDescent="0.25">
      <c r="A306" s="46" t="str">
        <f t="shared" si="81"/>
        <v xml:space="preserve">Customer Details; </v>
      </c>
      <c r="B306" s="51" t="s">
        <v>3676</v>
      </c>
      <c r="C306" s="159"/>
      <c r="D306" s="159"/>
      <c r="E306" s="159" t="s">
        <v>1250</v>
      </c>
      <c r="F306" s="159" t="s">
        <v>2681</v>
      </c>
      <c r="G306" s="159" t="str">
        <f t="shared" si="96"/>
        <v>string</v>
      </c>
      <c r="H306" s="159" t="str">
        <f t="shared" si="97"/>
        <v/>
      </c>
      <c r="I306" s="159">
        <f t="shared" si="98"/>
        <v>10</v>
      </c>
      <c r="J306" s="159" t="str">
        <f t="shared" si="99"/>
        <v/>
      </c>
      <c r="K306" s="159" t="str">
        <f t="shared" si="100"/>
        <v/>
      </c>
      <c r="L306" s="159" t="str">
        <f t="shared" si="101"/>
        <v/>
      </c>
      <c r="M306" s="159" t="str">
        <f t="shared" si="102"/>
        <v>Yes</v>
      </c>
    </row>
    <row r="307" spans="1:13" ht="12.75" customHeight="1" outlineLevel="1" x14ac:dyDescent="0.25">
      <c r="A307" s="46" t="str">
        <f t="shared" ref="A307:A368" si="103">IF(B307="","",VLOOKUP(B307,mapping_result,2,FALSE))</f>
        <v xml:space="preserve">Customer Details; </v>
      </c>
      <c r="B307" s="51" t="s">
        <v>3676</v>
      </c>
      <c r="C307" s="159"/>
      <c r="D307" s="159"/>
      <c r="E307" s="159" t="s">
        <v>1251</v>
      </c>
      <c r="F307" s="159" t="s">
        <v>2670</v>
      </c>
      <c r="G307" s="159" t="str">
        <f t="shared" si="96"/>
        <v>string</v>
      </c>
      <c r="H307" s="159" t="str">
        <f t="shared" si="97"/>
        <v/>
      </c>
      <c r="I307" s="159">
        <f t="shared" si="98"/>
        <v>60</v>
      </c>
      <c r="J307" s="159" t="str">
        <f t="shared" si="99"/>
        <v/>
      </c>
      <c r="K307" s="159" t="str">
        <f t="shared" si="100"/>
        <v/>
      </c>
      <c r="L307" s="159" t="str">
        <f t="shared" si="101"/>
        <v/>
      </c>
      <c r="M307" s="159" t="str">
        <f t="shared" si="102"/>
        <v>Yes</v>
      </c>
    </row>
    <row r="308" spans="1:13" ht="12.75" customHeight="1" outlineLevel="1" x14ac:dyDescent="0.25">
      <c r="A308" s="46" t="str">
        <f t="shared" si="103"/>
        <v xml:space="preserve">Customer Details; </v>
      </c>
      <c r="B308" s="51" t="s">
        <v>3676</v>
      </c>
      <c r="C308" s="159"/>
      <c r="D308" s="159"/>
      <c r="E308" s="159" t="s">
        <v>1252</v>
      </c>
      <c r="F308" s="159" t="s">
        <v>2681</v>
      </c>
      <c r="G308" s="159" t="str">
        <f t="shared" si="96"/>
        <v>string</v>
      </c>
      <c r="H308" s="159" t="str">
        <f t="shared" si="97"/>
        <v/>
      </c>
      <c r="I308" s="159">
        <f t="shared" si="98"/>
        <v>40</v>
      </c>
      <c r="J308" s="159" t="str">
        <f t="shared" si="99"/>
        <v/>
      </c>
      <c r="K308" s="159" t="str">
        <f t="shared" si="100"/>
        <v/>
      </c>
      <c r="L308" s="159" t="str">
        <f t="shared" si="101"/>
        <v/>
      </c>
      <c r="M308" s="159" t="str">
        <f t="shared" si="102"/>
        <v/>
      </c>
    </row>
    <row r="309" spans="1:13" ht="12.75" customHeight="1" outlineLevel="1" x14ac:dyDescent="0.25">
      <c r="A309" s="46" t="str">
        <f t="shared" si="103"/>
        <v xml:space="preserve">Customer Details; </v>
      </c>
      <c r="B309" s="51" t="s">
        <v>3676</v>
      </c>
      <c r="C309" s="159"/>
      <c r="D309" s="159"/>
      <c r="E309" s="159" t="s">
        <v>1253</v>
      </c>
      <c r="F309" s="159" t="s">
        <v>2681</v>
      </c>
      <c r="G309" s="159" t="str">
        <f t="shared" si="96"/>
        <v>string</v>
      </c>
      <c r="H309" s="159" t="str">
        <f t="shared" si="97"/>
        <v/>
      </c>
      <c r="I309" s="159">
        <f t="shared" si="98"/>
        <v>40</v>
      </c>
      <c r="J309" s="159" t="str">
        <f t="shared" si="99"/>
        <v/>
      </c>
      <c r="K309" s="159" t="str">
        <f t="shared" si="100"/>
        <v/>
      </c>
      <c r="L309" s="159" t="str">
        <f t="shared" si="101"/>
        <v/>
      </c>
      <c r="M309" s="159" t="str">
        <f t="shared" si="102"/>
        <v/>
      </c>
    </row>
    <row r="310" spans="1:13" ht="12.75" customHeight="1" outlineLevel="1" x14ac:dyDescent="0.25">
      <c r="A310" s="46" t="str">
        <f t="shared" si="103"/>
        <v xml:space="preserve">Customer Details; </v>
      </c>
      <c r="B310" s="51" t="s">
        <v>3676</v>
      </c>
      <c r="C310" s="159"/>
      <c r="D310" s="159"/>
      <c r="E310" s="159" t="s">
        <v>2653</v>
      </c>
      <c r="F310" s="159" t="s">
        <v>2681</v>
      </c>
      <c r="G310" s="159" t="str">
        <f t="shared" si="96"/>
        <v>string</v>
      </c>
      <c r="H310" s="159" t="str">
        <f t="shared" si="97"/>
        <v/>
      </c>
      <c r="I310" s="159">
        <f t="shared" si="98"/>
        <v>10</v>
      </c>
      <c r="J310" s="159" t="str">
        <f t="shared" si="99"/>
        <v/>
      </c>
      <c r="K310" s="159" t="str">
        <f t="shared" si="100"/>
        <v/>
      </c>
      <c r="L310" s="159" t="str">
        <f t="shared" si="101"/>
        <v/>
      </c>
      <c r="M310" s="159" t="str">
        <f t="shared" si="102"/>
        <v/>
      </c>
    </row>
    <row r="311" spans="1:13" ht="12.75" customHeight="1" outlineLevel="1" x14ac:dyDescent="0.25">
      <c r="A311" s="46" t="str">
        <f t="shared" si="103"/>
        <v xml:space="preserve">Customer Details; </v>
      </c>
      <c r="B311" s="51" t="s">
        <v>3676</v>
      </c>
      <c r="C311" s="159"/>
      <c r="D311" s="159"/>
      <c r="E311" s="159" t="s">
        <v>1254</v>
      </c>
      <c r="F311" s="4" t="s">
        <v>2681</v>
      </c>
      <c r="G311" s="159" t="str">
        <f t="shared" si="96"/>
        <v>string</v>
      </c>
      <c r="H311" s="159" t="str">
        <f t="shared" si="97"/>
        <v/>
      </c>
      <c r="I311" s="159">
        <f t="shared" si="98"/>
        <v>40</v>
      </c>
      <c r="J311" s="159" t="str">
        <f t="shared" si="99"/>
        <v/>
      </c>
      <c r="K311" s="159" t="str">
        <f t="shared" si="100"/>
        <v/>
      </c>
      <c r="L311" s="159" t="str">
        <f t="shared" si="101"/>
        <v/>
      </c>
      <c r="M311" s="159" t="str">
        <f t="shared" si="102"/>
        <v/>
      </c>
    </row>
    <row r="312" spans="1:13" ht="12.75" customHeight="1" outlineLevel="1" x14ac:dyDescent="0.25">
      <c r="A312" s="46" t="str">
        <f t="shared" si="103"/>
        <v xml:space="preserve">Customer Details; </v>
      </c>
      <c r="B312" s="51" t="s">
        <v>3676</v>
      </c>
      <c r="C312" s="159"/>
      <c r="D312" s="159"/>
      <c r="E312" s="159" t="s">
        <v>1255</v>
      </c>
      <c r="F312" s="159" t="s">
        <v>2681</v>
      </c>
      <c r="G312" s="159" t="str">
        <f t="shared" si="96"/>
        <v>string</v>
      </c>
      <c r="H312" s="159" t="str">
        <f t="shared" si="97"/>
        <v/>
      </c>
      <c r="I312" s="159">
        <f t="shared" si="98"/>
        <v>3</v>
      </c>
      <c r="J312" s="159" t="str">
        <f t="shared" si="99"/>
        <v/>
      </c>
      <c r="K312" s="159" t="str">
        <f t="shared" si="100"/>
        <v/>
      </c>
      <c r="L312" s="159" t="str">
        <f t="shared" si="101"/>
        <v/>
      </c>
      <c r="M312" s="159" t="str">
        <f t="shared" si="102"/>
        <v/>
      </c>
    </row>
    <row r="313" spans="1:13" ht="12.75" customHeight="1" outlineLevel="1" x14ac:dyDescent="0.25">
      <c r="A313" s="46" t="str">
        <f t="shared" si="103"/>
        <v xml:space="preserve">Customer Details; </v>
      </c>
      <c r="B313" s="51" t="s">
        <v>3676</v>
      </c>
      <c r="C313" s="159"/>
      <c r="D313" s="159"/>
      <c r="E313" s="159" t="s">
        <v>2774</v>
      </c>
      <c r="F313" s="159" t="s">
        <v>2681</v>
      </c>
      <c r="G313" s="159" t="str">
        <f t="shared" si="96"/>
        <v>string</v>
      </c>
      <c r="H313" s="159" t="str">
        <f t="shared" si="97"/>
        <v/>
      </c>
      <c r="I313" s="159">
        <f t="shared" si="98"/>
        <v>40</v>
      </c>
      <c r="J313" s="159" t="str">
        <f t="shared" si="99"/>
        <v/>
      </c>
      <c r="K313" s="159" t="str">
        <f t="shared" si="100"/>
        <v/>
      </c>
      <c r="L313" s="159" t="str">
        <f t="shared" si="101"/>
        <v/>
      </c>
      <c r="M313" s="159" t="str">
        <f t="shared" si="102"/>
        <v/>
      </c>
    </row>
    <row r="314" spans="1:13" ht="12.75" customHeight="1" outlineLevel="1" x14ac:dyDescent="0.25">
      <c r="A314" s="46" t="str">
        <f t="shared" si="103"/>
        <v xml:space="preserve">Customer Details; </v>
      </c>
      <c r="B314" s="51" t="s">
        <v>3676</v>
      </c>
      <c r="C314" s="159"/>
      <c r="D314" s="159"/>
      <c r="E314" s="159" t="s">
        <v>2882</v>
      </c>
      <c r="F314" s="159" t="s">
        <v>2681</v>
      </c>
      <c r="G314" s="159" t="str">
        <f t="shared" si="96"/>
        <v>string</v>
      </c>
      <c r="H314" s="159" t="str">
        <f t="shared" si="97"/>
        <v/>
      </c>
      <c r="I314" s="159">
        <f t="shared" si="98"/>
        <v>3</v>
      </c>
      <c r="J314" s="159" t="str">
        <f t="shared" si="99"/>
        <v/>
      </c>
      <c r="K314" s="159" t="str">
        <f t="shared" si="100"/>
        <v/>
      </c>
      <c r="L314" s="159" t="str">
        <f t="shared" si="101"/>
        <v/>
      </c>
      <c r="M314" s="159" t="str">
        <f t="shared" si="102"/>
        <v/>
      </c>
    </row>
    <row r="315" spans="1:13" ht="12.75" customHeight="1" outlineLevel="1" x14ac:dyDescent="0.25">
      <c r="A315" s="46" t="str">
        <f t="shared" si="103"/>
        <v xml:space="preserve">Customer Details; </v>
      </c>
      <c r="B315" s="51" t="s">
        <v>3676</v>
      </c>
      <c r="C315" s="52" t="s">
        <v>2775</v>
      </c>
      <c r="D315" s="159"/>
      <c r="E315" s="159"/>
      <c r="F315" s="159"/>
      <c r="G315" s="159"/>
      <c r="H315" s="159"/>
      <c r="I315" s="159"/>
      <c r="J315" s="159"/>
      <c r="K315" s="159"/>
      <c r="L315" s="159"/>
      <c r="M315" s="159"/>
    </row>
    <row r="316" spans="1:13" ht="12.75" customHeight="1" outlineLevel="1" x14ac:dyDescent="0.25">
      <c r="A316" s="46" t="str">
        <f t="shared" si="103"/>
        <v xml:space="preserve">Customer Details; </v>
      </c>
      <c r="B316" s="51" t="s">
        <v>3676</v>
      </c>
      <c r="C316" s="235" t="s">
        <v>2776</v>
      </c>
      <c r="D316" s="159" t="s">
        <v>2681</v>
      </c>
      <c r="E316" s="159" t="s">
        <v>2777</v>
      </c>
      <c r="F316" s="159" t="s">
        <v>2670</v>
      </c>
      <c r="G316" s="159" t="str">
        <f t="shared" ref="G316:G355" si="104">VLOOKUP(E316,DI_schema,2,FALSE)</f>
        <v>string</v>
      </c>
      <c r="H316" s="159" t="str">
        <f t="shared" ref="H316:H355" si="105">VLOOKUP($E316,DI_schema,3,FALSE)</f>
        <v/>
      </c>
      <c r="I316" s="159">
        <f t="shared" ref="I316:I355" si="106">VLOOKUP($E316,DI_schema,4,FALSE)</f>
        <v>10</v>
      </c>
      <c r="J316" s="159" t="str">
        <f>VLOOKUP($E316,DI_schema,5,FALSE)</f>
        <v/>
      </c>
      <c r="K316" s="159" t="str">
        <f>VLOOKUP($E316,DI_schema,6,FALSE)</f>
        <v/>
      </c>
      <c r="L316" s="159" t="str">
        <f>VLOOKUP($E316,DI_schema,7,FALSE)</f>
        <v/>
      </c>
      <c r="M316" s="159" t="str">
        <f>IF(LEN(VLOOKUP($E316,DI_schema,8,FALSE))&gt;0,"Yes","")</f>
        <v/>
      </c>
    </row>
    <row r="317" spans="1:13" ht="12.75" customHeight="1" outlineLevel="1" x14ac:dyDescent="0.25">
      <c r="A317" s="46" t="str">
        <f t="shared" si="103"/>
        <v xml:space="preserve">Customer Details; </v>
      </c>
      <c r="B317" s="51" t="s">
        <v>3676</v>
      </c>
      <c r="C317" s="159"/>
      <c r="D317" s="159"/>
      <c r="E317" s="159" t="s">
        <v>2653</v>
      </c>
      <c r="F317" s="159" t="s">
        <v>2681</v>
      </c>
      <c r="G317" s="159" t="str">
        <f t="shared" si="104"/>
        <v>string</v>
      </c>
      <c r="H317" s="159" t="str">
        <f t="shared" si="105"/>
        <v/>
      </c>
      <c r="I317" s="159">
        <f t="shared" si="106"/>
        <v>10</v>
      </c>
      <c r="J317" s="159" t="str">
        <f>VLOOKUP($E317,DI_schema,5,FALSE)</f>
        <v/>
      </c>
      <c r="K317" s="159" t="str">
        <f>VLOOKUP($E317,DI_schema,6,FALSE)</f>
        <v/>
      </c>
      <c r="L317" s="159" t="str">
        <f>VLOOKUP($E317,DI_schema,7,FALSE)</f>
        <v/>
      </c>
      <c r="M317" s="159" t="str">
        <f>IF(LEN(VLOOKUP($E317,DI_schema,8,FALSE))&gt;0,"Yes","")</f>
        <v/>
      </c>
    </row>
    <row r="318" spans="1:13" ht="12.75" customHeight="1" outlineLevel="1" x14ac:dyDescent="0.25">
      <c r="A318" s="46" t="str">
        <f t="shared" si="103"/>
        <v xml:space="preserve">Customer Details; </v>
      </c>
      <c r="B318" s="51" t="s">
        <v>3676</v>
      </c>
      <c r="C318" s="159"/>
      <c r="D318" s="159"/>
      <c r="E318" s="159" t="s">
        <v>1254</v>
      </c>
      <c r="F318" s="159" t="s">
        <v>2681</v>
      </c>
      <c r="G318" s="159" t="str">
        <f t="shared" si="104"/>
        <v>string</v>
      </c>
      <c r="H318" s="159" t="str">
        <f t="shared" si="105"/>
        <v/>
      </c>
      <c r="I318" s="159">
        <f t="shared" si="106"/>
        <v>40</v>
      </c>
      <c r="J318" s="159" t="str">
        <f>VLOOKUP($E318,DI_schema,5,FALSE)</f>
        <v/>
      </c>
      <c r="K318" s="159" t="str">
        <f>VLOOKUP($E318,DI_schema,6,FALSE)</f>
        <v/>
      </c>
      <c r="L318" s="159" t="str">
        <f>VLOOKUP($E318,DI_schema,7,FALSE)</f>
        <v/>
      </c>
      <c r="M318" s="159" t="str">
        <f>IF(LEN(VLOOKUP($E318,DI_schema,8,FALSE))&gt;0,"Yes","")</f>
        <v/>
      </c>
    </row>
    <row r="319" spans="1:13" ht="12.75" customHeight="1" outlineLevel="1" x14ac:dyDescent="0.25">
      <c r="A319" s="46" t="str">
        <f t="shared" si="103"/>
        <v xml:space="preserve">Customer Details; </v>
      </c>
      <c r="B319" s="51" t="s">
        <v>3676</v>
      </c>
      <c r="C319" s="159"/>
      <c r="D319" s="159"/>
      <c r="E319" s="159" t="s">
        <v>2882</v>
      </c>
      <c r="F319" s="4" t="s">
        <v>2681</v>
      </c>
      <c r="G319" s="159" t="str">
        <f t="shared" si="104"/>
        <v>string</v>
      </c>
      <c r="H319" s="159" t="str">
        <f t="shared" si="105"/>
        <v/>
      </c>
      <c r="I319" s="159">
        <f t="shared" si="106"/>
        <v>3</v>
      </c>
      <c r="J319" s="159" t="str">
        <f>VLOOKUP($E319,DI_schema,5,FALSE)</f>
        <v/>
      </c>
      <c r="K319" s="159" t="str">
        <f>VLOOKUP($E319,DI_schema,6,FALSE)</f>
        <v/>
      </c>
      <c r="L319" s="159" t="str">
        <f>VLOOKUP($E319,DI_schema,7,FALSE)</f>
        <v/>
      </c>
      <c r="M319" s="159" t="str">
        <f>IF(LEN(VLOOKUP($E319,DI_schema,8,FALSE))&gt;0,"Yes","")</f>
        <v/>
      </c>
    </row>
    <row r="320" spans="1:13" ht="12.75" customHeight="1" outlineLevel="1" x14ac:dyDescent="0.25">
      <c r="A320" s="46" t="str">
        <f t="shared" si="103"/>
        <v xml:space="preserve">Customer Details; </v>
      </c>
      <c r="B320" s="51" t="s">
        <v>3676</v>
      </c>
      <c r="C320" s="159" t="s">
        <v>2778</v>
      </c>
      <c r="D320" s="159" t="s">
        <v>2681</v>
      </c>
      <c r="E320" s="159" t="s">
        <v>2779</v>
      </c>
      <c r="F320" s="159" t="s">
        <v>2681</v>
      </c>
      <c r="G320" s="159" t="str">
        <f t="shared" si="104"/>
        <v>string</v>
      </c>
      <c r="H320" s="159" t="str">
        <f t="shared" si="105"/>
        <v/>
      </c>
      <c r="I320" s="159">
        <f t="shared" si="106"/>
        <v>40</v>
      </c>
      <c r="J320" s="159" t="str">
        <f>VLOOKUP($E320,DI_schema,5,FALSE)</f>
        <v/>
      </c>
      <c r="K320" s="159" t="str">
        <f>VLOOKUP($E320,DI_schema,6,FALSE)</f>
        <v/>
      </c>
      <c r="L320" s="159" t="str">
        <f>VLOOKUP($E320,DI_schema,7,FALSE)</f>
        <v/>
      </c>
      <c r="M320" s="159" t="str">
        <f>IF(LEN(VLOOKUP($E320,DI_schema,8,FALSE))&gt;0,"Yes","")</f>
        <v/>
      </c>
    </row>
    <row r="321" spans="1:13" ht="12.75" customHeight="1" outlineLevel="1" x14ac:dyDescent="0.25">
      <c r="A321" s="46" t="str">
        <f t="shared" si="103"/>
        <v xml:space="preserve">Customer Details; </v>
      </c>
      <c r="B321" s="51" t="s">
        <v>3676</v>
      </c>
      <c r="C321" s="159"/>
      <c r="D321" s="159"/>
      <c r="E321" s="4" t="s">
        <v>3659</v>
      </c>
      <c r="F321" s="4" t="s">
        <v>2681</v>
      </c>
      <c r="G321" s="159" t="str">
        <f t="shared" si="104"/>
        <v>string</v>
      </c>
      <c r="H321" s="159" t="str">
        <f t="shared" si="105"/>
        <v/>
      </c>
      <c r="I321" s="159">
        <f t="shared" si="106"/>
        <v>40</v>
      </c>
      <c r="J321" s="159"/>
      <c r="K321" s="159"/>
      <c r="L321" s="159"/>
      <c r="M321" s="159"/>
    </row>
    <row r="322" spans="1:13" ht="12.75" customHeight="1" outlineLevel="1" collapsed="1" x14ac:dyDescent="0.25">
      <c r="A322" s="46" t="str">
        <f t="shared" si="103"/>
        <v xml:space="preserve">Customer Details; </v>
      </c>
      <c r="B322" s="51" t="s">
        <v>3676</v>
      </c>
      <c r="C322" s="235" t="s">
        <v>2585</v>
      </c>
      <c r="D322" s="159" t="s">
        <v>2681</v>
      </c>
      <c r="E322" s="159" t="s">
        <v>2897</v>
      </c>
      <c r="F322" s="159" t="s">
        <v>2681</v>
      </c>
      <c r="G322" s="159" t="str">
        <f t="shared" si="104"/>
        <v>string</v>
      </c>
      <c r="H322" s="159" t="str">
        <f t="shared" si="105"/>
        <v/>
      </c>
      <c r="I322" s="159">
        <f t="shared" si="106"/>
        <v>70</v>
      </c>
      <c r="J322" s="159" t="str">
        <f t="shared" ref="J322:J355" si="107">VLOOKUP($E322,DI_schema,5,FALSE)</f>
        <v/>
      </c>
      <c r="K322" s="159" t="str">
        <f t="shared" ref="K322:K355" si="108">VLOOKUP($E322,DI_schema,6,FALSE)</f>
        <v/>
      </c>
      <c r="L322" s="159" t="str">
        <f t="shared" ref="L322:L355" si="109">VLOOKUP($E322,DI_schema,7,FALSE)</f>
        <v/>
      </c>
      <c r="M322" s="159" t="str">
        <f t="shared" ref="M322:M355" si="110">IF(LEN(VLOOKUP($E322,DI_schema,8,FALSE))&gt;0,"Yes","")</f>
        <v/>
      </c>
    </row>
    <row r="323" spans="1:13" ht="12.75" customHeight="1" outlineLevel="1" x14ac:dyDescent="0.25">
      <c r="A323" s="46" t="str">
        <f t="shared" si="103"/>
        <v xml:space="preserve">Customer Details; </v>
      </c>
      <c r="B323" s="51" t="s">
        <v>3676</v>
      </c>
      <c r="C323" s="235" t="s">
        <v>2690</v>
      </c>
      <c r="D323" s="159" t="s">
        <v>2681</v>
      </c>
      <c r="E323" s="159" t="s">
        <v>2789</v>
      </c>
      <c r="F323" s="159" t="s">
        <v>2681</v>
      </c>
      <c r="G323" s="159" t="str">
        <f t="shared" si="104"/>
        <v>string</v>
      </c>
      <c r="H323" s="159" t="str">
        <f t="shared" si="105"/>
        <v/>
      </c>
      <c r="I323" s="159">
        <f t="shared" si="106"/>
        <v>20</v>
      </c>
      <c r="J323" s="159" t="str">
        <f t="shared" si="107"/>
        <v/>
      </c>
      <c r="K323" s="159" t="str">
        <f t="shared" si="108"/>
        <v/>
      </c>
      <c r="L323" s="159" t="str">
        <f t="shared" si="109"/>
        <v/>
      </c>
      <c r="M323" s="159" t="str">
        <f t="shared" si="110"/>
        <v/>
      </c>
    </row>
    <row r="324" spans="1:13" ht="12.75" customHeight="1" outlineLevel="1" x14ac:dyDescent="0.25">
      <c r="A324" s="46" t="str">
        <f t="shared" si="103"/>
        <v xml:space="preserve">Customer Details; </v>
      </c>
      <c r="B324" s="51" t="s">
        <v>3676</v>
      </c>
      <c r="C324" s="159"/>
      <c r="D324" s="159"/>
      <c r="E324" s="159" t="s">
        <v>2790</v>
      </c>
      <c r="F324" s="159" t="s">
        <v>2681</v>
      </c>
      <c r="G324" s="159" t="str">
        <f t="shared" si="104"/>
        <v>string</v>
      </c>
      <c r="H324" s="159" t="str">
        <f t="shared" si="105"/>
        <v/>
      </c>
      <c r="I324" s="159">
        <f t="shared" si="106"/>
        <v>10</v>
      </c>
      <c r="J324" s="159" t="str">
        <f t="shared" si="107"/>
        <v/>
      </c>
      <c r="K324" s="159" t="str">
        <f t="shared" si="108"/>
        <v/>
      </c>
      <c r="L324" s="159" t="str">
        <f t="shared" si="109"/>
        <v/>
      </c>
      <c r="M324" s="159" t="str">
        <f t="shared" si="110"/>
        <v/>
      </c>
    </row>
    <row r="325" spans="1:13" ht="12.75" customHeight="1" outlineLevel="1" x14ac:dyDescent="0.25">
      <c r="A325" s="46" t="str">
        <f t="shared" si="103"/>
        <v xml:space="preserve">Customer Details; </v>
      </c>
      <c r="B325" s="51" t="s">
        <v>3676</v>
      </c>
      <c r="C325" s="235" t="s">
        <v>2691</v>
      </c>
      <c r="D325" s="159" t="s">
        <v>2681</v>
      </c>
      <c r="E325" s="159" t="s">
        <v>2789</v>
      </c>
      <c r="F325" s="159" t="s">
        <v>2681</v>
      </c>
      <c r="G325" s="159" t="str">
        <f t="shared" si="104"/>
        <v>string</v>
      </c>
      <c r="H325" s="159" t="str">
        <f t="shared" si="105"/>
        <v/>
      </c>
      <c r="I325" s="159">
        <f t="shared" si="106"/>
        <v>20</v>
      </c>
      <c r="J325" s="159" t="str">
        <f t="shared" si="107"/>
        <v/>
      </c>
      <c r="K325" s="159" t="str">
        <f t="shared" si="108"/>
        <v/>
      </c>
      <c r="L325" s="159" t="str">
        <f t="shared" si="109"/>
        <v/>
      </c>
      <c r="M325" s="159" t="str">
        <f t="shared" si="110"/>
        <v/>
      </c>
    </row>
    <row r="326" spans="1:13" ht="12.75" customHeight="1" outlineLevel="1" x14ac:dyDescent="0.25">
      <c r="A326" s="46" t="str">
        <f t="shared" si="103"/>
        <v xml:space="preserve">Customer Details; </v>
      </c>
      <c r="B326" s="51" t="s">
        <v>3676</v>
      </c>
      <c r="E326" s="159" t="s">
        <v>2790</v>
      </c>
      <c r="F326" s="159" t="s">
        <v>2681</v>
      </c>
      <c r="G326" s="159" t="str">
        <f t="shared" si="104"/>
        <v>string</v>
      </c>
      <c r="H326" s="159" t="str">
        <f t="shared" si="105"/>
        <v/>
      </c>
      <c r="I326" s="159">
        <f t="shared" si="106"/>
        <v>10</v>
      </c>
      <c r="J326" s="159" t="str">
        <f t="shared" si="107"/>
        <v/>
      </c>
      <c r="K326" s="159" t="str">
        <f t="shared" si="108"/>
        <v/>
      </c>
      <c r="L326" s="159" t="str">
        <f t="shared" si="109"/>
        <v/>
      </c>
      <c r="M326" s="159" t="str">
        <f t="shared" si="110"/>
        <v/>
      </c>
    </row>
    <row r="327" spans="1:13" ht="12.75" customHeight="1" outlineLevel="1" x14ac:dyDescent="0.25">
      <c r="A327" s="46" t="str">
        <f t="shared" si="103"/>
        <v xml:space="preserve">Customer Details; </v>
      </c>
      <c r="B327" s="51" t="s">
        <v>3676</v>
      </c>
      <c r="C327" s="235" t="s">
        <v>2692</v>
      </c>
      <c r="D327" s="159" t="s">
        <v>2681</v>
      </c>
      <c r="E327" s="159" t="s">
        <v>2789</v>
      </c>
      <c r="F327" s="159" t="s">
        <v>2681</v>
      </c>
      <c r="G327" s="159" t="str">
        <f t="shared" si="104"/>
        <v>string</v>
      </c>
      <c r="H327" s="159" t="str">
        <f t="shared" si="105"/>
        <v/>
      </c>
      <c r="I327" s="159">
        <f t="shared" si="106"/>
        <v>20</v>
      </c>
      <c r="J327" s="159" t="str">
        <f t="shared" si="107"/>
        <v/>
      </c>
      <c r="K327" s="159" t="str">
        <f t="shared" si="108"/>
        <v/>
      </c>
      <c r="L327" s="159" t="str">
        <f t="shared" si="109"/>
        <v/>
      </c>
      <c r="M327" s="159" t="str">
        <f t="shared" si="110"/>
        <v/>
      </c>
    </row>
    <row r="328" spans="1:13" ht="12.75" customHeight="1" outlineLevel="1" x14ac:dyDescent="0.25">
      <c r="A328" s="46" t="str">
        <f t="shared" si="103"/>
        <v xml:space="preserve">Customer Details; </v>
      </c>
      <c r="B328" s="51" t="s">
        <v>3676</v>
      </c>
      <c r="C328" s="159"/>
      <c r="D328" s="159"/>
      <c r="E328" s="159" t="s">
        <v>2790</v>
      </c>
      <c r="F328" s="159" t="s">
        <v>2681</v>
      </c>
      <c r="G328" s="159" t="str">
        <f t="shared" si="104"/>
        <v>string</v>
      </c>
      <c r="H328" s="159" t="str">
        <f t="shared" si="105"/>
        <v/>
      </c>
      <c r="I328" s="159">
        <f t="shared" si="106"/>
        <v>10</v>
      </c>
      <c r="J328" s="159" t="str">
        <f t="shared" si="107"/>
        <v/>
      </c>
      <c r="K328" s="159" t="str">
        <f t="shared" si="108"/>
        <v/>
      </c>
      <c r="L328" s="159" t="str">
        <f t="shared" si="109"/>
        <v/>
      </c>
      <c r="M328" s="159" t="str">
        <f t="shared" si="110"/>
        <v/>
      </c>
    </row>
    <row r="329" spans="1:13" ht="12.75" customHeight="1" outlineLevel="1" x14ac:dyDescent="0.25">
      <c r="A329" s="46" t="str">
        <f t="shared" si="103"/>
        <v xml:space="preserve">Customer Details; </v>
      </c>
      <c r="B329" s="51" t="s">
        <v>3676</v>
      </c>
      <c r="C329" s="235" t="s">
        <v>1280</v>
      </c>
      <c r="D329" s="159" t="s">
        <v>2681</v>
      </c>
      <c r="E329" s="159" t="s">
        <v>2652</v>
      </c>
      <c r="F329" s="159" t="s">
        <v>2681</v>
      </c>
      <c r="G329" s="159" t="str">
        <f t="shared" si="104"/>
        <v>string</v>
      </c>
      <c r="H329" s="159" t="str">
        <f t="shared" si="105"/>
        <v/>
      </c>
      <c r="I329" s="159">
        <f t="shared" si="106"/>
        <v>40</v>
      </c>
      <c r="J329" s="159" t="str">
        <f t="shared" si="107"/>
        <v/>
      </c>
      <c r="K329" s="159" t="str">
        <f t="shared" si="108"/>
        <v/>
      </c>
      <c r="L329" s="159" t="str">
        <f t="shared" si="109"/>
        <v/>
      </c>
      <c r="M329" s="159" t="str">
        <f t="shared" si="110"/>
        <v/>
      </c>
    </row>
    <row r="330" spans="1:13" ht="12.75" customHeight="1" outlineLevel="1" x14ac:dyDescent="0.25">
      <c r="A330" s="46" t="str">
        <f t="shared" si="103"/>
        <v xml:space="preserve">Customer Details; </v>
      </c>
      <c r="B330" s="51" t="s">
        <v>3676</v>
      </c>
      <c r="C330" s="159"/>
      <c r="D330" s="159"/>
      <c r="E330" s="159" t="s">
        <v>1247</v>
      </c>
      <c r="F330" s="159" t="s">
        <v>2681</v>
      </c>
      <c r="G330" s="159" t="str">
        <f t="shared" si="104"/>
        <v>string</v>
      </c>
      <c r="H330" s="159" t="str">
        <f t="shared" si="105"/>
        <v/>
      </c>
      <c r="I330" s="159">
        <f t="shared" si="106"/>
        <v>10</v>
      </c>
      <c r="J330" s="159" t="str">
        <f t="shared" si="107"/>
        <v/>
      </c>
      <c r="K330" s="159" t="str">
        <f t="shared" si="108"/>
        <v/>
      </c>
      <c r="L330" s="159" t="str">
        <f t="shared" si="109"/>
        <v/>
      </c>
      <c r="M330" s="159" t="str">
        <f t="shared" si="110"/>
        <v/>
      </c>
    </row>
    <row r="331" spans="1:13" ht="12.75" customHeight="1" outlineLevel="1" x14ac:dyDescent="0.25">
      <c r="A331" s="46" t="str">
        <f t="shared" si="103"/>
        <v xml:space="preserve">Customer Details; </v>
      </c>
      <c r="B331" s="51" t="s">
        <v>3676</v>
      </c>
      <c r="C331" s="159"/>
      <c r="D331" s="159"/>
      <c r="E331" s="159" t="s">
        <v>1248</v>
      </c>
      <c r="F331" s="159" t="s">
        <v>2681</v>
      </c>
      <c r="G331" s="159" t="str">
        <f t="shared" si="104"/>
        <v>string</v>
      </c>
      <c r="H331" s="159" t="str">
        <f t="shared" si="105"/>
        <v/>
      </c>
      <c r="I331" s="159">
        <f t="shared" si="106"/>
        <v>40</v>
      </c>
      <c r="J331" s="159" t="str">
        <f t="shared" si="107"/>
        <v/>
      </c>
      <c r="K331" s="159" t="str">
        <f t="shared" si="108"/>
        <v/>
      </c>
      <c r="L331" s="159" t="str">
        <f t="shared" si="109"/>
        <v/>
      </c>
      <c r="M331" s="159" t="str">
        <f t="shared" si="110"/>
        <v/>
      </c>
    </row>
    <row r="332" spans="1:13" ht="12.75" customHeight="1" outlineLevel="1" x14ac:dyDescent="0.25">
      <c r="A332" s="46" t="str">
        <f t="shared" si="103"/>
        <v xml:space="preserve">Customer Details; </v>
      </c>
      <c r="B332" s="51" t="s">
        <v>3676</v>
      </c>
      <c r="C332" s="159"/>
      <c r="D332" s="159"/>
      <c r="E332" s="159" t="s">
        <v>1249</v>
      </c>
      <c r="F332" s="159" t="s">
        <v>2681</v>
      </c>
      <c r="G332" s="159" t="str">
        <f t="shared" si="104"/>
        <v>string</v>
      </c>
      <c r="H332" s="159" t="str">
        <f t="shared" si="105"/>
        <v/>
      </c>
      <c r="I332" s="159">
        <f t="shared" si="106"/>
        <v>40</v>
      </c>
      <c r="J332" s="159" t="str">
        <f t="shared" si="107"/>
        <v/>
      </c>
      <c r="K332" s="159" t="str">
        <f t="shared" si="108"/>
        <v/>
      </c>
      <c r="L332" s="159" t="str">
        <f t="shared" si="109"/>
        <v/>
      </c>
      <c r="M332" s="159" t="str">
        <f t="shared" si="110"/>
        <v/>
      </c>
    </row>
    <row r="333" spans="1:13" ht="12.75" customHeight="1" outlineLevel="1" x14ac:dyDescent="0.25">
      <c r="A333" s="46" t="str">
        <f t="shared" si="103"/>
        <v xml:space="preserve">Customer Details; </v>
      </c>
      <c r="B333" s="51" t="s">
        <v>3676</v>
      </c>
      <c r="C333" s="159"/>
      <c r="D333" s="159"/>
      <c r="E333" s="159" t="s">
        <v>1250</v>
      </c>
      <c r="F333" s="159" t="s">
        <v>2681</v>
      </c>
      <c r="G333" s="159" t="str">
        <f t="shared" si="104"/>
        <v>string</v>
      </c>
      <c r="H333" s="159" t="str">
        <f t="shared" si="105"/>
        <v/>
      </c>
      <c r="I333" s="159">
        <f t="shared" si="106"/>
        <v>10</v>
      </c>
      <c r="J333" s="159" t="str">
        <f t="shared" si="107"/>
        <v/>
      </c>
      <c r="K333" s="159" t="str">
        <f t="shared" si="108"/>
        <v/>
      </c>
      <c r="L333" s="159" t="str">
        <f t="shared" si="109"/>
        <v/>
      </c>
      <c r="M333" s="159" t="str">
        <f t="shared" si="110"/>
        <v>Yes</v>
      </c>
    </row>
    <row r="334" spans="1:13" ht="12.75" customHeight="1" outlineLevel="1" x14ac:dyDescent="0.25">
      <c r="A334" s="46" t="str">
        <f t="shared" si="103"/>
        <v xml:space="preserve">Customer Details; </v>
      </c>
      <c r="B334" s="51" t="s">
        <v>3676</v>
      </c>
      <c r="C334" s="159"/>
      <c r="D334" s="159"/>
      <c r="E334" s="159" t="s">
        <v>1251</v>
      </c>
      <c r="F334" s="159" t="s">
        <v>2670</v>
      </c>
      <c r="G334" s="159" t="str">
        <f t="shared" si="104"/>
        <v>string</v>
      </c>
      <c r="H334" s="159" t="str">
        <f t="shared" si="105"/>
        <v/>
      </c>
      <c r="I334" s="159">
        <f t="shared" si="106"/>
        <v>60</v>
      </c>
      <c r="J334" s="159" t="str">
        <f t="shared" si="107"/>
        <v/>
      </c>
      <c r="K334" s="159" t="str">
        <f t="shared" si="108"/>
        <v/>
      </c>
      <c r="L334" s="159" t="str">
        <f t="shared" si="109"/>
        <v/>
      </c>
      <c r="M334" s="159" t="str">
        <f t="shared" si="110"/>
        <v>Yes</v>
      </c>
    </row>
    <row r="335" spans="1:13" ht="12.75" customHeight="1" outlineLevel="1" x14ac:dyDescent="0.25">
      <c r="A335" s="46" t="str">
        <f t="shared" si="103"/>
        <v xml:space="preserve">Customer Details; </v>
      </c>
      <c r="B335" s="51" t="s">
        <v>3676</v>
      </c>
      <c r="C335" s="159"/>
      <c r="D335" s="159"/>
      <c r="E335" s="159" t="s">
        <v>1252</v>
      </c>
      <c r="F335" s="159" t="s">
        <v>2681</v>
      </c>
      <c r="G335" s="159" t="str">
        <f t="shared" si="104"/>
        <v>string</v>
      </c>
      <c r="H335" s="159" t="str">
        <f t="shared" si="105"/>
        <v/>
      </c>
      <c r="I335" s="159">
        <f t="shared" si="106"/>
        <v>40</v>
      </c>
      <c r="J335" s="159" t="str">
        <f t="shared" si="107"/>
        <v/>
      </c>
      <c r="K335" s="159" t="str">
        <f t="shared" si="108"/>
        <v/>
      </c>
      <c r="L335" s="159" t="str">
        <f t="shared" si="109"/>
        <v/>
      </c>
      <c r="M335" s="159" t="str">
        <f t="shared" si="110"/>
        <v/>
      </c>
    </row>
    <row r="336" spans="1:13" ht="12.75" customHeight="1" outlineLevel="1" collapsed="1" x14ac:dyDescent="0.25">
      <c r="A336" s="46" t="str">
        <f t="shared" si="103"/>
        <v xml:space="preserve">Customer Details; </v>
      </c>
      <c r="B336" s="51" t="s">
        <v>3676</v>
      </c>
      <c r="C336" s="159"/>
      <c r="D336" s="159"/>
      <c r="E336" s="159" t="s">
        <v>1253</v>
      </c>
      <c r="F336" s="159" t="s">
        <v>2681</v>
      </c>
      <c r="G336" s="159" t="str">
        <f t="shared" si="104"/>
        <v>string</v>
      </c>
      <c r="H336" s="159" t="str">
        <f t="shared" si="105"/>
        <v/>
      </c>
      <c r="I336" s="159">
        <f t="shared" si="106"/>
        <v>40</v>
      </c>
      <c r="J336" s="159" t="str">
        <f t="shared" si="107"/>
        <v/>
      </c>
      <c r="K336" s="159" t="str">
        <f t="shared" si="108"/>
        <v/>
      </c>
      <c r="L336" s="159" t="str">
        <f t="shared" si="109"/>
        <v/>
      </c>
      <c r="M336" s="159" t="str">
        <f t="shared" si="110"/>
        <v/>
      </c>
    </row>
    <row r="337" spans="1:13" ht="12.75" customHeight="1" outlineLevel="1" x14ac:dyDescent="0.25">
      <c r="A337" s="46" t="str">
        <f t="shared" si="103"/>
        <v xml:space="preserve">Customer Details; </v>
      </c>
      <c r="B337" s="51" t="s">
        <v>3676</v>
      </c>
      <c r="C337" s="159"/>
      <c r="D337" s="159"/>
      <c r="E337" s="159" t="s">
        <v>2653</v>
      </c>
      <c r="F337" s="159" t="s">
        <v>2681</v>
      </c>
      <c r="G337" s="159" t="str">
        <f t="shared" si="104"/>
        <v>string</v>
      </c>
      <c r="H337" s="159" t="str">
        <f t="shared" si="105"/>
        <v/>
      </c>
      <c r="I337" s="159">
        <f t="shared" si="106"/>
        <v>10</v>
      </c>
      <c r="J337" s="159" t="str">
        <f t="shared" si="107"/>
        <v/>
      </c>
      <c r="K337" s="159" t="str">
        <f t="shared" si="108"/>
        <v/>
      </c>
      <c r="L337" s="159" t="str">
        <f t="shared" si="109"/>
        <v/>
      </c>
      <c r="M337" s="159" t="str">
        <f t="shared" si="110"/>
        <v/>
      </c>
    </row>
    <row r="338" spans="1:13" ht="12.75" customHeight="1" outlineLevel="1" x14ac:dyDescent="0.25">
      <c r="A338" s="46" t="str">
        <f t="shared" si="103"/>
        <v xml:space="preserve">Customer Details; </v>
      </c>
      <c r="B338" s="51" t="s">
        <v>3676</v>
      </c>
      <c r="C338" s="159"/>
      <c r="D338" s="159"/>
      <c r="E338" s="159" t="s">
        <v>1254</v>
      </c>
      <c r="F338" s="4" t="s">
        <v>2681</v>
      </c>
      <c r="G338" s="159" t="str">
        <f t="shared" si="104"/>
        <v>string</v>
      </c>
      <c r="H338" s="159" t="str">
        <f t="shared" si="105"/>
        <v/>
      </c>
      <c r="I338" s="159">
        <f t="shared" si="106"/>
        <v>40</v>
      </c>
      <c r="J338" s="159" t="str">
        <f t="shared" si="107"/>
        <v/>
      </c>
      <c r="K338" s="159" t="str">
        <f t="shared" si="108"/>
        <v/>
      </c>
      <c r="L338" s="159" t="str">
        <f t="shared" si="109"/>
        <v/>
      </c>
      <c r="M338" s="159" t="str">
        <f t="shared" si="110"/>
        <v/>
      </c>
    </row>
    <row r="339" spans="1:13" ht="12.75" customHeight="1" outlineLevel="1" x14ac:dyDescent="0.25">
      <c r="A339" s="46" t="str">
        <f t="shared" si="103"/>
        <v xml:space="preserve">Customer Details; </v>
      </c>
      <c r="B339" s="51" t="s">
        <v>3676</v>
      </c>
      <c r="C339" s="159"/>
      <c r="D339" s="159"/>
      <c r="E339" s="159" t="s">
        <v>1255</v>
      </c>
      <c r="F339" s="159" t="s">
        <v>2681</v>
      </c>
      <c r="G339" s="159" t="str">
        <f t="shared" si="104"/>
        <v>string</v>
      </c>
      <c r="H339" s="159" t="str">
        <f t="shared" si="105"/>
        <v/>
      </c>
      <c r="I339" s="159">
        <f t="shared" si="106"/>
        <v>3</v>
      </c>
      <c r="J339" s="159" t="str">
        <f t="shared" si="107"/>
        <v/>
      </c>
      <c r="K339" s="159" t="str">
        <f t="shared" si="108"/>
        <v/>
      </c>
      <c r="L339" s="159" t="str">
        <f t="shared" si="109"/>
        <v/>
      </c>
      <c r="M339" s="159" t="str">
        <f t="shared" si="110"/>
        <v/>
      </c>
    </row>
    <row r="340" spans="1:13" ht="12.75" customHeight="1" outlineLevel="1" x14ac:dyDescent="0.25">
      <c r="A340" s="46" t="str">
        <f t="shared" si="103"/>
        <v xml:space="preserve">Customer Details; </v>
      </c>
      <c r="B340" s="51" t="s">
        <v>3676</v>
      </c>
      <c r="C340" s="159"/>
      <c r="D340" s="159"/>
      <c r="E340" s="159" t="s">
        <v>2774</v>
      </c>
      <c r="F340" s="159" t="s">
        <v>2681</v>
      </c>
      <c r="G340" s="159" t="str">
        <f t="shared" si="104"/>
        <v>string</v>
      </c>
      <c r="H340" s="159" t="str">
        <f t="shared" si="105"/>
        <v/>
      </c>
      <c r="I340" s="159">
        <f t="shared" si="106"/>
        <v>40</v>
      </c>
      <c r="J340" s="159" t="str">
        <f t="shared" si="107"/>
        <v/>
      </c>
      <c r="K340" s="159" t="str">
        <f t="shared" si="108"/>
        <v/>
      </c>
      <c r="L340" s="159" t="str">
        <f t="shared" si="109"/>
        <v/>
      </c>
      <c r="M340" s="159" t="str">
        <f t="shared" si="110"/>
        <v/>
      </c>
    </row>
    <row r="341" spans="1:13" ht="12.75" customHeight="1" outlineLevel="1" x14ac:dyDescent="0.25">
      <c r="A341" s="46" t="str">
        <f t="shared" si="103"/>
        <v xml:space="preserve">Customer Details; </v>
      </c>
      <c r="B341" s="51" t="s">
        <v>3676</v>
      </c>
      <c r="C341" s="159"/>
      <c r="D341" s="159"/>
      <c r="E341" s="159" t="s">
        <v>2882</v>
      </c>
      <c r="F341" s="159" t="s">
        <v>2681</v>
      </c>
      <c r="G341" s="159" t="str">
        <f t="shared" si="104"/>
        <v>string</v>
      </c>
      <c r="H341" s="159" t="str">
        <f t="shared" si="105"/>
        <v/>
      </c>
      <c r="I341" s="159">
        <f t="shared" si="106"/>
        <v>3</v>
      </c>
      <c r="J341" s="159" t="str">
        <f t="shared" si="107"/>
        <v/>
      </c>
      <c r="K341" s="159" t="str">
        <f t="shared" si="108"/>
        <v/>
      </c>
      <c r="L341" s="159" t="str">
        <f t="shared" si="109"/>
        <v/>
      </c>
      <c r="M341" s="159" t="str">
        <f t="shared" si="110"/>
        <v/>
      </c>
    </row>
    <row r="342" spans="1:13" ht="12.75" customHeight="1" outlineLevel="1" x14ac:dyDescent="0.25">
      <c r="A342" s="46" t="str">
        <f t="shared" si="103"/>
        <v xml:space="preserve">Customer Details; </v>
      </c>
      <c r="B342" s="51" t="s">
        <v>3676</v>
      </c>
      <c r="C342" s="4" t="s">
        <v>2896</v>
      </c>
      <c r="D342" s="4" t="s">
        <v>2681</v>
      </c>
      <c r="E342" s="4" t="s">
        <v>2897</v>
      </c>
      <c r="F342" s="4" t="s">
        <v>2681</v>
      </c>
      <c r="G342" s="159" t="str">
        <f t="shared" si="104"/>
        <v>string</v>
      </c>
      <c r="H342" s="159" t="str">
        <f t="shared" si="105"/>
        <v/>
      </c>
      <c r="I342" s="159">
        <f t="shared" si="106"/>
        <v>70</v>
      </c>
      <c r="J342" s="159" t="str">
        <f t="shared" si="107"/>
        <v/>
      </c>
      <c r="K342" s="159" t="str">
        <f t="shared" si="108"/>
        <v/>
      </c>
      <c r="L342" s="159" t="str">
        <f t="shared" si="109"/>
        <v/>
      </c>
      <c r="M342" s="159" t="str">
        <f t="shared" si="110"/>
        <v/>
      </c>
    </row>
    <row r="343" spans="1:13" ht="12.75" customHeight="1" outlineLevel="1" x14ac:dyDescent="0.25">
      <c r="A343" s="46" t="str">
        <f t="shared" si="103"/>
        <v xml:space="preserve">Customer Details; </v>
      </c>
      <c r="B343" s="51" t="s">
        <v>3676</v>
      </c>
      <c r="C343" s="235" t="s">
        <v>2690</v>
      </c>
      <c r="D343" s="159" t="s">
        <v>2681</v>
      </c>
      <c r="E343" s="159" t="s">
        <v>2789</v>
      </c>
      <c r="F343" s="159" t="s">
        <v>2681</v>
      </c>
      <c r="G343" s="159" t="str">
        <f t="shared" si="104"/>
        <v>string</v>
      </c>
      <c r="H343" s="159" t="str">
        <f t="shared" si="105"/>
        <v/>
      </c>
      <c r="I343" s="159">
        <f t="shared" si="106"/>
        <v>20</v>
      </c>
      <c r="J343" s="159" t="str">
        <f t="shared" si="107"/>
        <v/>
      </c>
      <c r="K343" s="159" t="str">
        <f t="shared" si="108"/>
        <v/>
      </c>
      <c r="L343" s="159" t="str">
        <f t="shared" si="109"/>
        <v/>
      </c>
      <c r="M343" s="159" t="str">
        <f t="shared" si="110"/>
        <v/>
      </c>
    </row>
    <row r="344" spans="1:13" ht="12.75" customHeight="1" outlineLevel="1" x14ac:dyDescent="0.25">
      <c r="A344" s="46" t="str">
        <f t="shared" si="103"/>
        <v xml:space="preserve">Customer Details; </v>
      </c>
      <c r="B344" s="51" t="s">
        <v>3676</v>
      </c>
      <c r="C344" s="159"/>
      <c r="D344" s="159"/>
      <c r="E344" s="159" t="s">
        <v>2790</v>
      </c>
      <c r="F344" s="159" t="s">
        <v>2681</v>
      </c>
      <c r="G344" s="159" t="str">
        <f t="shared" si="104"/>
        <v>string</v>
      </c>
      <c r="H344" s="159" t="str">
        <f t="shared" si="105"/>
        <v/>
      </c>
      <c r="I344" s="159">
        <f t="shared" si="106"/>
        <v>10</v>
      </c>
      <c r="J344" s="159" t="str">
        <f t="shared" si="107"/>
        <v/>
      </c>
      <c r="K344" s="159" t="str">
        <f t="shared" si="108"/>
        <v/>
      </c>
      <c r="L344" s="159" t="str">
        <f t="shared" si="109"/>
        <v/>
      </c>
      <c r="M344" s="159" t="str">
        <f t="shared" si="110"/>
        <v/>
      </c>
    </row>
    <row r="345" spans="1:13" ht="12.75" customHeight="1" outlineLevel="1" x14ac:dyDescent="0.25">
      <c r="A345" s="46" t="str">
        <f t="shared" si="103"/>
        <v xml:space="preserve">Customer Details; </v>
      </c>
      <c r="B345" s="51" t="s">
        <v>3676</v>
      </c>
      <c r="C345" s="235" t="s">
        <v>2691</v>
      </c>
      <c r="D345" s="159" t="s">
        <v>2681</v>
      </c>
      <c r="E345" s="159" t="s">
        <v>2789</v>
      </c>
      <c r="F345" s="159" t="s">
        <v>2681</v>
      </c>
      <c r="G345" s="159" t="str">
        <f t="shared" si="104"/>
        <v>string</v>
      </c>
      <c r="H345" s="159" t="str">
        <f t="shared" si="105"/>
        <v/>
      </c>
      <c r="I345" s="159">
        <f t="shared" si="106"/>
        <v>20</v>
      </c>
      <c r="J345" s="159" t="str">
        <f t="shared" si="107"/>
        <v/>
      </c>
      <c r="K345" s="159" t="str">
        <f t="shared" si="108"/>
        <v/>
      </c>
      <c r="L345" s="159" t="str">
        <f t="shared" si="109"/>
        <v/>
      </c>
      <c r="M345" s="159" t="str">
        <f t="shared" si="110"/>
        <v/>
      </c>
    </row>
    <row r="346" spans="1:13" ht="12.75" customHeight="1" outlineLevel="1" x14ac:dyDescent="0.25">
      <c r="A346" s="46" t="str">
        <f t="shared" si="103"/>
        <v xml:space="preserve">Customer Details; </v>
      </c>
      <c r="B346" s="51" t="s">
        <v>3676</v>
      </c>
      <c r="E346" s="159" t="s">
        <v>2790</v>
      </c>
      <c r="F346" s="159" t="s">
        <v>2681</v>
      </c>
      <c r="G346" s="159" t="str">
        <f t="shared" si="104"/>
        <v>string</v>
      </c>
      <c r="H346" s="159" t="str">
        <f t="shared" si="105"/>
        <v/>
      </c>
      <c r="I346" s="159">
        <f t="shared" si="106"/>
        <v>10</v>
      </c>
      <c r="J346" s="159" t="str">
        <f t="shared" si="107"/>
        <v/>
      </c>
      <c r="K346" s="159" t="str">
        <f t="shared" si="108"/>
        <v/>
      </c>
      <c r="L346" s="159" t="str">
        <f t="shared" si="109"/>
        <v/>
      </c>
      <c r="M346" s="159" t="str">
        <f t="shared" si="110"/>
        <v/>
      </c>
    </row>
    <row r="347" spans="1:13" ht="12.75" customHeight="1" outlineLevel="1" x14ac:dyDescent="0.25">
      <c r="A347" s="46" t="str">
        <f t="shared" si="103"/>
        <v xml:space="preserve">Customer Details; </v>
      </c>
      <c r="B347" s="51" t="s">
        <v>3676</v>
      </c>
      <c r="C347" s="235" t="s">
        <v>2692</v>
      </c>
      <c r="D347" s="159" t="s">
        <v>2681</v>
      </c>
      <c r="E347" s="159" t="s">
        <v>2789</v>
      </c>
      <c r="F347" s="159" t="s">
        <v>2681</v>
      </c>
      <c r="G347" s="159" t="str">
        <f t="shared" si="104"/>
        <v>string</v>
      </c>
      <c r="H347" s="159" t="str">
        <f t="shared" si="105"/>
        <v/>
      </c>
      <c r="I347" s="159">
        <f t="shared" si="106"/>
        <v>20</v>
      </c>
      <c r="J347" s="159" t="str">
        <f t="shared" si="107"/>
        <v/>
      </c>
      <c r="K347" s="159" t="str">
        <f t="shared" si="108"/>
        <v/>
      </c>
      <c r="L347" s="159" t="str">
        <f t="shared" si="109"/>
        <v/>
      </c>
      <c r="M347" s="159" t="str">
        <f t="shared" si="110"/>
        <v/>
      </c>
    </row>
    <row r="348" spans="1:13" ht="12.75" customHeight="1" outlineLevel="1" x14ac:dyDescent="0.25">
      <c r="A348" s="46" t="str">
        <f t="shared" si="103"/>
        <v xml:space="preserve">Customer Details; </v>
      </c>
      <c r="B348" s="51" t="s">
        <v>3676</v>
      </c>
      <c r="C348" s="159"/>
      <c r="D348" s="159"/>
      <c r="E348" s="159" t="s">
        <v>2790</v>
      </c>
      <c r="F348" s="159" t="s">
        <v>2681</v>
      </c>
      <c r="G348" s="159" t="str">
        <f t="shared" si="104"/>
        <v>string</v>
      </c>
      <c r="H348" s="159" t="str">
        <f t="shared" si="105"/>
        <v/>
      </c>
      <c r="I348" s="159">
        <f t="shared" si="106"/>
        <v>10</v>
      </c>
      <c r="J348" s="159" t="str">
        <f t="shared" si="107"/>
        <v/>
      </c>
      <c r="K348" s="159" t="str">
        <f t="shared" si="108"/>
        <v/>
      </c>
      <c r="L348" s="159" t="str">
        <f t="shared" si="109"/>
        <v/>
      </c>
      <c r="M348" s="159" t="str">
        <f t="shared" si="110"/>
        <v/>
      </c>
    </row>
    <row r="349" spans="1:13" ht="12.75" customHeight="1" outlineLevel="1" x14ac:dyDescent="0.25">
      <c r="A349" s="46" t="str">
        <f t="shared" si="103"/>
        <v xml:space="preserve">Customer Details; </v>
      </c>
      <c r="B349" s="51" t="s">
        <v>3676</v>
      </c>
      <c r="C349" s="159" t="s">
        <v>2781</v>
      </c>
      <c r="D349" s="159" t="s">
        <v>2679</v>
      </c>
      <c r="E349" s="4" t="s">
        <v>2782</v>
      </c>
      <c r="F349" s="4" t="s">
        <v>2681</v>
      </c>
      <c r="G349" s="159" t="str">
        <f t="shared" si="104"/>
        <v>string</v>
      </c>
      <c r="H349" s="159" t="str">
        <f t="shared" si="105"/>
        <v/>
      </c>
      <c r="I349" s="159">
        <f t="shared" si="106"/>
        <v>15</v>
      </c>
      <c r="J349" s="159" t="str">
        <f t="shared" si="107"/>
        <v/>
      </c>
      <c r="K349" s="159" t="str">
        <f t="shared" si="108"/>
        <v/>
      </c>
      <c r="L349" s="159" t="str">
        <f t="shared" si="109"/>
        <v/>
      </c>
      <c r="M349" s="159" t="str">
        <f t="shared" si="110"/>
        <v/>
      </c>
    </row>
    <row r="350" spans="1:13" ht="12.75" customHeight="1" outlineLevel="1" x14ac:dyDescent="0.25">
      <c r="A350" s="46" t="str">
        <f t="shared" si="103"/>
        <v xml:space="preserve">Customer Details; </v>
      </c>
      <c r="B350" s="51" t="s">
        <v>3676</v>
      </c>
      <c r="C350" s="159"/>
      <c r="D350" s="159"/>
      <c r="E350" s="4" t="s">
        <v>2783</v>
      </c>
      <c r="F350" s="4" t="s">
        <v>2681</v>
      </c>
      <c r="G350" s="159" t="str">
        <f t="shared" si="104"/>
        <v>string</v>
      </c>
      <c r="H350" s="159" t="str">
        <f t="shared" si="105"/>
        <v/>
      </c>
      <c r="I350" s="159">
        <f t="shared" si="106"/>
        <v>9</v>
      </c>
      <c r="J350" s="159" t="str">
        <f t="shared" si="107"/>
        <v/>
      </c>
      <c r="K350" s="159" t="str">
        <f t="shared" si="108"/>
        <v/>
      </c>
      <c r="L350" s="159" t="str">
        <f t="shared" si="109"/>
        <v/>
      </c>
      <c r="M350" s="159" t="str">
        <f t="shared" si="110"/>
        <v/>
      </c>
    </row>
    <row r="351" spans="1:13" ht="12.75" customHeight="1" outlineLevel="1" x14ac:dyDescent="0.25">
      <c r="A351" s="46" t="str">
        <f t="shared" si="103"/>
        <v xml:space="preserve">Customer Details; </v>
      </c>
      <c r="B351" s="51" t="s">
        <v>3676</v>
      </c>
      <c r="C351" s="235" t="s">
        <v>2586</v>
      </c>
      <c r="D351" s="159" t="s">
        <v>2679</v>
      </c>
      <c r="E351" s="4" t="s">
        <v>2784</v>
      </c>
      <c r="F351" s="4" t="s">
        <v>2681</v>
      </c>
      <c r="G351" s="159" t="str">
        <f t="shared" si="104"/>
        <v>string</v>
      </c>
      <c r="H351" s="159" t="str">
        <f t="shared" si="105"/>
        <v/>
      </c>
      <c r="I351" s="159">
        <f t="shared" si="106"/>
        <v>3</v>
      </c>
      <c r="J351" s="159" t="str">
        <f t="shared" si="107"/>
        <v/>
      </c>
      <c r="K351" s="159" t="str">
        <f t="shared" si="108"/>
        <v/>
      </c>
      <c r="L351" s="159" t="str">
        <f t="shared" si="109"/>
        <v/>
      </c>
      <c r="M351" s="159" t="str">
        <f t="shared" si="110"/>
        <v/>
      </c>
    </row>
    <row r="352" spans="1:13" s="230" customFormat="1" ht="12.75" customHeight="1" outlineLevel="1" x14ac:dyDescent="0.25">
      <c r="A352" s="229" t="str">
        <f t="shared" si="103"/>
        <v xml:space="preserve">Customer Details; </v>
      </c>
      <c r="B352" s="50" t="s">
        <v>3676</v>
      </c>
      <c r="C352" s="236"/>
      <c r="D352" s="4"/>
      <c r="E352" s="4" t="s">
        <v>2785</v>
      </c>
      <c r="F352" s="4" t="s">
        <v>2681</v>
      </c>
      <c r="G352" s="4" t="str">
        <f t="shared" si="104"/>
        <v>string</v>
      </c>
      <c r="H352" s="4" t="str">
        <f t="shared" si="105"/>
        <v/>
      </c>
      <c r="I352" s="4">
        <f t="shared" si="106"/>
        <v>10</v>
      </c>
      <c r="J352" s="4" t="str">
        <f t="shared" si="107"/>
        <v/>
      </c>
      <c r="K352" s="4" t="str">
        <f t="shared" si="108"/>
        <v/>
      </c>
      <c r="L352" s="4" t="str">
        <f t="shared" si="109"/>
        <v/>
      </c>
      <c r="M352" s="4" t="str">
        <f t="shared" si="110"/>
        <v/>
      </c>
    </row>
    <row r="353" spans="1:13" ht="12.75" customHeight="1" outlineLevel="1" x14ac:dyDescent="0.25">
      <c r="A353" s="46" t="str">
        <f t="shared" si="103"/>
        <v xml:space="preserve">Customer Details; </v>
      </c>
      <c r="B353" s="51" t="s">
        <v>3676</v>
      </c>
      <c r="C353" s="235"/>
      <c r="D353" s="159"/>
      <c r="E353" s="4" t="s">
        <v>2786</v>
      </c>
      <c r="F353" s="4" t="s">
        <v>2670</v>
      </c>
      <c r="G353" s="159" t="str">
        <f t="shared" si="104"/>
        <v>decimal</v>
      </c>
      <c r="H353" s="159" t="str">
        <f t="shared" si="105"/>
        <v/>
      </c>
      <c r="I353" s="159" t="str">
        <f t="shared" si="106"/>
        <v/>
      </c>
      <c r="J353" s="159" t="str">
        <f t="shared" si="107"/>
        <v/>
      </c>
      <c r="K353" s="159">
        <f t="shared" si="108"/>
        <v>15</v>
      </c>
      <c r="L353" s="159">
        <f t="shared" si="109"/>
        <v>3</v>
      </c>
      <c r="M353" s="159" t="str">
        <f t="shared" si="110"/>
        <v/>
      </c>
    </row>
    <row r="354" spans="1:13" ht="12.75" customHeight="1" outlineLevel="1" x14ac:dyDescent="0.25">
      <c r="A354" s="46"/>
      <c r="B354" s="51" t="s">
        <v>3676</v>
      </c>
      <c r="C354" s="235"/>
      <c r="D354" s="159"/>
      <c r="E354" s="4" t="s">
        <v>620</v>
      </c>
      <c r="F354" s="4" t="s">
        <v>2670</v>
      </c>
      <c r="G354" s="159" t="str">
        <f t="shared" si="104"/>
        <v>string</v>
      </c>
      <c r="H354" s="159" t="str">
        <f t="shared" si="105"/>
        <v/>
      </c>
      <c r="I354" s="159">
        <f t="shared" si="106"/>
        <v>2</v>
      </c>
      <c r="J354" s="159" t="str">
        <f t="shared" si="107"/>
        <v/>
      </c>
      <c r="K354" s="159" t="str">
        <f t="shared" si="108"/>
        <v/>
      </c>
      <c r="L354" s="159" t="str">
        <f t="shared" si="109"/>
        <v/>
      </c>
      <c r="M354" s="159" t="str">
        <f t="shared" si="110"/>
        <v/>
      </c>
    </row>
    <row r="355" spans="1:13" s="230" customFormat="1" ht="12.75" customHeight="1" outlineLevel="1" x14ac:dyDescent="0.25">
      <c r="A355" s="229"/>
      <c r="B355" s="50" t="s">
        <v>3676</v>
      </c>
      <c r="C355" s="236"/>
      <c r="D355" s="4"/>
      <c r="E355" s="4" t="s">
        <v>2787</v>
      </c>
      <c r="F355" s="4" t="s">
        <v>2681</v>
      </c>
      <c r="G355" s="4" t="str">
        <f t="shared" si="104"/>
        <v>string</v>
      </c>
      <c r="H355" s="4">
        <f t="shared" si="105"/>
        <v>2</v>
      </c>
      <c r="I355" s="4" t="str">
        <f t="shared" si="106"/>
        <v/>
      </c>
      <c r="J355" s="4" t="str">
        <f t="shared" si="107"/>
        <v/>
      </c>
      <c r="K355" s="4" t="str">
        <f t="shared" si="108"/>
        <v/>
      </c>
      <c r="L355" s="4" t="str">
        <f t="shared" si="109"/>
        <v/>
      </c>
      <c r="M355" s="4" t="str">
        <f t="shared" si="110"/>
        <v/>
      </c>
    </row>
    <row r="356" spans="1:13" s="230" customFormat="1" ht="12.75" customHeight="1" outlineLevel="1" x14ac:dyDescent="0.25">
      <c r="A356" s="229" t="str">
        <f>IF(B354="","",VLOOKUP(B354,mapping_result,2,FALSE))</f>
        <v xml:space="preserve">Customer Details; </v>
      </c>
      <c r="B356" s="50" t="s">
        <v>3676</v>
      </c>
      <c r="C356" s="4" t="s">
        <v>4105</v>
      </c>
      <c r="D356" s="4" t="s">
        <v>2681</v>
      </c>
      <c r="E356" s="4" t="s">
        <v>4126</v>
      </c>
      <c r="F356" s="4" t="s">
        <v>2670</v>
      </c>
      <c r="G356" s="4" t="s">
        <v>2241</v>
      </c>
      <c r="H356" s="4">
        <v>2</v>
      </c>
      <c r="I356" s="4"/>
      <c r="J356" s="4"/>
      <c r="K356" s="4"/>
      <c r="L356" s="4"/>
      <c r="M356" s="4"/>
    </row>
    <row r="357" spans="1:13" s="230" customFormat="1" ht="12.75" customHeight="1" outlineLevel="1" x14ac:dyDescent="0.25">
      <c r="A357" s="229" t="str">
        <f>IF(B355="","",VLOOKUP(B355,mapping_result,2,FALSE))</f>
        <v xml:space="preserve">Customer Details; </v>
      </c>
      <c r="B357" s="50" t="s">
        <v>3676</v>
      </c>
      <c r="C357" s="4"/>
      <c r="D357" s="4"/>
      <c r="E357" s="4" t="s">
        <v>1314</v>
      </c>
      <c r="F357" s="4" t="s">
        <v>2670</v>
      </c>
      <c r="G357" s="4" t="s">
        <v>2241</v>
      </c>
      <c r="H357" s="4"/>
      <c r="I357" s="4">
        <v>10</v>
      </c>
      <c r="J357" s="4"/>
      <c r="K357" s="4"/>
      <c r="L357" s="4"/>
      <c r="M357" s="4"/>
    </row>
    <row r="358" spans="1:13" ht="12.75" customHeight="1" x14ac:dyDescent="0.25">
      <c r="A358" s="46" t="str">
        <f t="shared" si="103"/>
        <v xml:space="preserve">Fieldwork Requests; </v>
      </c>
      <c r="B358" s="47" t="s">
        <v>3677</v>
      </c>
      <c r="C358" s="48" t="str">
        <f>VLOOKUP($B358,MMnames,2,FALSE)</f>
        <v>Meter Point Status Change Request</v>
      </c>
      <c r="D358" s="49"/>
      <c r="E358" s="49"/>
      <c r="F358" s="14"/>
      <c r="G358" s="14"/>
      <c r="H358" s="14"/>
      <c r="I358" s="14"/>
      <c r="J358" s="14"/>
      <c r="K358" s="14"/>
      <c r="L358" s="14"/>
      <c r="M358" s="14"/>
    </row>
    <row r="359" spans="1:13" ht="12.75" customHeight="1" outlineLevel="1" x14ac:dyDescent="0.25">
      <c r="A359" s="46" t="str">
        <f t="shared" si="103"/>
        <v xml:space="preserve">Fieldwork Requests; </v>
      </c>
      <c r="B359" s="51" t="s">
        <v>3677</v>
      </c>
      <c r="C359" s="159" t="s">
        <v>2668</v>
      </c>
      <c r="D359" s="159"/>
      <c r="E359" s="4" t="s">
        <v>2769</v>
      </c>
      <c r="F359" s="4" t="s">
        <v>2670</v>
      </c>
      <c r="G359" s="159" t="str">
        <f t="shared" ref="G359:G376" si="111">VLOOKUP(E359,DI_schema,2,FALSE)</f>
        <v>string</v>
      </c>
      <c r="H359" s="159">
        <f t="shared" ref="H359:H376" si="112">VLOOKUP($E359,DI_schema,3,FALSE)</f>
        <v>11</v>
      </c>
      <c r="I359" s="159" t="str">
        <f t="shared" ref="I359:I376" si="113">VLOOKUP($E359,DI_schema,4,FALSE)</f>
        <v/>
      </c>
      <c r="J359" s="159" t="str">
        <f t="shared" ref="J359:J376" si="114">VLOOKUP($E359,DI_schema,5,FALSE)</f>
        <v/>
      </c>
      <c r="K359" s="159" t="str">
        <f t="shared" ref="K359:K376" si="115">VLOOKUP($E359,DI_schema,6,FALSE)</f>
        <v/>
      </c>
      <c r="L359" s="159" t="str">
        <f t="shared" ref="L359:L376" si="116">VLOOKUP($E359,DI_schema,7,FALSE)</f>
        <v/>
      </c>
      <c r="M359" s="159" t="str">
        <f t="shared" ref="M359:M376" si="117">IF(LEN(VLOOKUP($E359,DI_schema,8,FALSE))&gt;0,"Yes","")</f>
        <v/>
      </c>
    </row>
    <row r="360" spans="1:13" ht="12.75" customHeight="1" outlineLevel="1" x14ac:dyDescent="0.25">
      <c r="A360" s="46" t="str">
        <f t="shared" si="103"/>
        <v xml:space="preserve">Fieldwork Requests; </v>
      </c>
      <c r="B360" s="51" t="s">
        <v>3677</v>
      </c>
      <c r="C360" s="159"/>
      <c r="D360" s="159"/>
      <c r="E360" s="4" t="s">
        <v>2894</v>
      </c>
      <c r="F360" s="4" t="s">
        <v>2670</v>
      </c>
      <c r="G360" s="159" t="str">
        <f t="shared" si="111"/>
        <v>string</v>
      </c>
      <c r="H360" s="159" t="str">
        <f t="shared" si="112"/>
        <v/>
      </c>
      <c r="I360" s="159">
        <f t="shared" si="113"/>
        <v>35</v>
      </c>
      <c r="J360" s="159" t="str">
        <f t="shared" si="114"/>
        <v/>
      </c>
      <c r="K360" s="159" t="str">
        <f t="shared" si="115"/>
        <v/>
      </c>
      <c r="L360" s="159" t="str">
        <f t="shared" si="116"/>
        <v/>
      </c>
      <c r="M360" s="159" t="str">
        <f t="shared" si="117"/>
        <v/>
      </c>
    </row>
    <row r="361" spans="1:13" ht="12.75" customHeight="1" outlineLevel="1" x14ac:dyDescent="0.25">
      <c r="A361" s="46" t="str">
        <f t="shared" si="103"/>
        <v xml:space="preserve">Fieldwork Requests; </v>
      </c>
      <c r="B361" s="51" t="s">
        <v>3677</v>
      </c>
      <c r="C361" s="4"/>
      <c r="D361" s="159"/>
      <c r="E361" s="4" t="s">
        <v>2772</v>
      </c>
      <c r="F361" s="4" t="s">
        <v>2670</v>
      </c>
      <c r="G361" s="159" t="str">
        <f t="shared" si="111"/>
        <v>string</v>
      </c>
      <c r="H361" s="159" t="str">
        <f t="shared" si="112"/>
        <v/>
      </c>
      <c r="I361" s="159">
        <f t="shared" si="113"/>
        <v>2</v>
      </c>
      <c r="J361" s="159" t="str">
        <f t="shared" si="114"/>
        <v/>
      </c>
      <c r="K361" s="159" t="str">
        <f t="shared" si="115"/>
        <v/>
      </c>
      <c r="L361" s="159" t="str">
        <f t="shared" si="116"/>
        <v/>
      </c>
      <c r="M361" s="159" t="str">
        <f t="shared" si="117"/>
        <v/>
      </c>
    </row>
    <row r="362" spans="1:13" ht="12.75" customHeight="1" outlineLevel="1" x14ac:dyDescent="0.25">
      <c r="A362" s="46" t="str">
        <f t="shared" si="103"/>
        <v xml:space="preserve">Fieldwork Requests; </v>
      </c>
      <c r="B362" s="51" t="s">
        <v>3677</v>
      </c>
      <c r="C362" s="4"/>
      <c r="D362" s="159"/>
      <c r="E362" s="4" t="s">
        <v>3649</v>
      </c>
      <c r="F362" s="4" t="s">
        <v>2670</v>
      </c>
      <c r="G362" s="159" t="str">
        <f t="shared" si="111"/>
        <v>string</v>
      </c>
      <c r="H362" s="159" t="str">
        <f t="shared" si="112"/>
        <v/>
      </c>
      <c r="I362" s="159">
        <f t="shared" si="113"/>
        <v>3</v>
      </c>
      <c r="J362" s="159" t="str">
        <f t="shared" si="114"/>
        <v/>
      </c>
      <c r="K362" s="159" t="str">
        <f t="shared" si="115"/>
        <v/>
      </c>
      <c r="L362" s="159" t="str">
        <f t="shared" si="116"/>
        <v/>
      </c>
      <c r="M362" s="159" t="str">
        <f t="shared" si="117"/>
        <v/>
      </c>
    </row>
    <row r="363" spans="1:13" ht="12.75" customHeight="1" outlineLevel="1" x14ac:dyDescent="0.25">
      <c r="A363" s="46" t="str">
        <f t="shared" si="103"/>
        <v xml:space="preserve">Fieldwork Requests; </v>
      </c>
      <c r="B363" s="51" t="s">
        <v>3677</v>
      </c>
      <c r="C363" s="4"/>
      <c r="D363" s="159"/>
      <c r="E363" s="4" t="s">
        <v>2671</v>
      </c>
      <c r="F363" s="4" t="s">
        <v>2670</v>
      </c>
      <c r="G363" s="159" t="str">
        <f t="shared" si="111"/>
        <v>string</v>
      </c>
      <c r="H363" s="159">
        <f t="shared" si="112"/>
        <v>3</v>
      </c>
      <c r="I363" s="159" t="str">
        <f t="shared" si="113"/>
        <v/>
      </c>
      <c r="J363" s="159" t="str">
        <f t="shared" si="114"/>
        <v/>
      </c>
      <c r="K363" s="159" t="str">
        <f t="shared" si="115"/>
        <v/>
      </c>
      <c r="L363" s="159" t="str">
        <f t="shared" si="116"/>
        <v/>
      </c>
      <c r="M363" s="159" t="str">
        <f t="shared" si="117"/>
        <v/>
      </c>
    </row>
    <row r="364" spans="1:13" ht="12.75" customHeight="1" outlineLevel="1" x14ac:dyDescent="0.25">
      <c r="A364" s="46" t="str">
        <f t="shared" si="103"/>
        <v xml:space="preserve">Fieldwork Requests; </v>
      </c>
      <c r="B364" s="51" t="s">
        <v>3677</v>
      </c>
      <c r="C364" s="4"/>
      <c r="D364" s="159"/>
      <c r="E364" s="4" t="s">
        <v>1050</v>
      </c>
      <c r="F364" s="4" t="s">
        <v>2670</v>
      </c>
      <c r="G364" s="159" t="str">
        <f t="shared" si="111"/>
        <v>boolean</v>
      </c>
      <c r="H364" s="159" t="str">
        <f t="shared" si="112"/>
        <v/>
      </c>
      <c r="I364" s="159" t="str">
        <f t="shared" si="113"/>
        <v/>
      </c>
      <c r="J364" s="159" t="str">
        <f t="shared" si="114"/>
        <v/>
      </c>
      <c r="K364" s="159" t="str">
        <f t="shared" si="115"/>
        <v/>
      </c>
      <c r="L364" s="159" t="str">
        <f t="shared" si="116"/>
        <v/>
      </c>
      <c r="M364" s="159" t="str">
        <f t="shared" si="117"/>
        <v/>
      </c>
    </row>
    <row r="365" spans="1:13" ht="12.75" customHeight="1" outlineLevel="1" x14ac:dyDescent="0.25">
      <c r="A365" s="46" t="str">
        <f t="shared" si="103"/>
        <v xml:space="preserve">Fieldwork Requests; </v>
      </c>
      <c r="B365" s="51" t="s">
        <v>3677</v>
      </c>
      <c r="C365" s="4"/>
      <c r="D365" s="159"/>
      <c r="E365" s="4" t="s">
        <v>1049</v>
      </c>
      <c r="F365" s="4" t="s">
        <v>2681</v>
      </c>
      <c r="G365" s="159" t="str">
        <f t="shared" si="111"/>
        <v>boolean</v>
      </c>
      <c r="H365" s="159" t="str">
        <f t="shared" si="112"/>
        <v/>
      </c>
      <c r="I365" s="159" t="str">
        <f t="shared" si="113"/>
        <v/>
      </c>
      <c r="J365" s="159" t="str">
        <f t="shared" si="114"/>
        <v/>
      </c>
      <c r="K365" s="159" t="str">
        <f t="shared" si="115"/>
        <v/>
      </c>
      <c r="L365" s="159" t="str">
        <f t="shared" si="116"/>
        <v/>
      </c>
      <c r="M365" s="159" t="str">
        <f t="shared" si="117"/>
        <v/>
      </c>
    </row>
    <row r="366" spans="1:13" ht="12.75" customHeight="1" outlineLevel="1" x14ac:dyDescent="0.25">
      <c r="A366" s="46" t="str">
        <f t="shared" si="103"/>
        <v xml:space="preserve">Fieldwork Requests; </v>
      </c>
      <c r="B366" s="51" t="s">
        <v>3677</v>
      </c>
      <c r="C366" s="4"/>
      <c r="D366" s="159"/>
      <c r="E366" s="4" t="s">
        <v>3460</v>
      </c>
      <c r="F366" s="4" t="s">
        <v>2670</v>
      </c>
      <c r="G366" s="159" t="str">
        <f t="shared" si="111"/>
        <v>string</v>
      </c>
      <c r="H366" s="159" t="str">
        <f t="shared" si="112"/>
        <v/>
      </c>
      <c r="I366" s="159">
        <f t="shared" si="113"/>
        <v>3</v>
      </c>
      <c r="J366" s="159" t="str">
        <f t="shared" si="114"/>
        <v/>
      </c>
      <c r="K366" s="159" t="str">
        <f t="shared" si="115"/>
        <v/>
      </c>
      <c r="L366" s="159" t="str">
        <f t="shared" si="116"/>
        <v/>
      </c>
      <c r="M366" s="159" t="str">
        <f t="shared" si="117"/>
        <v/>
      </c>
    </row>
    <row r="367" spans="1:13" ht="12.75" customHeight="1" outlineLevel="1" x14ac:dyDescent="0.25">
      <c r="A367" s="46" t="str">
        <f t="shared" si="103"/>
        <v xml:space="preserve">Fieldwork Requests; </v>
      </c>
      <c r="B367" s="51" t="s">
        <v>3677</v>
      </c>
      <c r="C367" s="4"/>
      <c r="D367" s="159"/>
      <c r="E367" s="4" t="s">
        <v>3846</v>
      </c>
      <c r="F367" s="4" t="s">
        <v>2681</v>
      </c>
      <c r="G367" s="159" t="str">
        <f t="shared" si="111"/>
        <v>date</v>
      </c>
      <c r="H367" s="159" t="str">
        <f t="shared" si="112"/>
        <v/>
      </c>
      <c r="I367" s="159" t="str">
        <f t="shared" si="113"/>
        <v/>
      </c>
      <c r="J367" s="159" t="str">
        <f t="shared" si="114"/>
        <v/>
      </c>
      <c r="K367" s="159" t="str">
        <f t="shared" si="115"/>
        <v/>
      </c>
      <c r="L367" s="159" t="str">
        <f t="shared" si="116"/>
        <v/>
      </c>
      <c r="M367" s="159" t="str">
        <f t="shared" si="117"/>
        <v/>
      </c>
    </row>
    <row r="368" spans="1:13" ht="12.75" customHeight="1" outlineLevel="1" x14ac:dyDescent="0.25">
      <c r="A368" s="46" t="str">
        <f t="shared" si="103"/>
        <v xml:space="preserve">Fieldwork Requests; </v>
      </c>
      <c r="B368" s="51" t="s">
        <v>3677</v>
      </c>
      <c r="C368" s="4"/>
      <c r="D368" s="159"/>
      <c r="E368" s="4" t="s">
        <v>3847</v>
      </c>
      <c r="F368" s="4" t="s">
        <v>2681</v>
      </c>
      <c r="G368" s="159" t="str">
        <f t="shared" si="111"/>
        <v>string</v>
      </c>
      <c r="H368" s="159">
        <f t="shared" si="112"/>
        <v>3</v>
      </c>
      <c r="I368" s="159" t="str">
        <f t="shared" si="113"/>
        <v/>
      </c>
      <c r="J368" s="159" t="str">
        <f t="shared" si="114"/>
        <v/>
      </c>
      <c r="K368" s="159" t="str">
        <f t="shared" si="115"/>
        <v/>
      </c>
      <c r="L368" s="159" t="str">
        <f t="shared" si="116"/>
        <v/>
      </c>
      <c r="M368" s="159" t="str">
        <f t="shared" si="117"/>
        <v/>
      </c>
    </row>
    <row r="369" spans="1:13" ht="12.75" customHeight="1" outlineLevel="1" x14ac:dyDescent="0.25">
      <c r="A369" s="46" t="str">
        <f t="shared" ref="A369:A432" si="118">IF(B369="","",VLOOKUP(B369,mapping_result,2,FALSE))</f>
        <v xml:space="preserve">Fieldwork Requests; </v>
      </c>
      <c r="B369" s="51" t="s">
        <v>3677</v>
      </c>
      <c r="C369" s="4"/>
      <c r="D369" s="159"/>
      <c r="E369" s="4" t="s">
        <v>3650</v>
      </c>
      <c r="F369" s="4" t="s">
        <v>2681</v>
      </c>
      <c r="G369" s="159" t="str">
        <f t="shared" si="111"/>
        <v>string</v>
      </c>
      <c r="H369" s="159" t="str">
        <f t="shared" si="112"/>
        <v/>
      </c>
      <c r="I369" s="159">
        <f t="shared" si="113"/>
        <v>40</v>
      </c>
      <c r="J369" s="159" t="str">
        <f t="shared" si="114"/>
        <v/>
      </c>
      <c r="K369" s="159" t="str">
        <f t="shared" si="115"/>
        <v/>
      </c>
      <c r="L369" s="159" t="str">
        <f t="shared" si="116"/>
        <v/>
      </c>
      <c r="M369" s="159" t="str">
        <f t="shared" si="117"/>
        <v/>
      </c>
    </row>
    <row r="370" spans="1:13" ht="12.75" customHeight="1" outlineLevel="1" x14ac:dyDescent="0.25">
      <c r="A370" s="46" t="str">
        <f t="shared" si="118"/>
        <v xml:space="preserve">Fieldwork Requests; </v>
      </c>
      <c r="B370" s="51" t="s">
        <v>3677</v>
      </c>
      <c r="C370" s="4"/>
      <c r="D370" s="159"/>
      <c r="E370" s="4" t="s">
        <v>1054</v>
      </c>
      <c r="F370" s="4" t="s">
        <v>2681</v>
      </c>
      <c r="G370" s="159" t="str">
        <f t="shared" si="111"/>
        <v>string</v>
      </c>
      <c r="H370" s="159" t="str">
        <f t="shared" si="112"/>
        <v/>
      </c>
      <c r="I370" s="159">
        <f t="shared" si="113"/>
        <v>5</v>
      </c>
      <c r="J370" s="159" t="str">
        <f t="shared" si="114"/>
        <v/>
      </c>
      <c r="K370" s="159" t="str">
        <f t="shared" si="115"/>
        <v/>
      </c>
      <c r="L370" s="159" t="str">
        <f t="shared" si="116"/>
        <v/>
      </c>
      <c r="M370" s="159" t="str">
        <f t="shared" si="117"/>
        <v/>
      </c>
    </row>
    <row r="371" spans="1:13" ht="12.75" customHeight="1" outlineLevel="1" x14ac:dyDescent="0.25">
      <c r="A371" s="46" t="str">
        <f t="shared" si="118"/>
        <v xml:space="preserve">Fieldwork Requests; </v>
      </c>
      <c r="B371" s="51" t="s">
        <v>3677</v>
      </c>
      <c r="C371" s="4"/>
      <c r="D371" s="159"/>
      <c r="E371" s="4" t="s">
        <v>1059</v>
      </c>
      <c r="F371" s="4" t="s">
        <v>2681</v>
      </c>
      <c r="G371" s="159" t="str">
        <f t="shared" si="111"/>
        <v>string</v>
      </c>
      <c r="H371" s="159" t="str">
        <f t="shared" si="112"/>
        <v/>
      </c>
      <c r="I371" s="159">
        <f t="shared" si="113"/>
        <v>4</v>
      </c>
      <c r="J371" s="159" t="str">
        <f t="shared" si="114"/>
        <v/>
      </c>
      <c r="K371" s="159" t="str">
        <f t="shared" si="115"/>
        <v/>
      </c>
      <c r="L371" s="159" t="str">
        <f t="shared" si="116"/>
        <v/>
      </c>
      <c r="M371" s="159" t="str">
        <f t="shared" si="117"/>
        <v/>
      </c>
    </row>
    <row r="372" spans="1:13" ht="12.75" customHeight="1" outlineLevel="1" x14ac:dyDescent="0.25">
      <c r="A372" s="46" t="str">
        <f t="shared" si="118"/>
        <v xml:space="preserve">Fieldwork Requests; </v>
      </c>
      <c r="B372" s="51" t="s">
        <v>3677</v>
      </c>
      <c r="C372" s="4"/>
      <c r="D372" s="159"/>
      <c r="E372" s="4" t="s">
        <v>1061</v>
      </c>
      <c r="F372" s="4" t="s">
        <v>2681</v>
      </c>
      <c r="G372" s="159" t="str">
        <f t="shared" si="111"/>
        <v>boolean</v>
      </c>
      <c r="H372" s="159" t="str">
        <f t="shared" si="112"/>
        <v/>
      </c>
      <c r="I372" s="159" t="str">
        <f t="shared" si="113"/>
        <v/>
      </c>
      <c r="J372" s="159" t="str">
        <f t="shared" si="114"/>
        <v/>
      </c>
      <c r="K372" s="159" t="str">
        <f t="shared" si="115"/>
        <v/>
      </c>
      <c r="L372" s="159" t="str">
        <f t="shared" si="116"/>
        <v/>
      </c>
      <c r="M372" s="159" t="str">
        <f t="shared" si="117"/>
        <v/>
      </c>
    </row>
    <row r="373" spans="1:13" ht="12.75" customHeight="1" outlineLevel="1" x14ac:dyDescent="0.25">
      <c r="A373" s="46" t="str">
        <f t="shared" si="118"/>
        <v xml:space="preserve">Fieldwork Requests; </v>
      </c>
      <c r="B373" s="51" t="s">
        <v>3677</v>
      </c>
      <c r="C373" s="4"/>
      <c r="D373" s="159"/>
      <c r="E373" s="4" t="s">
        <v>2895</v>
      </c>
      <c r="F373" s="4" t="s">
        <v>2681</v>
      </c>
      <c r="G373" s="159" t="str">
        <f t="shared" si="111"/>
        <v>date</v>
      </c>
      <c r="H373" s="159" t="str">
        <f t="shared" si="112"/>
        <v/>
      </c>
      <c r="I373" s="159" t="str">
        <f t="shared" si="113"/>
        <v/>
      </c>
      <c r="J373" s="159" t="str">
        <f t="shared" si="114"/>
        <v/>
      </c>
      <c r="K373" s="159" t="str">
        <f t="shared" si="115"/>
        <v/>
      </c>
      <c r="L373" s="159" t="str">
        <f t="shared" si="116"/>
        <v/>
      </c>
      <c r="M373" s="159" t="str">
        <f t="shared" si="117"/>
        <v/>
      </c>
    </row>
    <row r="374" spans="1:13" ht="12.75" customHeight="1" outlineLevel="1" x14ac:dyDescent="0.25">
      <c r="A374" s="46" t="str">
        <f t="shared" si="118"/>
        <v xml:space="preserve">Fieldwork Requests; </v>
      </c>
      <c r="B374" s="51" t="s">
        <v>3677</v>
      </c>
      <c r="C374" s="4"/>
      <c r="D374" s="159"/>
      <c r="E374" s="4" t="s">
        <v>3651</v>
      </c>
      <c r="F374" s="4" t="s">
        <v>2670</v>
      </c>
      <c r="G374" s="159" t="str">
        <f t="shared" si="111"/>
        <v>string</v>
      </c>
      <c r="H374" s="159" t="str">
        <f t="shared" si="112"/>
        <v/>
      </c>
      <c r="I374" s="159">
        <f t="shared" si="113"/>
        <v>100</v>
      </c>
      <c r="J374" s="159" t="str">
        <f t="shared" si="114"/>
        <v/>
      </c>
      <c r="K374" s="159" t="str">
        <f t="shared" si="115"/>
        <v/>
      </c>
      <c r="L374" s="159" t="str">
        <f t="shared" si="116"/>
        <v/>
      </c>
      <c r="M374" s="159" t="str">
        <f t="shared" si="117"/>
        <v>Yes</v>
      </c>
    </row>
    <row r="375" spans="1:13" ht="12.75" customHeight="1" outlineLevel="1" x14ac:dyDescent="0.25">
      <c r="A375" s="46" t="str">
        <f t="shared" si="118"/>
        <v xml:space="preserve">Fieldwork Requests; </v>
      </c>
      <c r="B375" s="51" t="s">
        <v>3677</v>
      </c>
      <c r="C375" s="4"/>
      <c r="D375" s="159"/>
      <c r="E375" s="4" t="s">
        <v>1053</v>
      </c>
      <c r="F375" s="4" t="s">
        <v>2681</v>
      </c>
      <c r="G375" s="159" t="str">
        <f t="shared" si="111"/>
        <v>string</v>
      </c>
      <c r="H375" s="159">
        <f t="shared" si="112"/>
        <v>2</v>
      </c>
      <c r="I375" s="159" t="str">
        <f t="shared" si="113"/>
        <v/>
      </c>
      <c r="J375" s="159" t="str">
        <f t="shared" si="114"/>
        <v/>
      </c>
      <c r="K375" s="159" t="str">
        <f t="shared" si="115"/>
        <v/>
      </c>
      <c r="L375" s="159" t="str">
        <f t="shared" si="116"/>
        <v/>
      </c>
      <c r="M375" s="159" t="str">
        <f t="shared" si="117"/>
        <v>Yes</v>
      </c>
    </row>
    <row r="376" spans="1:13" ht="12.75" customHeight="1" outlineLevel="1" x14ac:dyDescent="0.25">
      <c r="A376" s="46" t="str">
        <f t="shared" si="118"/>
        <v xml:space="preserve">Fieldwork Requests; </v>
      </c>
      <c r="B376" s="51" t="s">
        <v>3677</v>
      </c>
      <c r="C376" s="4"/>
      <c r="D376" s="159"/>
      <c r="E376" s="4" t="s">
        <v>3842</v>
      </c>
      <c r="F376" s="4" t="s">
        <v>2681</v>
      </c>
      <c r="G376" s="159" t="str">
        <f t="shared" si="111"/>
        <v>string</v>
      </c>
      <c r="H376" s="159">
        <f t="shared" si="112"/>
        <v>10</v>
      </c>
      <c r="I376" s="159" t="str">
        <f t="shared" si="113"/>
        <v/>
      </c>
      <c r="J376" s="159" t="str">
        <f t="shared" si="114"/>
        <v/>
      </c>
      <c r="K376" s="159" t="str">
        <f t="shared" si="115"/>
        <v/>
      </c>
      <c r="L376" s="159" t="str">
        <f t="shared" si="116"/>
        <v/>
      </c>
      <c r="M376" s="159" t="str">
        <f t="shared" si="117"/>
        <v>Yes</v>
      </c>
    </row>
    <row r="377" spans="1:13" s="230" customFormat="1" ht="12.75" customHeight="1" outlineLevel="1" x14ac:dyDescent="0.25">
      <c r="A377" s="46"/>
      <c r="B377" s="276" t="s">
        <v>3677</v>
      </c>
      <c r="C377" s="237"/>
      <c r="D377" s="237"/>
      <c r="E377" s="237" t="s">
        <v>4063</v>
      </c>
      <c r="F377" s="237" t="s">
        <v>2681</v>
      </c>
      <c r="G377" s="237" t="s">
        <v>2241</v>
      </c>
      <c r="H377" s="237">
        <v>2</v>
      </c>
      <c r="I377" s="237"/>
      <c r="J377" s="237"/>
      <c r="K377" s="237"/>
      <c r="L377" s="237"/>
      <c r="M377" s="237"/>
    </row>
    <row r="378" spans="1:13" ht="12.75" customHeight="1" outlineLevel="1" x14ac:dyDescent="0.25">
      <c r="A378" s="46" t="str">
        <f t="shared" si="118"/>
        <v xml:space="preserve">Fieldwork Requests; </v>
      </c>
      <c r="B378" s="51" t="s">
        <v>3677</v>
      </c>
      <c r="C378" s="4" t="s">
        <v>652</v>
      </c>
      <c r="D378" s="4" t="s">
        <v>2681</v>
      </c>
      <c r="E378" s="234" t="s">
        <v>653</v>
      </c>
      <c r="F378" s="234" t="s">
        <v>2681</v>
      </c>
      <c r="G378" s="159" t="str">
        <f t="shared" ref="G378:G391" si="119">VLOOKUP(E378,DI_schema,2,FALSE)</f>
        <v>string</v>
      </c>
      <c r="H378" s="159" t="str">
        <f t="shared" ref="H378:H391" si="120">VLOOKUP($E378,DI_schema,3,FALSE)</f>
        <v/>
      </c>
      <c r="I378" s="159">
        <f t="shared" ref="I378:I391" si="121">VLOOKUP($E378,DI_schema,4,FALSE)</f>
        <v>4</v>
      </c>
      <c r="J378" s="159" t="str">
        <f t="shared" ref="J378:J391" si="122">VLOOKUP($E378,DI_schema,5,FALSE)</f>
        <v/>
      </c>
      <c r="K378" s="159" t="str">
        <f t="shared" ref="K378:K391" si="123">VLOOKUP($E378,DI_schema,6,FALSE)</f>
        <v/>
      </c>
      <c r="L378" s="159" t="str">
        <f t="shared" ref="L378:L391" si="124">VLOOKUP($E378,DI_schema,7,FALSE)</f>
        <v/>
      </c>
      <c r="M378" s="159" t="str">
        <f t="shared" ref="M378:M391" si="125">IF(LEN(VLOOKUP($E378,DI_schema,8,FALSE))&gt;0,"Yes","")</f>
        <v>Yes</v>
      </c>
    </row>
    <row r="379" spans="1:13" ht="12.75" customHeight="1" outlineLevel="1" x14ac:dyDescent="0.25">
      <c r="A379" s="46" t="str">
        <f t="shared" si="118"/>
        <v xml:space="preserve">Fieldwork Requests; </v>
      </c>
      <c r="B379" s="51" t="s">
        <v>3677</v>
      </c>
      <c r="C379" s="159"/>
      <c r="D379" s="159"/>
      <c r="E379" s="234" t="s">
        <v>654</v>
      </c>
      <c r="F379" s="234" t="s">
        <v>2681</v>
      </c>
      <c r="G379" s="159" t="str">
        <f t="shared" si="119"/>
        <v>string</v>
      </c>
      <c r="H379" s="159" t="str">
        <f t="shared" si="120"/>
        <v/>
      </c>
      <c r="I379" s="159">
        <f t="shared" si="121"/>
        <v>40</v>
      </c>
      <c r="J379" s="159" t="str">
        <f t="shared" si="122"/>
        <v/>
      </c>
      <c r="K379" s="159" t="str">
        <f t="shared" si="123"/>
        <v/>
      </c>
      <c r="L379" s="159" t="str">
        <f t="shared" si="124"/>
        <v/>
      </c>
      <c r="M379" s="159" t="str">
        <f t="shared" si="125"/>
        <v/>
      </c>
    </row>
    <row r="380" spans="1:13" ht="12.75" customHeight="1" outlineLevel="1" x14ac:dyDescent="0.25">
      <c r="A380" s="46" t="str">
        <f t="shared" si="118"/>
        <v xml:space="preserve">Fieldwork Requests; </v>
      </c>
      <c r="B380" s="51" t="s">
        <v>3677</v>
      </c>
      <c r="C380" s="159"/>
      <c r="D380" s="159"/>
      <c r="E380" s="234" t="s">
        <v>655</v>
      </c>
      <c r="F380" s="234" t="s">
        <v>2681</v>
      </c>
      <c r="G380" s="159" t="str">
        <f t="shared" si="119"/>
        <v>string</v>
      </c>
      <c r="H380" s="159" t="str">
        <f t="shared" si="120"/>
        <v/>
      </c>
      <c r="I380" s="159">
        <f t="shared" si="121"/>
        <v>40</v>
      </c>
      <c r="J380" s="159" t="str">
        <f t="shared" si="122"/>
        <v/>
      </c>
      <c r="K380" s="159" t="str">
        <f t="shared" si="123"/>
        <v/>
      </c>
      <c r="L380" s="159" t="str">
        <f t="shared" si="124"/>
        <v/>
      </c>
      <c r="M380" s="159" t="str">
        <f t="shared" si="125"/>
        <v/>
      </c>
    </row>
    <row r="381" spans="1:13" ht="12.75" customHeight="1" outlineLevel="1" x14ac:dyDescent="0.25">
      <c r="A381" s="46" t="str">
        <f t="shared" si="118"/>
        <v xml:space="preserve">Fieldwork Requests; </v>
      </c>
      <c r="B381" s="51" t="s">
        <v>3677</v>
      </c>
      <c r="C381" s="159"/>
      <c r="D381" s="159"/>
      <c r="E381" s="234" t="s">
        <v>656</v>
      </c>
      <c r="F381" s="234" t="s">
        <v>2681</v>
      </c>
      <c r="G381" s="159" t="str">
        <f t="shared" si="119"/>
        <v>string</v>
      </c>
      <c r="H381" s="159" t="str">
        <f t="shared" si="120"/>
        <v/>
      </c>
      <c r="I381" s="159">
        <f t="shared" si="121"/>
        <v>40</v>
      </c>
      <c r="J381" s="159" t="str">
        <f t="shared" si="122"/>
        <v/>
      </c>
      <c r="K381" s="159" t="str">
        <f t="shared" si="123"/>
        <v/>
      </c>
      <c r="L381" s="159" t="str">
        <f t="shared" si="124"/>
        <v/>
      </c>
      <c r="M381" s="159" t="str">
        <f t="shared" si="125"/>
        <v/>
      </c>
    </row>
    <row r="382" spans="1:13" ht="12.75" customHeight="1" outlineLevel="1" x14ac:dyDescent="0.25">
      <c r="A382" s="46" t="str">
        <f t="shared" si="118"/>
        <v xml:space="preserve">Fieldwork Requests; </v>
      </c>
      <c r="B382" s="51" t="s">
        <v>3677</v>
      </c>
      <c r="C382" s="159"/>
      <c r="D382" s="159"/>
      <c r="E382" s="234" t="s">
        <v>657</v>
      </c>
      <c r="F382" s="234" t="s">
        <v>2681</v>
      </c>
      <c r="G382" s="159" t="str">
        <f t="shared" si="119"/>
        <v>string</v>
      </c>
      <c r="H382" s="159" t="str">
        <f t="shared" si="120"/>
        <v/>
      </c>
      <c r="I382" s="159">
        <f t="shared" si="121"/>
        <v>40</v>
      </c>
      <c r="J382" s="159" t="str">
        <f t="shared" si="122"/>
        <v/>
      </c>
      <c r="K382" s="159" t="str">
        <f t="shared" si="123"/>
        <v/>
      </c>
      <c r="L382" s="159" t="str">
        <f t="shared" si="124"/>
        <v/>
      </c>
      <c r="M382" s="159" t="str">
        <f t="shared" si="125"/>
        <v/>
      </c>
    </row>
    <row r="383" spans="1:13" ht="12.75" customHeight="1" outlineLevel="1" x14ac:dyDescent="0.25">
      <c r="A383" s="46" t="str">
        <f t="shared" si="118"/>
        <v xml:space="preserve">Fieldwork Requests; </v>
      </c>
      <c r="B383" s="51" t="s">
        <v>3677</v>
      </c>
      <c r="C383" s="159"/>
      <c r="D383" s="159"/>
      <c r="E383" s="234" t="s">
        <v>2643</v>
      </c>
      <c r="F383" s="234" t="s">
        <v>2681</v>
      </c>
      <c r="G383" s="159" t="str">
        <f t="shared" si="119"/>
        <v>string</v>
      </c>
      <c r="H383" s="159" t="str">
        <f t="shared" si="120"/>
        <v/>
      </c>
      <c r="I383" s="159">
        <f t="shared" si="121"/>
        <v>30</v>
      </c>
      <c r="J383" s="159" t="str">
        <f t="shared" si="122"/>
        <v/>
      </c>
      <c r="K383" s="159" t="str">
        <f t="shared" si="123"/>
        <v/>
      </c>
      <c r="L383" s="159" t="str">
        <f t="shared" si="124"/>
        <v/>
      </c>
      <c r="M383" s="159" t="str">
        <f t="shared" si="125"/>
        <v>Yes</v>
      </c>
    </row>
    <row r="384" spans="1:13" ht="12.75" customHeight="1" outlineLevel="1" x14ac:dyDescent="0.25">
      <c r="A384" s="46" t="str">
        <f t="shared" si="118"/>
        <v xml:space="preserve">Fieldwork Requests; </v>
      </c>
      <c r="B384" s="51" t="s">
        <v>3677</v>
      </c>
      <c r="C384" s="159"/>
      <c r="D384" s="159"/>
      <c r="E384" s="234" t="s">
        <v>1048</v>
      </c>
      <c r="F384" s="234" t="s">
        <v>2681</v>
      </c>
      <c r="G384" s="159" t="str">
        <f t="shared" si="119"/>
        <v>string</v>
      </c>
      <c r="H384" s="159" t="str">
        <f t="shared" si="120"/>
        <v/>
      </c>
      <c r="I384" s="159">
        <f t="shared" si="121"/>
        <v>40</v>
      </c>
      <c r="J384" s="159" t="str">
        <f t="shared" si="122"/>
        <v/>
      </c>
      <c r="K384" s="159" t="str">
        <f t="shared" si="123"/>
        <v/>
      </c>
      <c r="L384" s="159" t="str">
        <f t="shared" si="124"/>
        <v/>
      </c>
      <c r="M384" s="159" t="str">
        <f t="shared" si="125"/>
        <v/>
      </c>
    </row>
    <row r="385" spans="1:13" ht="12.75" customHeight="1" outlineLevel="1" x14ac:dyDescent="0.25">
      <c r="A385" s="46" t="str">
        <f t="shared" si="118"/>
        <v xml:space="preserve">Fieldwork Requests; </v>
      </c>
      <c r="B385" s="51" t="s">
        <v>3677</v>
      </c>
      <c r="C385" s="159" t="s">
        <v>2649</v>
      </c>
      <c r="D385" s="4" t="s">
        <v>2681</v>
      </c>
      <c r="E385" s="4" t="s">
        <v>2897</v>
      </c>
      <c r="F385" s="4" t="s">
        <v>2681</v>
      </c>
      <c r="G385" s="159" t="str">
        <f t="shared" si="119"/>
        <v>string</v>
      </c>
      <c r="H385" s="159" t="str">
        <f t="shared" si="120"/>
        <v/>
      </c>
      <c r="I385" s="159">
        <f t="shared" si="121"/>
        <v>70</v>
      </c>
      <c r="J385" s="159" t="str">
        <f t="shared" si="122"/>
        <v/>
      </c>
      <c r="K385" s="159" t="str">
        <f t="shared" si="123"/>
        <v/>
      </c>
      <c r="L385" s="159" t="str">
        <f t="shared" si="124"/>
        <v/>
      </c>
      <c r="M385" s="159" t="str">
        <f t="shared" si="125"/>
        <v/>
      </c>
    </row>
    <row r="386" spans="1:13" ht="12.75" customHeight="1" outlineLevel="1" x14ac:dyDescent="0.25">
      <c r="A386" s="46" t="str">
        <f t="shared" si="118"/>
        <v xml:space="preserve">Fieldwork Requests; </v>
      </c>
      <c r="B386" s="51" t="s">
        <v>3677</v>
      </c>
      <c r="C386" s="235" t="s">
        <v>2690</v>
      </c>
      <c r="D386" s="159" t="s">
        <v>2681</v>
      </c>
      <c r="E386" s="159" t="s">
        <v>2789</v>
      </c>
      <c r="F386" s="159" t="s">
        <v>2681</v>
      </c>
      <c r="G386" s="159" t="str">
        <f t="shared" si="119"/>
        <v>string</v>
      </c>
      <c r="H386" s="159" t="str">
        <f t="shared" si="120"/>
        <v/>
      </c>
      <c r="I386" s="159">
        <f t="shared" si="121"/>
        <v>20</v>
      </c>
      <c r="J386" s="159" t="str">
        <f t="shared" si="122"/>
        <v/>
      </c>
      <c r="K386" s="159" t="str">
        <f t="shared" si="123"/>
        <v/>
      </c>
      <c r="L386" s="159" t="str">
        <f t="shared" si="124"/>
        <v/>
      </c>
      <c r="M386" s="159" t="str">
        <f t="shared" si="125"/>
        <v/>
      </c>
    </row>
    <row r="387" spans="1:13" ht="12.75" customHeight="1" outlineLevel="1" x14ac:dyDescent="0.25">
      <c r="A387" s="46" t="str">
        <f t="shared" si="118"/>
        <v xml:space="preserve">Fieldwork Requests; </v>
      </c>
      <c r="B387" s="51" t="s">
        <v>3677</v>
      </c>
      <c r="C387" s="159"/>
      <c r="D387" s="159"/>
      <c r="E387" s="159" t="s">
        <v>2790</v>
      </c>
      <c r="F387" s="159" t="s">
        <v>2681</v>
      </c>
      <c r="G387" s="159" t="str">
        <f t="shared" si="119"/>
        <v>string</v>
      </c>
      <c r="H387" s="159" t="str">
        <f t="shared" si="120"/>
        <v/>
      </c>
      <c r="I387" s="159">
        <f t="shared" si="121"/>
        <v>10</v>
      </c>
      <c r="J387" s="159" t="str">
        <f t="shared" si="122"/>
        <v/>
      </c>
      <c r="K387" s="159" t="str">
        <f t="shared" si="123"/>
        <v/>
      </c>
      <c r="L387" s="159" t="str">
        <f t="shared" si="124"/>
        <v/>
      </c>
      <c r="M387" s="159" t="str">
        <f t="shared" si="125"/>
        <v/>
      </c>
    </row>
    <row r="388" spans="1:13" ht="12.75" customHeight="1" outlineLevel="1" x14ac:dyDescent="0.25">
      <c r="A388" s="46" t="str">
        <f t="shared" si="118"/>
        <v xml:space="preserve">Fieldwork Requests; </v>
      </c>
      <c r="B388" s="51" t="s">
        <v>3677</v>
      </c>
      <c r="C388" s="235" t="s">
        <v>2691</v>
      </c>
      <c r="D388" s="159" t="s">
        <v>2681</v>
      </c>
      <c r="E388" s="159" t="s">
        <v>2789</v>
      </c>
      <c r="F388" s="159" t="s">
        <v>2681</v>
      </c>
      <c r="G388" s="159" t="str">
        <f t="shared" si="119"/>
        <v>string</v>
      </c>
      <c r="H388" s="159" t="str">
        <f t="shared" si="120"/>
        <v/>
      </c>
      <c r="I388" s="159">
        <f t="shared" si="121"/>
        <v>20</v>
      </c>
      <c r="J388" s="159" t="str">
        <f t="shared" si="122"/>
        <v/>
      </c>
      <c r="K388" s="159" t="str">
        <f t="shared" si="123"/>
        <v/>
      </c>
      <c r="L388" s="159" t="str">
        <f t="shared" si="124"/>
        <v/>
      </c>
      <c r="M388" s="159" t="str">
        <f t="shared" si="125"/>
        <v/>
      </c>
    </row>
    <row r="389" spans="1:13" ht="12.75" customHeight="1" outlineLevel="1" x14ac:dyDescent="0.25">
      <c r="A389" s="46" t="str">
        <f t="shared" si="118"/>
        <v xml:space="preserve">Fieldwork Requests; </v>
      </c>
      <c r="B389" s="51" t="s">
        <v>3677</v>
      </c>
      <c r="E389" s="159" t="s">
        <v>2790</v>
      </c>
      <c r="F389" s="159" t="s">
        <v>2681</v>
      </c>
      <c r="G389" s="159" t="str">
        <f t="shared" si="119"/>
        <v>string</v>
      </c>
      <c r="H389" s="159" t="str">
        <f t="shared" si="120"/>
        <v/>
      </c>
      <c r="I389" s="159">
        <f t="shared" si="121"/>
        <v>10</v>
      </c>
      <c r="J389" s="159" t="str">
        <f t="shared" si="122"/>
        <v/>
      </c>
      <c r="K389" s="159" t="str">
        <f t="shared" si="123"/>
        <v/>
      </c>
      <c r="L389" s="159" t="str">
        <f t="shared" si="124"/>
        <v/>
      </c>
      <c r="M389" s="159" t="str">
        <f t="shared" si="125"/>
        <v/>
      </c>
    </row>
    <row r="390" spans="1:13" ht="12.75" customHeight="1" outlineLevel="1" x14ac:dyDescent="0.25">
      <c r="A390" s="46"/>
      <c r="B390" s="51" t="s">
        <v>3677</v>
      </c>
      <c r="C390" s="235" t="s">
        <v>2692</v>
      </c>
      <c r="D390" s="159" t="s">
        <v>2681</v>
      </c>
      <c r="E390" s="159" t="s">
        <v>2789</v>
      </c>
      <c r="F390" s="159" t="s">
        <v>2681</v>
      </c>
      <c r="G390" s="159" t="str">
        <f t="shared" si="119"/>
        <v>string</v>
      </c>
      <c r="H390" s="159" t="str">
        <f t="shared" si="120"/>
        <v/>
      </c>
      <c r="I390" s="159">
        <f t="shared" si="121"/>
        <v>20</v>
      </c>
      <c r="J390" s="159" t="str">
        <f t="shared" si="122"/>
        <v/>
      </c>
      <c r="K390" s="159" t="str">
        <f t="shared" si="123"/>
        <v/>
      </c>
      <c r="L390" s="159" t="str">
        <f t="shared" si="124"/>
        <v/>
      </c>
      <c r="M390" s="159" t="str">
        <f t="shared" si="125"/>
        <v/>
      </c>
    </row>
    <row r="391" spans="1:13" ht="12.75" customHeight="1" outlineLevel="1" x14ac:dyDescent="0.25">
      <c r="A391" s="46" t="str">
        <f t="shared" si="118"/>
        <v xml:space="preserve">Fieldwork Requests; </v>
      </c>
      <c r="B391" s="51" t="s">
        <v>3677</v>
      </c>
      <c r="C391" s="159"/>
      <c r="D391" s="159"/>
      <c r="E391" s="159" t="s">
        <v>2790</v>
      </c>
      <c r="F391" s="159" t="s">
        <v>2681</v>
      </c>
      <c r="G391" s="159" t="str">
        <f t="shared" si="119"/>
        <v>string</v>
      </c>
      <c r="H391" s="159" t="str">
        <f t="shared" si="120"/>
        <v/>
      </c>
      <c r="I391" s="159">
        <f t="shared" si="121"/>
        <v>10</v>
      </c>
      <c r="J391" s="159" t="str">
        <f t="shared" si="122"/>
        <v/>
      </c>
      <c r="K391" s="159" t="str">
        <f t="shared" si="123"/>
        <v/>
      </c>
      <c r="L391" s="159" t="str">
        <f t="shared" si="124"/>
        <v/>
      </c>
      <c r="M391" s="159" t="str">
        <f t="shared" si="125"/>
        <v/>
      </c>
    </row>
    <row r="392" spans="1:13" ht="12.75" customHeight="1" outlineLevel="1" x14ac:dyDescent="0.25">
      <c r="A392" s="46" t="str">
        <f t="shared" si="118"/>
        <v xml:space="preserve">Fieldwork Requests; </v>
      </c>
      <c r="B392" s="51" t="s">
        <v>3677</v>
      </c>
      <c r="C392" s="159" t="s">
        <v>2650</v>
      </c>
      <c r="D392" s="159" t="s">
        <v>2681</v>
      </c>
      <c r="E392" s="4"/>
      <c r="F392" s="4"/>
      <c r="G392" s="159"/>
      <c r="H392" s="159"/>
      <c r="I392" s="159"/>
      <c r="J392" s="159"/>
      <c r="K392" s="159"/>
      <c r="L392" s="159"/>
      <c r="M392" s="159"/>
    </row>
    <row r="393" spans="1:13" ht="12.75" customHeight="1" outlineLevel="1" x14ac:dyDescent="0.25">
      <c r="A393" s="46" t="str">
        <f t="shared" si="118"/>
        <v xml:space="preserve">Fieldwork Requests; </v>
      </c>
      <c r="B393" s="51" t="s">
        <v>3677</v>
      </c>
      <c r="C393" s="235" t="s">
        <v>2651</v>
      </c>
      <c r="D393" s="159" t="s">
        <v>2681</v>
      </c>
      <c r="E393" s="4" t="s">
        <v>2652</v>
      </c>
      <c r="F393" s="4" t="s">
        <v>2681</v>
      </c>
      <c r="G393" s="159" t="str">
        <f t="shared" ref="G393:G405" si="126">VLOOKUP(E393,DI_schema,2,FALSE)</f>
        <v>string</v>
      </c>
      <c r="H393" s="159" t="str">
        <f t="shared" ref="H393:H405" si="127">VLOOKUP($E393,DI_schema,3,FALSE)</f>
        <v/>
      </c>
      <c r="I393" s="159">
        <f t="shared" ref="I393:I405" si="128">VLOOKUP($E393,DI_schema,4,FALSE)</f>
        <v>40</v>
      </c>
      <c r="J393" s="159" t="str">
        <f t="shared" ref="J393:J405" si="129">VLOOKUP($E393,DI_schema,5,FALSE)</f>
        <v/>
      </c>
      <c r="K393" s="159" t="str">
        <f t="shared" ref="K393:K405" si="130">VLOOKUP($E393,DI_schema,6,FALSE)</f>
        <v/>
      </c>
      <c r="L393" s="159" t="str">
        <f t="shared" ref="L393:L405" si="131">VLOOKUP($E393,DI_schema,7,FALSE)</f>
        <v/>
      </c>
      <c r="M393" s="159" t="str">
        <f t="shared" ref="M393:M405" si="132">IF(LEN(VLOOKUP($E393,DI_schema,8,FALSE))&gt;0,"Yes","")</f>
        <v/>
      </c>
    </row>
    <row r="394" spans="1:13" ht="12.75" customHeight="1" outlineLevel="1" x14ac:dyDescent="0.25">
      <c r="A394" s="46" t="str">
        <f t="shared" si="118"/>
        <v xml:space="preserve">Fieldwork Requests; </v>
      </c>
      <c r="B394" s="51" t="s">
        <v>3677</v>
      </c>
      <c r="C394" s="159"/>
      <c r="D394" s="159"/>
      <c r="E394" s="4" t="s">
        <v>1247</v>
      </c>
      <c r="F394" s="4" t="s">
        <v>2681</v>
      </c>
      <c r="G394" s="159" t="str">
        <f t="shared" si="126"/>
        <v>string</v>
      </c>
      <c r="H394" s="159" t="str">
        <f t="shared" si="127"/>
        <v/>
      </c>
      <c r="I394" s="159">
        <f t="shared" si="128"/>
        <v>10</v>
      </c>
      <c r="J394" s="159" t="str">
        <f t="shared" si="129"/>
        <v/>
      </c>
      <c r="K394" s="159" t="str">
        <f t="shared" si="130"/>
        <v/>
      </c>
      <c r="L394" s="159" t="str">
        <f t="shared" si="131"/>
        <v/>
      </c>
      <c r="M394" s="159" t="str">
        <f t="shared" si="132"/>
        <v/>
      </c>
    </row>
    <row r="395" spans="1:13" ht="12.75" customHeight="1" outlineLevel="1" x14ac:dyDescent="0.25">
      <c r="A395" s="46" t="str">
        <f t="shared" si="118"/>
        <v xml:space="preserve">Fieldwork Requests; </v>
      </c>
      <c r="B395" s="51" t="s">
        <v>3677</v>
      </c>
      <c r="C395" s="159"/>
      <c r="D395" s="159"/>
      <c r="E395" s="4" t="s">
        <v>1248</v>
      </c>
      <c r="F395" s="4" t="s">
        <v>2681</v>
      </c>
      <c r="G395" s="159" t="str">
        <f t="shared" si="126"/>
        <v>string</v>
      </c>
      <c r="H395" s="159" t="str">
        <f t="shared" si="127"/>
        <v/>
      </c>
      <c r="I395" s="159">
        <f t="shared" si="128"/>
        <v>40</v>
      </c>
      <c r="J395" s="159" t="str">
        <f t="shared" si="129"/>
        <v/>
      </c>
      <c r="K395" s="159" t="str">
        <f t="shared" si="130"/>
        <v/>
      </c>
      <c r="L395" s="159" t="str">
        <f t="shared" si="131"/>
        <v/>
      </c>
      <c r="M395" s="159" t="str">
        <f t="shared" si="132"/>
        <v/>
      </c>
    </row>
    <row r="396" spans="1:13" ht="12.75" customHeight="1" outlineLevel="1" x14ac:dyDescent="0.25">
      <c r="A396" s="46" t="str">
        <f t="shared" si="118"/>
        <v xml:space="preserve">Fieldwork Requests; </v>
      </c>
      <c r="B396" s="51" t="s">
        <v>3677</v>
      </c>
      <c r="C396" s="159"/>
      <c r="D396" s="159"/>
      <c r="E396" s="4" t="s">
        <v>1249</v>
      </c>
      <c r="F396" s="4" t="s">
        <v>2681</v>
      </c>
      <c r="G396" s="159" t="str">
        <f t="shared" si="126"/>
        <v>string</v>
      </c>
      <c r="H396" s="159" t="str">
        <f t="shared" si="127"/>
        <v/>
      </c>
      <c r="I396" s="159">
        <f t="shared" si="128"/>
        <v>40</v>
      </c>
      <c r="J396" s="159" t="str">
        <f t="shared" si="129"/>
        <v/>
      </c>
      <c r="K396" s="159" t="str">
        <f t="shared" si="130"/>
        <v/>
      </c>
      <c r="L396" s="159" t="str">
        <f t="shared" si="131"/>
        <v/>
      </c>
      <c r="M396" s="159" t="str">
        <f t="shared" si="132"/>
        <v/>
      </c>
    </row>
    <row r="397" spans="1:13" ht="12.75" customHeight="1" outlineLevel="1" x14ac:dyDescent="0.25">
      <c r="A397" s="46" t="str">
        <f t="shared" si="118"/>
        <v xml:space="preserve">Fieldwork Requests; </v>
      </c>
      <c r="B397" s="51" t="s">
        <v>3677</v>
      </c>
      <c r="C397" s="159"/>
      <c r="D397" s="159"/>
      <c r="E397" s="4" t="s">
        <v>1250</v>
      </c>
      <c r="F397" s="4" t="s">
        <v>2681</v>
      </c>
      <c r="G397" s="159" t="str">
        <f t="shared" si="126"/>
        <v>string</v>
      </c>
      <c r="H397" s="159" t="str">
        <f t="shared" si="127"/>
        <v/>
      </c>
      <c r="I397" s="159">
        <f t="shared" si="128"/>
        <v>10</v>
      </c>
      <c r="J397" s="159" t="str">
        <f t="shared" si="129"/>
        <v/>
      </c>
      <c r="K397" s="159" t="str">
        <f t="shared" si="130"/>
        <v/>
      </c>
      <c r="L397" s="159" t="str">
        <f t="shared" si="131"/>
        <v/>
      </c>
      <c r="M397" s="159" t="str">
        <f t="shared" si="132"/>
        <v>Yes</v>
      </c>
    </row>
    <row r="398" spans="1:13" ht="12.75" customHeight="1" outlineLevel="1" x14ac:dyDescent="0.25">
      <c r="A398" s="46" t="str">
        <f t="shared" si="118"/>
        <v xml:space="preserve">Fieldwork Requests; </v>
      </c>
      <c r="B398" s="51" t="s">
        <v>3677</v>
      </c>
      <c r="C398" s="159"/>
      <c r="D398" s="159"/>
      <c r="E398" s="4" t="s">
        <v>1251</v>
      </c>
      <c r="F398" s="4" t="s">
        <v>2670</v>
      </c>
      <c r="G398" s="159" t="str">
        <f t="shared" si="126"/>
        <v>string</v>
      </c>
      <c r="H398" s="159" t="str">
        <f t="shared" si="127"/>
        <v/>
      </c>
      <c r="I398" s="159">
        <f t="shared" si="128"/>
        <v>60</v>
      </c>
      <c r="J398" s="159" t="str">
        <f t="shared" si="129"/>
        <v/>
      </c>
      <c r="K398" s="159" t="str">
        <f t="shared" si="130"/>
        <v/>
      </c>
      <c r="L398" s="159" t="str">
        <f t="shared" si="131"/>
        <v/>
      </c>
      <c r="M398" s="159" t="str">
        <f t="shared" si="132"/>
        <v>Yes</v>
      </c>
    </row>
    <row r="399" spans="1:13" ht="12.75" customHeight="1" outlineLevel="1" x14ac:dyDescent="0.25">
      <c r="A399" s="46" t="str">
        <f t="shared" si="118"/>
        <v xml:space="preserve">Fieldwork Requests; </v>
      </c>
      <c r="B399" s="51" t="s">
        <v>3677</v>
      </c>
      <c r="C399" s="159"/>
      <c r="D399" s="159"/>
      <c r="E399" s="4" t="s">
        <v>1252</v>
      </c>
      <c r="F399" s="4" t="s">
        <v>2681</v>
      </c>
      <c r="G399" s="159" t="str">
        <f t="shared" si="126"/>
        <v>string</v>
      </c>
      <c r="H399" s="159" t="str">
        <f t="shared" si="127"/>
        <v/>
      </c>
      <c r="I399" s="159">
        <f t="shared" si="128"/>
        <v>40</v>
      </c>
      <c r="J399" s="159" t="str">
        <f t="shared" si="129"/>
        <v/>
      </c>
      <c r="K399" s="159" t="str">
        <f t="shared" si="130"/>
        <v/>
      </c>
      <c r="L399" s="159" t="str">
        <f t="shared" si="131"/>
        <v/>
      </c>
      <c r="M399" s="159" t="str">
        <f t="shared" si="132"/>
        <v/>
      </c>
    </row>
    <row r="400" spans="1:13" ht="12.75" customHeight="1" outlineLevel="1" x14ac:dyDescent="0.25">
      <c r="A400" s="46" t="str">
        <f t="shared" si="118"/>
        <v xml:space="preserve">Fieldwork Requests; </v>
      </c>
      <c r="B400" s="51" t="s">
        <v>3677</v>
      </c>
      <c r="C400" s="159"/>
      <c r="D400" s="159"/>
      <c r="E400" s="4" t="s">
        <v>1253</v>
      </c>
      <c r="F400" s="4" t="s">
        <v>2681</v>
      </c>
      <c r="G400" s="159" t="str">
        <f t="shared" si="126"/>
        <v>string</v>
      </c>
      <c r="H400" s="159" t="str">
        <f t="shared" si="127"/>
        <v/>
      </c>
      <c r="I400" s="159">
        <f t="shared" si="128"/>
        <v>40</v>
      </c>
      <c r="J400" s="159" t="str">
        <f t="shared" si="129"/>
        <v/>
      </c>
      <c r="K400" s="159" t="str">
        <f t="shared" si="130"/>
        <v/>
      </c>
      <c r="L400" s="159" t="str">
        <f t="shared" si="131"/>
        <v/>
      </c>
      <c r="M400" s="159" t="str">
        <f t="shared" si="132"/>
        <v/>
      </c>
    </row>
    <row r="401" spans="1:13" ht="12.75" customHeight="1" outlineLevel="1" x14ac:dyDescent="0.25">
      <c r="A401" s="46" t="str">
        <f t="shared" si="118"/>
        <v xml:space="preserve">Fieldwork Requests; </v>
      </c>
      <c r="B401" s="51" t="s">
        <v>3677</v>
      </c>
      <c r="C401" s="159"/>
      <c r="D401" s="159"/>
      <c r="E401" s="4" t="s">
        <v>2653</v>
      </c>
      <c r="F401" s="4" t="s">
        <v>2681</v>
      </c>
      <c r="G401" s="159" t="str">
        <f t="shared" si="126"/>
        <v>string</v>
      </c>
      <c r="H401" s="159" t="str">
        <f t="shared" si="127"/>
        <v/>
      </c>
      <c r="I401" s="159">
        <f t="shared" si="128"/>
        <v>10</v>
      </c>
      <c r="J401" s="159" t="str">
        <f t="shared" si="129"/>
        <v/>
      </c>
      <c r="K401" s="159" t="str">
        <f t="shared" si="130"/>
        <v/>
      </c>
      <c r="L401" s="159" t="str">
        <f t="shared" si="131"/>
        <v/>
      </c>
      <c r="M401" s="159" t="str">
        <f t="shared" si="132"/>
        <v/>
      </c>
    </row>
    <row r="402" spans="1:13" ht="12.75" customHeight="1" outlineLevel="1" x14ac:dyDescent="0.25">
      <c r="A402" s="46" t="str">
        <f t="shared" si="118"/>
        <v xml:space="preserve">Fieldwork Requests; </v>
      </c>
      <c r="B402" s="51" t="s">
        <v>3677</v>
      </c>
      <c r="C402" s="159"/>
      <c r="D402" s="159"/>
      <c r="E402" s="4" t="s">
        <v>1254</v>
      </c>
      <c r="F402" s="4" t="s">
        <v>2681</v>
      </c>
      <c r="G402" s="159" t="str">
        <f t="shared" si="126"/>
        <v>string</v>
      </c>
      <c r="H402" s="159" t="str">
        <f t="shared" si="127"/>
        <v/>
      </c>
      <c r="I402" s="159">
        <f t="shared" si="128"/>
        <v>40</v>
      </c>
      <c r="J402" s="159" t="str">
        <f t="shared" si="129"/>
        <v/>
      </c>
      <c r="K402" s="159" t="str">
        <f t="shared" si="130"/>
        <v/>
      </c>
      <c r="L402" s="159" t="str">
        <f t="shared" si="131"/>
        <v/>
      </c>
      <c r="M402" s="159" t="str">
        <f t="shared" si="132"/>
        <v/>
      </c>
    </row>
    <row r="403" spans="1:13" ht="12.75" customHeight="1" outlineLevel="1" x14ac:dyDescent="0.25">
      <c r="A403" s="46" t="str">
        <f t="shared" si="118"/>
        <v xml:space="preserve">Fieldwork Requests; </v>
      </c>
      <c r="B403" s="51" t="s">
        <v>3677</v>
      </c>
      <c r="C403" s="159"/>
      <c r="D403" s="159"/>
      <c r="E403" s="159" t="s">
        <v>1255</v>
      </c>
      <c r="F403" s="159" t="s">
        <v>2681</v>
      </c>
      <c r="G403" s="159" t="str">
        <f t="shared" si="126"/>
        <v>string</v>
      </c>
      <c r="H403" s="159" t="str">
        <f t="shared" si="127"/>
        <v/>
      </c>
      <c r="I403" s="159">
        <f t="shared" si="128"/>
        <v>3</v>
      </c>
      <c r="J403" s="159" t="str">
        <f t="shared" si="129"/>
        <v/>
      </c>
      <c r="K403" s="159" t="str">
        <f t="shared" si="130"/>
        <v/>
      </c>
      <c r="L403" s="159" t="str">
        <f t="shared" si="131"/>
        <v/>
      </c>
      <c r="M403" s="159" t="str">
        <f t="shared" si="132"/>
        <v/>
      </c>
    </row>
    <row r="404" spans="1:13" ht="12.75" customHeight="1" outlineLevel="1" x14ac:dyDescent="0.25">
      <c r="A404" s="46" t="str">
        <f t="shared" si="118"/>
        <v xml:space="preserve">Fieldwork Requests; </v>
      </c>
      <c r="B404" s="51" t="s">
        <v>3677</v>
      </c>
      <c r="C404" s="159"/>
      <c r="D404" s="159"/>
      <c r="E404" s="4" t="s">
        <v>2774</v>
      </c>
      <c r="F404" s="4" t="s">
        <v>2681</v>
      </c>
      <c r="G404" s="159" t="str">
        <f t="shared" si="126"/>
        <v>string</v>
      </c>
      <c r="H404" s="159" t="str">
        <f t="shared" si="127"/>
        <v/>
      </c>
      <c r="I404" s="159">
        <f t="shared" si="128"/>
        <v>40</v>
      </c>
      <c r="J404" s="159" t="str">
        <f t="shared" si="129"/>
        <v/>
      </c>
      <c r="K404" s="159" t="str">
        <f t="shared" si="130"/>
        <v/>
      </c>
      <c r="L404" s="159" t="str">
        <f t="shared" si="131"/>
        <v/>
      </c>
      <c r="M404" s="159" t="str">
        <f t="shared" si="132"/>
        <v/>
      </c>
    </row>
    <row r="405" spans="1:13" ht="12.75" customHeight="1" outlineLevel="1" x14ac:dyDescent="0.25">
      <c r="A405" s="46" t="str">
        <f t="shared" si="118"/>
        <v xml:space="preserve">Fieldwork Requests; </v>
      </c>
      <c r="B405" s="51" t="s">
        <v>3677</v>
      </c>
      <c r="C405" s="159"/>
      <c r="D405" s="159"/>
      <c r="E405" s="4" t="s">
        <v>2882</v>
      </c>
      <c r="F405" s="4" t="s">
        <v>2681</v>
      </c>
      <c r="G405" s="159" t="str">
        <f t="shared" si="126"/>
        <v>string</v>
      </c>
      <c r="H405" s="159" t="str">
        <f t="shared" si="127"/>
        <v/>
      </c>
      <c r="I405" s="159">
        <f t="shared" si="128"/>
        <v>3</v>
      </c>
      <c r="J405" s="159" t="str">
        <f t="shared" si="129"/>
        <v/>
      </c>
      <c r="K405" s="159" t="str">
        <f t="shared" si="130"/>
        <v/>
      </c>
      <c r="L405" s="159" t="str">
        <f t="shared" si="131"/>
        <v/>
      </c>
      <c r="M405" s="159" t="str">
        <f t="shared" si="132"/>
        <v/>
      </c>
    </row>
    <row r="406" spans="1:13" ht="12.75" customHeight="1" outlineLevel="1" x14ac:dyDescent="0.25">
      <c r="A406" s="46" t="str">
        <f t="shared" si="118"/>
        <v xml:space="preserve">Fieldwork Requests; </v>
      </c>
      <c r="B406" s="51" t="s">
        <v>3677</v>
      </c>
      <c r="C406" s="52" t="s">
        <v>2775</v>
      </c>
      <c r="D406" s="159"/>
      <c r="E406" s="4"/>
      <c r="F406" s="4"/>
      <c r="G406" s="159"/>
      <c r="H406" s="159"/>
      <c r="I406" s="159"/>
      <c r="J406" s="159"/>
      <c r="K406" s="159"/>
      <c r="L406" s="159"/>
      <c r="M406" s="159"/>
    </row>
    <row r="407" spans="1:13" ht="12.75" customHeight="1" outlineLevel="1" x14ac:dyDescent="0.25">
      <c r="A407" s="46" t="str">
        <f t="shared" si="118"/>
        <v xml:space="preserve">Fieldwork Requests; </v>
      </c>
      <c r="B407" s="51" t="s">
        <v>3677</v>
      </c>
      <c r="C407" s="235" t="s">
        <v>2776</v>
      </c>
      <c r="D407" s="159" t="s">
        <v>2681</v>
      </c>
      <c r="E407" s="4" t="s">
        <v>2777</v>
      </c>
      <c r="F407" s="4" t="s">
        <v>2670</v>
      </c>
      <c r="G407" s="159" t="str">
        <f t="shared" ref="G407:G440" si="133">VLOOKUP(E407,DI_schema,2,FALSE)</f>
        <v>string</v>
      </c>
      <c r="H407" s="159" t="str">
        <f t="shared" ref="H407:H440" si="134">VLOOKUP($E407,DI_schema,3,FALSE)</f>
        <v/>
      </c>
      <c r="I407" s="159">
        <f t="shared" ref="I407:I440" si="135">VLOOKUP($E407,DI_schema,4,FALSE)</f>
        <v>10</v>
      </c>
      <c r="J407" s="159" t="str">
        <f t="shared" ref="J407:J440" si="136">VLOOKUP($E407,DI_schema,5,FALSE)</f>
        <v/>
      </c>
      <c r="K407" s="159" t="str">
        <f t="shared" ref="K407:K440" si="137">VLOOKUP($E407,DI_schema,6,FALSE)</f>
        <v/>
      </c>
      <c r="L407" s="159" t="str">
        <f t="shared" ref="L407:L440" si="138">VLOOKUP($E407,DI_schema,7,FALSE)</f>
        <v/>
      </c>
      <c r="M407" s="159" t="str">
        <f t="shared" ref="M407:M440" si="139">IF(LEN(VLOOKUP($E407,DI_schema,8,FALSE))&gt;0,"Yes","")</f>
        <v/>
      </c>
    </row>
    <row r="408" spans="1:13" ht="12.75" customHeight="1" outlineLevel="1" x14ac:dyDescent="0.25">
      <c r="A408" s="46" t="str">
        <f t="shared" si="118"/>
        <v xml:space="preserve">Fieldwork Requests; </v>
      </c>
      <c r="B408" s="51" t="s">
        <v>3677</v>
      </c>
      <c r="C408" s="159"/>
      <c r="D408" s="159"/>
      <c r="E408" s="4" t="s">
        <v>2653</v>
      </c>
      <c r="F408" s="4" t="s">
        <v>2681</v>
      </c>
      <c r="G408" s="159" t="str">
        <f t="shared" si="133"/>
        <v>string</v>
      </c>
      <c r="H408" s="159" t="str">
        <f t="shared" si="134"/>
        <v/>
      </c>
      <c r="I408" s="159">
        <f t="shared" si="135"/>
        <v>10</v>
      </c>
      <c r="J408" s="159" t="str">
        <f t="shared" si="136"/>
        <v/>
      </c>
      <c r="K408" s="159" t="str">
        <f t="shared" si="137"/>
        <v/>
      </c>
      <c r="L408" s="159" t="str">
        <f t="shared" si="138"/>
        <v/>
      </c>
      <c r="M408" s="159" t="str">
        <f t="shared" si="139"/>
        <v/>
      </c>
    </row>
    <row r="409" spans="1:13" ht="12.75" customHeight="1" outlineLevel="1" x14ac:dyDescent="0.25">
      <c r="A409" s="46" t="str">
        <f t="shared" si="118"/>
        <v xml:space="preserve">Fieldwork Requests; </v>
      </c>
      <c r="B409" s="51" t="s">
        <v>3677</v>
      </c>
      <c r="C409" s="159"/>
      <c r="D409" s="159"/>
      <c r="E409" s="4" t="s">
        <v>1254</v>
      </c>
      <c r="F409" s="4" t="s">
        <v>2681</v>
      </c>
      <c r="G409" s="159" t="str">
        <f t="shared" si="133"/>
        <v>string</v>
      </c>
      <c r="H409" s="159" t="str">
        <f t="shared" si="134"/>
        <v/>
      </c>
      <c r="I409" s="159">
        <f t="shared" si="135"/>
        <v>40</v>
      </c>
      <c r="J409" s="159" t="str">
        <f t="shared" si="136"/>
        <v/>
      </c>
      <c r="K409" s="159" t="str">
        <f t="shared" si="137"/>
        <v/>
      </c>
      <c r="L409" s="159" t="str">
        <f t="shared" si="138"/>
        <v/>
      </c>
      <c r="M409" s="159" t="str">
        <f t="shared" si="139"/>
        <v/>
      </c>
    </row>
    <row r="410" spans="1:13" ht="12.75" customHeight="1" outlineLevel="1" x14ac:dyDescent="0.25">
      <c r="A410" s="46" t="str">
        <f t="shared" si="118"/>
        <v xml:space="preserve">Fieldwork Requests; </v>
      </c>
      <c r="B410" s="51" t="s">
        <v>3677</v>
      </c>
      <c r="C410" s="159"/>
      <c r="D410" s="159"/>
      <c r="E410" s="4" t="s">
        <v>2882</v>
      </c>
      <c r="F410" s="4" t="s">
        <v>2681</v>
      </c>
      <c r="G410" s="159" t="str">
        <f t="shared" si="133"/>
        <v>string</v>
      </c>
      <c r="H410" s="159" t="str">
        <f t="shared" si="134"/>
        <v/>
      </c>
      <c r="I410" s="159">
        <f t="shared" si="135"/>
        <v>3</v>
      </c>
      <c r="J410" s="159" t="str">
        <f t="shared" si="136"/>
        <v/>
      </c>
      <c r="K410" s="159" t="str">
        <f t="shared" si="137"/>
        <v/>
      </c>
      <c r="L410" s="159" t="str">
        <f t="shared" si="138"/>
        <v/>
      </c>
      <c r="M410" s="159" t="str">
        <f t="shared" si="139"/>
        <v/>
      </c>
    </row>
    <row r="411" spans="1:13" ht="12.75" customHeight="1" outlineLevel="1" x14ac:dyDescent="0.25">
      <c r="A411" s="46" t="str">
        <f t="shared" si="118"/>
        <v xml:space="preserve">Fieldwork Requests; </v>
      </c>
      <c r="B411" s="51" t="s">
        <v>3677</v>
      </c>
      <c r="C411" s="159" t="s">
        <v>2778</v>
      </c>
      <c r="D411" s="159" t="s">
        <v>2681</v>
      </c>
      <c r="E411" s="4" t="s">
        <v>2779</v>
      </c>
      <c r="F411" s="4" t="s">
        <v>2681</v>
      </c>
      <c r="G411" s="159" t="str">
        <f t="shared" si="133"/>
        <v>string</v>
      </c>
      <c r="H411" s="159" t="str">
        <f t="shared" si="134"/>
        <v/>
      </c>
      <c r="I411" s="159">
        <f t="shared" si="135"/>
        <v>40</v>
      </c>
      <c r="J411" s="159" t="str">
        <f t="shared" si="136"/>
        <v/>
      </c>
      <c r="K411" s="159" t="str">
        <f t="shared" si="137"/>
        <v/>
      </c>
      <c r="L411" s="159" t="str">
        <f t="shared" si="138"/>
        <v/>
      </c>
      <c r="M411" s="159" t="str">
        <f t="shared" si="139"/>
        <v/>
      </c>
    </row>
    <row r="412" spans="1:13" ht="12.75" customHeight="1" outlineLevel="1" x14ac:dyDescent="0.25">
      <c r="A412" s="46" t="str">
        <f t="shared" si="118"/>
        <v xml:space="preserve">Fieldwork Requests; </v>
      </c>
      <c r="B412" s="51" t="s">
        <v>3677</v>
      </c>
      <c r="C412" s="236"/>
      <c r="D412" s="159"/>
      <c r="E412" s="4" t="s">
        <v>3659</v>
      </c>
      <c r="F412" s="4" t="s">
        <v>2681</v>
      </c>
      <c r="G412" s="159" t="str">
        <f t="shared" si="133"/>
        <v>string</v>
      </c>
      <c r="H412" s="159" t="str">
        <f t="shared" si="134"/>
        <v/>
      </c>
      <c r="I412" s="159">
        <f t="shared" si="135"/>
        <v>40</v>
      </c>
      <c r="J412" s="159" t="str">
        <f t="shared" si="136"/>
        <v/>
      </c>
      <c r="K412" s="159" t="str">
        <f t="shared" si="137"/>
        <v/>
      </c>
      <c r="L412" s="159" t="str">
        <f t="shared" si="138"/>
        <v/>
      </c>
      <c r="M412" s="159" t="str">
        <f t="shared" si="139"/>
        <v/>
      </c>
    </row>
    <row r="413" spans="1:13" ht="12.75" customHeight="1" outlineLevel="1" x14ac:dyDescent="0.25">
      <c r="A413" s="46" t="str">
        <f t="shared" si="118"/>
        <v xml:space="preserve">Fieldwork Requests; </v>
      </c>
      <c r="B413" s="51" t="s">
        <v>3677</v>
      </c>
      <c r="C413" s="235" t="s">
        <v>2582</v>
      </c>
      <c r="D413" s="159" t="s">
        <v>2681</v>
      </c>
      <c r="E413" s="4" t="s">
        <v>2897</v>
      </c>
      <c r="F413" s="4" t="s">
        <v>2681</v>
      </c>
      <c r="G413" s="159" t="str">
        <f t="shared" si="133"/>
        <v>string</v>
      </c>
      <c r="H413" s="159" t="str">
        <f t="shared" si="134"/>
        <v/>
      </c>
      <c r="I413" s="159">
        <f t="shared" si="135"/>
        <v>70</v>
      </c>
      <c r="J413" s="159" t="str">
        <f t="shared" si="136"/>
        <v/>
      </c>
      <c r="K413" s="159" t="str">
        <f t="shared" si="137"/>
        <v/>
      </c>
      <c r="L413" s="159" t="str">
        <f t="shared" si="138"/>
        <v/>
      </c>
      <c r="M413" s="159" t="str">
        <f t="shared" si="139"/>
        <v/>
      </c>
    </row>
    <row r="414" spans="1:13" ht="12.75" customHeight="1" outlineLevel="1" x14ac:dyDescent="0.25">
      <c r="A414" s="46" t="str">
        <f t="shared" si="118"/>
        <v xml:space="preserve">Fieldwork Requests; </v>
      </c>
      <c r="B414" s="51" t="s">
        <v>3677</v>
      </c>
      <c r="C414" s="235" t="s">
        <v>2690</v>
      </c>
      <c r="D414" s="159" t="s">
        <v>2681</v>
      </c>
      <c r="E414" s="159" t="s">
        <v>2789</v>
      </c>
      <c r="F414" s="159" t="s">
        <v>2681</v>
      </c>
      <c r="G414" s="159" t="str">
        <f t="shared" si="133"/>
        <v>string</v>
      </c>
      <c r="H414" s="159" t="str">
        <f t="shared" si="134"/>
        <v/>
      </c>
      <c r="I414" s="159">
        <f t="shared" si="135"/>
        <v>20</v>
      </c>
      <c r="J414" s="159" t="str">
        <f t="shared" si="136"/>
        <v/>
      </c>
      <c r="K414" s="159" t="str">
        <f t="shared" si="137"/>
        <v/>
      </c>
      <c r="L414" s="159" t="str">
        <f t="shared" si="138"/>
        <v/>
      </c>
      <c r="M414" s="159" t="str">
        <f t="shared" si="139"/>
        <v/>
      </c>
    </row>
    <row r="415" spans="1:13" ht="12.75" customHeight="1" outlineLevel="1" x14ac:dyDescent="0.25">
      <c r="A415" s="46" t="str">
        <f t="shared" si="118"/>
        <v xml:space="preserve">Fieldwork Requests; </v>
      </c>
      <c r="B415" s="51" t="s">
        <v>3677</v>
      </c>
      <c r="C415" s="159"/>
      <c r="D415" s="159"/>
      <c r="E415" s="159" t="s">
        <v>2790</v>
      </c>
      <c r="F415" s="159" t="s">
        <v>2681</v>
      </c>
      <c r="G415" s="159" t="str">
        <f t="shared" si="133"/>
        <v>string</v>
      </c>
      <c r="H415" s="159" t="str">
        <f t="shared" si="134"/>
        <v/>
      </c>
      <c r="I415" s="159">
        <f t="shared" si="135"/>
        <v>10</v>
      </c>
      <c r="J415" s="159" t="str">
        <f t="shared" si="136"/>
        <v/>
      </c>
      <c r="K415" s="159" t="str">
        <f t="shared" si="137"/>
        <v/>
      </c>
      <c r="L415" s="159" t="str">
        <f t="shared" si="138"/>
        <v/>
      </c>
      <c r="M415" s="159" t="str">
        <f t="shared" si="139"/>
        <v/>
      </c>
    </row>
    <row r="416" spans="1:13" ht="12.75" customHeight="1" outlineLevel="1" x14ac:dyDescent="0.25">
      <c r="A416" s="46" t="str">
        <f t="shared" si="118"/>
        <v xml:space="preserve">Fieldwork Requests; </v>
      </c>
      <c r="B416" s="51" t="s">
        <v>3677</v>
      </c>
      <c r="C416" s="235" t="s">
        <v>2691</v>
      </c>
      <c r="D416" s="159" t="s">
        <v>2681</v>
      </c>
      <c r="E416" s="159" t="s">
        <v>2789</v>
      </c>
      <c r="F416" s="159" t="s">
        <v>2681</v>
      </c>
      <c r="G416" s="159" t="str">
        <f t="shared" si="133"/>
        <v>string</v>
      </c>
      <c r="H416" s="159" t="str">
        <f t="shared" si="134"/>
        <v/>
      </c>
      <c r="I416" s="159">
        <f t="shared" si="135"/>
        <v>20</v>
      </c>
      <c r="J416" s="159" t="str">
        <f t="shared" si="136"/>
        <v/>
      </c>
      <c r="K416" s="159" t="str">
        <f t="shared" si="137"/>
        <v/>
      </c>
      <c r="L416" s="159" t="str">
        <f t="shared" si="138"/>
        <v/>
      </c>
      <c r="M416" s="159" t="str">
        <f t="shared" si="139"/>
        <v/>
      </c>
    </row>
    <row r="417" spans="1:13" ht="12.75" customHeight="1" outlineLevel="1" x14ac:dyDescent="0.25">
      <c r="A417" s="46" t="str">
        <f t="shared" si="118"/>
        <v xml:space="preserve">Fieldwork Requests; </v>
      </c>
      <c r="B417" s="51" t="s">
        <v>3677</v>
      </c>
      <c r="E417" s="159" t="s">
        <v>2790</v>
      </c>
      <c r="F417" s="159" t="s">
        <v>2681</v>
      </c>
      <c r="G417" s="159" t="str">
        <f t="shared" si="133"/>
        <v>string</v>
      </c>
      <c r="H417" s="159" t="str">
        <f t="shared" si="134"/>
        <v/>
      </c>
      <c r="I417" s="159">
        <f t="shared" si="135"/>
        <v>10</v>
      </c>
      <c r="J417" s="159" t="str">
        <f t="shared" si="136"/>
        <v/>
      </c>
      <c r="K417" s="159" t="str">
        <f t="shared" si="137"/>
        <v/>
      </c>
      <c r="L417" s="159" t="str">
        <f t="shared" si="138"/>
        <v/>
      </c>
      <c r="M417" s="159" t="str">
        <f t="shared" si="139"/>
        <v/>
      </c>
    </row>
    <row r="418" spans="1:13" ht="12.75" customHeight="1" outlineLevel="1" x14ac:dyDescent="0.25">
      <c r="A418" s="46" t="str">
        <f t="shared" si="118"/>
        <v xml:space="preserve">Fieldwork Requests; </v>
      </c>
      <c r="B418" s="51" t="s">
        <v>3677</v>
      </c>
      <c r="C418" s="235" t="s">
        <v>2692</v>
      </c>
      <c r="D418" s="159" t="s">
        <v>2681</v>
      </c>
      <c r="E418" s="159" t="s">
        <v>2789</v>
      </c>
      <c r="F418" s="159" t="s">
        <v>2681</v>
      </c>
      <c r="G418" s="159" t="str">
        <f t="shared" si="133"/>
        <v>string</v>
      </c>
      <c r="H418" s="159" t="str">
        <f t="shared" si="134"/>
        <v/>
      </c>
      <c r="I418" s="159">
        <f t="shared" si="135"/>
        <v>20</v>
      </c>
      <c r="J418" s="159" t="str">
        <f t="shared" si="136"/>
        <v/>
      </c>
      <c r="K418" s="159" t="str">
        <f t="shared" si="137"/>
        <v/>
      </c>
      <c r="L418" s="159" t="str">
        <f t="shared" si="138"/>
        <v/>
      </c>
      <c r="M418" s="159" t="str">
        <f t="shared" si="139"/>
        <v/>
      </c>
    </row>
    <row r="419" spans="1:13" ht="12.75" customHeight="1" outlineLevel="1" x14ac:dyDescent="0.25">
      <c r="A419" s="46" t="str">
        <f t="shared" si="118"/>
        <v xml:space="preserve">Fieldwork Requests; </v>
      </c>
      <c r="B419" s="51" t="s">
        <v>3677</v>
      </c>
      <c r="C419" s="235"/>
      <c r="D419" s="159"/>
      <c r="E419" s="159" t="s">
        <v>2790</v>
      </c>
      <c r="F419" s="159" t="s">
        <v>2681</v>
      </c>
      <c r="G419" s="159" t="str">
        <f t="shared" si="133"/>
        <v>string</v>
      </c>
      <c r="H419" s="159" t="str">
        <f t="shared" si="134"/>
        <v/>
      </c>
      <c r="I419" s="159">
        <f t="shared" si="135"/>
        <v>10</v>
      </c>
      <c r="J419" s="159" t="str">
        <f t="shared" si="136"/>
        <v/>
      </c>
      <c r="K419" s="159" t="str">
        <f t="shared" si="137"/>
        <v/>
      </c>
      <c r="L419" s="159" t="str">
        <f t="shared" si="138"/>
        <v/>
      </c>
      <c r="M419" s="159" t="str">
        <f t="shared" si="139"/>
        <v/>
      </c>
    </row>
    <row r="420" spans="1:13" ht="12.75" customHeight="1" outlineLevel="1" x14ac:dyDescent="0.25">
      <c r="A420" s="46" t="str">
        <f t="shared" si="118"/>
        <v xml:space="preserve">Fieldwork Requests; </v>
      </c>
      <c r="B420" s="51" t="s">
        <v>3677</v>
      </c>
      <c r="C420" s="235" t="s">
        <v>1280</v>
      </c>
      <c r="D420" s="159" t="s">
        <v>2681</v>
      </c>
      <c r="E420" s="4" t="s">
        <v>2652</v>
      </c>
      <c r="F420" s="4" t="s">
        <v>2681</v>
      </c>
      <c r="G420" s="159" t="str">
        <f t="shared" si="133"/>
        <v>string</v>
      </c>
      <c r="H420" s="159" t="str">
        <f t="shared" si="134"/>
        <v/>
      </c>
      <c r="I420" s="159">
        <f t="shared" si="135"/>
        <v>40</v>
      </c>
      <c r="J420" s="159" t="str">
        <f t="shared" si="136"/>
        <v/>
      </c>
      <c r="K420" s="159" t="str">
        <f t="shared" si="137"/>
        <v/>
      </c>
      <c r="L420" s="159" t="str">
        <f t="shared" si="138"/>
        <v/>
      </c>
      <c r="M420" s="159" t="str">
        <f t="shared" si="139"/>
        <v/>
      </c>
    </row>
    <row r="421" spans="1:13" ht="12.75" customHeight="1" outlineLevel="1" x14ac:dyDescent="0.25">
      <c r="A421" s="46" t="str">
        <f t="shared" si="118"/>
        <v xml:space="preserve">Fieldwork Requests; </v>
      </c>
      <c r="B421" s="51" t="s">
        <v>3677</v>
      </c>
      <c r="C421" s="159"/>
      <c r="D421" s="159"/>
      <c r="E421" s="4" t="s">
        <v>1247</v>
      </c>
      <c r="F421" s="4" t="s">
        <v>2681</v>
      </c>
      <c r="G421" s="159" t="str">
        <f t="shared" si="133"/>
        <v>string</v>
      </c>
      <c r="H421" s="159" t="str">
        <f t="shared" si="134"/>
        <v/>
      </c>
      <c r="I421" s="159">
        <f t="shared" si="135"/>
        <v>10</v>
      </c>
      <c r="J421" s="159" t="str">
        <f t="shared" si="136"/>
        <v/>
      </c>
      <c r="K421" s="159" t="str">
        <f t="shared" si="137"/>
        <v/>
      </c>
      <c r="L421" s="159" t="str">
        <f t="shared" si="138"/>
        <v/>
      </c>
      <c r="M421" s="159" t="str">
        <f t="shared" si="139"/>
        <v/>
      </c>
    </row>
    <row r="422" spans="1:13" ht="12.75" customHeight="1" outlineLevel="1" x14ac:dyDescent="0.25">
      <c r="A422" s="46" t="str">
        <f t="shared" si="118"/>
        <v xml:space="preserve">Fieldwork Requests; </v>
      </c>
      <c r="B422" s="51" t="s">
        <v>3677</v>
      </c>
      <c r="C422" s="159"/>
      <c r="D422" s="159"/>
      <c r="E422" s="4" t="s">
        <v>1248</v>
      </c>
      <c r="F422" s="4" t="s">
        <v>2681</v>
      </c>
      <c r="G422" s="159" t="str">
        <f t="shared" si="133"/>
        <v>string</v>
      </c>
      <c r="H422" s="159" t="str">
        <f t="shared" si="134"/>
        <v/>
      </c>
      <c r="I422" s="159">
        <f t="shared" si="135"/>
        <v>40</v>
      </c>
      <c r="J422" s="159" t="str">
        <f t="shared" si="136"/>
        <v/>
      </c>
      <c r="K422" s="159" t="str">
        <f t="shared" si="137"/>
        <v/>
      </c>
      <c r="L422" s="159" t="str">
        <f t="shared" si="138"/>
        <v/>
      </c>
      <c r="M422" s="159" t="str">
        <f t="shared" si="139"/>
        <v/>
      </c>
    </row>
    <row r="423" spans="1:13" ht="12.75" customHeight="1" outlineLevel="1" x14ac:dyDescent="0.25">
      <c r="A423" s="46" t="str">
        <f t="shared" si="118"/>
        <v xml:space="preserve">Fieldwork Requests; </v>
      </c>
      <c r="B423" s="51" t="s">
        <v>3677</v>
      </c>
      <c r="C423" s="159"/>
      <c r="D423" s="159"/>
      <c r="E423" s="4" t="s">
        <v>1249</v>
      </c>
      <c r="F423" s="4" t="s">
        <v>2681</v>
      </c>
      <c r="G423" s="159" t="str">
        <f t="shared" si="133"/>
        <v>string</v>
      </c>
      <c r="H423" s="159" t="str">
        <f t="shared" si="134"/>
        <v/>
      </c>
      <c r="I423" s="159">
        <f t="shared" si="135"/>
        <v>40</v>
      </c>
      <c r="J423" s="159" t="str">
        <f t="shared" si="136"/>
        <v/>
      </c>
      <c r="K423" s="159" t="str">
        <f t="shared" si="137"/>
        <v/>
      </c>
      <c r="L423" s="159" t="str">
        <f t="shared" si="138"/>
        <v/>
      </c>
      <c r="M423" s="159" t="str">
        <f t="shared" si="139"/>
        <v/>
      </c>
    </row>
    <row r="424" spans="1:13" ht="12.75" customHeight="1" outlineLevel="1" x14ac:dyDescent="0.25">
      <c r="A424" s="46" t="str">
        <f t="shared" si="118"/>
        <v xml:space="preserve">Fieldwork Requests; </v>
      </c>
      <c r="B424" s="51" t="s">
        <v>3677</v>
      </c>
      <c r="C424" s="159"/>
      <c r="D424" s="159"/>
      <c r="E424" s="4" t="s">
        <v>1250</v>
      </c>
      <c r="F424" s="4" t="s">
        <v>2681</v>
      </c>
      <c r="G424" s="159" t="str">
        <f t="shared" si="133"/>
        <v>string</v>
      </c>
      <c r="H424" s="159" t="str">
        <f t="shared" si="134"/>
        <v/>
      </c>
      <c r="I424" s="159">
        <f t="shared" si="135"/>
        <v>10</v>
      </c>
      <c r="J424" s="159" t="str">
        <f t="shared" si="136"/>
        <v/>
      </c>
      <c r="K424" s="159" t="str">
        <f t="shared" si="137"/>
        <v/>
      </c>
      <c r="L424" s="159" t="str">
        <f t="shared" si="138"/>
        <v/>
      </c>
      <c r="M424" s="159" t="str">
        <f t="shared" si="139"/>
        <v>Yes</v>
      </c>
    </row>
    <row r="425" spans="1:13" ht="12.75" customHeight="1" outlineLevel="1" collapsed="1" x14ac:dyDescent="0.25">
      <c r="A425" s="46" t="str">
        <f t="shared" si="118"/>
        <v xml:space="preserve">Fieldwork Requests; </v>
      </c>
      <c r="B425" s="51" t="s">
        <v>3677</v>
      </c>
      <c r="C425" s="159"/>
      <c r="D425" s="159"/>
      <c r="E425" s="4" t="s">
        <v>1251</v>
      </c>
      <c r="F425" s="4" t="s">
        <v>2670</v>
      </c>
      <c r="G425" s="159" t="str">
        <f t="shared" si="133"/>
        <v>string</v>
      </c>
      <c r="H425" s="159" t="str">
        <f t="shared" si="134"/>
        <v/>
      </c>
      <c r="I425" s="159">
        <f t="shared" si="135"/>
        <v>60</v>
      </c>
      <c r="J425" s="159" t="str">
        <f t="shared" si="136"/>
        <v/>
      </c>
      <c r="K425" s="159" t="str">
        <f t="shared" si="137"/>
        <v/>
      </c>
      <c r="L425" s="159" t="str">
        <f t="shared" si="138"/>
        <v/>
      </c>
      <c r="M425" s="159" t="str">
        <f t="shared" si="139"/>
        <v>Yes</v>
      </c>
    </row>
    <row r="426" spans="1:13" ht="12.75" customHeight="1" outlineLevel="1" x14ac:dyDescent="0.25">
      <c r="A426" s="46" t="str">
        <f t="shared" si="118"/>
        <v xml:space="preserve">Fieldwork Requests; </v>
      </c>
      <c r="B426" s="51" t="s">
        <v>3677</v>
      </c>
      <c r="C426" s="159"/>
      <c r="D426" s="159"/>
      <c r="E426" s="4" t="s">
        <v>1252</v>
      </c>
      <c r="F426" s="4" t="s">
        <v>2681</v>
      </c>
      <c r="G426" s="159" t="str">
        <f t="shared" si="133"/>
        <v>string</v>
      </c>
      <c r="H426" s="159" t="str">
        <f t="shared" si="134"/>
        <v/>
      </c>
      <c r="I426" s="159">
        <f t="shared" si="135"/>
        <v>40</v>
      </c>
      <c r="J426" s="159" t="str">
        <f t="shared" si="136"/>
        <v/>
      </c>
      <c r="K426" s="159" t="str">
        <f t="shared" si="137"/>
        <v/>
      </c>
      <c r="L426" s="159" t="str">
        <f t="shared" si="138"/>
        <v/>
      </c>
      <c r="M426" s="159" t="str">
        <f t="shared" si="139"/>
        <v/>
      </c>
    </row>
    <row r="427" spans="1:13" ht="12.75" customHeight="1" outlineLevel="1" x14ac:dyDescent="0.25">
      <c r="A427" s="46" t="str">
        <f t="shared" si="118"/>
        <v xml:space="preserve">Fieldwork Requests; </v>
      </c>
      <c r="B427" s="51" t="s">
        <v>3677</v>
      </c>
      <c r="C427" s="159"/>
      <c r="D427" s="159"/>
      <c r="E427" s="4" t="s">
        <v>1253</v>
      </c>
      <c r="F427" s="4" t="s">
        <v>2681</v>
      </c>
      <c r="G427" s="159" t="str">
        <f t="shared" si="133"/>
        <v>string</v>
      </c>
      <c r="H427" s="159" t="str">
        <f t="shared" si="134"/>
        <v/>
      </c>
      <c r="I427" s="159">
        <f t="shared" si="135"/>
        <v>40</v>
      </c>
      <c r="J427" s="159" t="str">
        <f t="shared" si="136"/>
        <v/>
      </c>
      <c r="K427" s="159" t="str">
        <f t="shared" si="137"/>
        <v/>
      </c>
      <c r="L427" s="159" t="str">
        <f t="shared" si="138"/>
        <v/>
      </c>
      <c r="M427" s="159" t="str">
        <f t="shared" si="139"/>
        <v/>
      </c>
    </row>
    <row r="428" spans="1:13" ht="12.75" customHeight="1" outlineLevel="1" x14ac:dyDescent="0.25">
      <c r="A428" s="46" t="str">
        <f t="shared" si="118"/>
        <v xml:space="preserve">Fieldwork Requests; </v>
      </c>
      <c r="B428" s="51" t="s">
        <v>3677</v>
      </c>
      <c r="C428" s="159"/>
      <c r="D428" s="159"/>
      <c r="E428" s="4" t="s">
        <v>2653</v>
      </c>
      <c r="F428" s="4" t="s">
        <v>2681</v>
      </c>
      <c r="G428" s="159" t="str">
        <f t="shared" si="133"/>
        <v>string</v>
      </c>
      <c r="H428" s="159" t="str">
        <f t="shared" si="134"/>
        <v/>
      </c>
      <c r="I428" s="159">
        <f t="shared" si="135"/>
        <v>10</v>
      </c>
      <c r="J428" s="159" t="str">
        <f t="shared" si="136"/>
        <v/>
      </c>
      <c r="K428" s="159" t="str">
        <f t="shared" si="137"/>
        <v/>
      </c>
      <c r="L428" s="159" t="str">
        <f t="shared" si="138"/>
        <v/>
      </c>
      <c r="M428" s="159" t="str">
        <f t="shared" si="139"/>
        <v/>
      </c>
    </row>
    <row r="429" spans="1:13" ht="12.75" customHeight="1" outlineLevel="1" x14ac:dyDescent="0.25">
      <c r="A429" s="46" t="str">
        <f t="shared" si="118"/>
        <v xml:space="preserve">Fieldwork Requests; </v>
      </c>
      <c r="B429" s="51" t="s">
        <v>3677</v>
      </c>
      <c r="C429" s="159"/>
      <c r="D429" s="159"/>
      <c r="E429" s="4" t="s">
        <v>1254</v>
      </c>
      <c r="F429" s="4" t="s">
        <v>2681</v>
      </c>
      <c r="G429" s="159" t="str">
        <f t="shared" si="133"/>
        <v>string</v>
      </c>
      <c r="H429" s="159" t="str">
        <f t="shared" si="134"/>
        <v/>
      </c>
      <c r="I429" s="159">
        <f t="shared" si="135"/>
        <v>40</v>
      </c>
      <c r="J429" s="159" t="str">
        <f t="shared" si="136"/>
        <v/>
      </c>
      <c r="K429" s="159" t="str">
        <f t="shared" si="137"/>
        <v/>
      </c>
      <c r="L429" s="159" t="str">
        <f t="shared" si="138"/>
        <v/>
      </c>
      <c r="M429" s="159" t="str">
        <f t="shared" si="139"/>
        <v/>
      </c>
    </row>
    <row r="430" spans="1:13" ht="12.75" customHeight="1" outlineLevel="1" x14ac:dyDescent="0.25">
      <c r="A430" s="46" t="str">
        <f t="shared" si="118"/>
        <v xml:space="preserve">Fieldwork Requests; </v>
      </c>
      <c r="B430" s="51" t="s">
        <v>3677</v>
      </c>
      <c r="C430" s="159"/>
      <c r="D430" s="159"/>
      <c r="E430" s="159" t="s">
        <v>1255</v>
      </c>
      <c r="F430" s="159" t="s">
        <v>2681</v>
      </c>
      <c r="G430" s="159" t="str">
        <f t="shared" si="133"/>
        <v>string</v>
      </c>
      <c r="H430" s="159" t="str">
        <f t="shared" si="134"/>
        <v/>
      </c>
      <c r="I430" s="159">
        <f t="shared" si="135"/>
        <v>3</v>
      </c>
      <c r="J430" s="159" t="str">
        <f t="shared" si="136"/>
        <v/>
      </c>
      <c r="K430" s="159" t="str">
        <f t="shared" si="137"/>
        <v/>
      </c>
      <c r="L430" s="159" t="str">
        <f t="shared" si="138"/>
        <v/>
      </c>
      <c r="M430" s="159" t="str">
        <f t="shared" si="139"/>
        <v/>
      </c>
    </row>
    <row r="431" spans="1:13" ht="12.75" customHeight="1" outlineLevel="1" x14ac:dyDescent="0.25">
      <c r="A431" s="46" t="str">
        <f t="shared" si="118"/>
        <v xml:space="preserve">Fieldwork Requests; </v>
      </c>
      <c r="B431" s="51" t="s">
        <v>3677</v>
      </c>
      <c r="C431" s="159"/>
      <c r="D431" s="159"/>
      <c r="E431" s="4" t="s">
        <v>2774</v>
      </c>
      <c r="F431" s="4" t="s">
        <v>2681</v>
      </c>
      <c r="G431" s="159" t="str">
        <f t="shared" si="133"/>
        <v>string</v>
      </c>
      <c r="H431" s="159" t="str">
        <f t="shared" si="134"/>
        <v/>
      </c>
      <c r="I431" s="159">
        <f t="shared" si="135"/>
        <v>40</v>
      </c>
      <c r="J431" s="159" t="str">
        <f t="shared" si="136"/>
        <v/>
      </c>
      <c r="K431" s="159" t="str">
        <f t="shared" si="137"/>
        <v/>
      </c>
      <c r="L431" s="159" t="str">
        <f t="shared" si="138"/>
        <v/>
      </c>
      <c r="M431" s="159" t="str">
        <f t="shared" si="139"/>
        <v/>
      </c>
    </row>
    <row r="432" spans="1:13" ht="15" customHeight="1" outlineLevel="1" x14ac:dyDescent="0.25">
      <c r="A432" s="46" t="str">
        <f t="shared" si="118"/>
        <v xml:space="preserve">Fieldwork Requests; </v>
      </c>
      <c r="B432" s="51" t="s">
        <v>3677</v>
      </c>
      <c r="C432" s="159"/>
      <c r="D432" s="159"/>
      <c r="E432" s="4" t="s">
        <v>2882</v>
      </c>
      <c r="F432" s="4" t="s">
        <v>2681</v>
      </c>
      <c r="G432" s="159" t="str">
        <f t="shared" si="133"/>
        <v>string</v>
      </c>
      <c r="H432" s="159" t="str">
        <f t="shared" si="134"/>
        <v/>
      </c>
      <c r="I432" s="159">
        <f t="shared" si="135"/>
        <v>3</v>
      </c>
      <c r="J432" s="159" t="str">
        <f t="shared" si="136"/>
        <v/>
      </c>
      <c r="K432" s="159" t="str">
        <f t="shared" si="137"/>
        <v/>
      </c>
      <c r="L432" s="159" t="str">
        <f t="shared" si="138"/>
        <v/>
      </c>
      <c r="M432" s="159" t="str">
        <f t="shared" si="139"/>
        <v/>
      </c>
    </row>
    <row r="433" spans="1:13" ht="12.75" customHeight="1" outlineLevel="1" x14ac:dyDescent="0.25">
      <c r="A433" s="46" t="str">
        <f t="shared" ref="A433:A494" si="140">IF(B433="","",VLOOKUP(B433,mapping_result,2,FALSE))</f>
        <v xml:space="preserve">Fieldwork Requests; </v>
      </c>
      <c r="B433" s="51" t="s">
        <v>3677</v>
      </c>
      <c r="C433" s="159" t="s">
        <v>2896</v>
      </c>
      <c r="D433" s="159" t="s">
        <v>2681</v>
      </c>
      <c r="E433" s="4" t="s">
        <v>2897</v>
      </c>
      <c r="F433" s="4" t="s">
        <v>2681</v>
      </c>
      <c r="G433" s="159" t="str">
        <f t="shared" si="133"/>
        <v>string</v>
      </c>
      <c r="H433" s="159" t="str">
        <f t="shared" si="134"/>
        <v/>
      </c>
      <c r="I433" s="159">
        <f t="shared" si="135"/>
        <v>70</v>
      </c>
      <c r="J433" s="159" t="str">
        <f t="shared" si="136"/>
        <v/>
      </c>
      <c r="K433" s="159" t="str">
        <f t="shared" si="137"/>
        <v/>
      </c>
      <c r="L433" s="159" t="str">
        <f t="shared" si="138"/>
        <v/>
      </c>
      <c r="M433" s="159" t="str">
        <f t="shared" si="139"/>
        <v/>
      </c>
    </row>
    <row r="434" spans="1:13" ht="12.75" customHeight="1" outlineLevel="1" x14ac:dyDescent="0.25">
      <c r="A434" s="46" t="str">
        <f t="shared" si="140"/>
        <v xml:space="preserve">Fieldwork Requests; </v>
      </c>
      <c r="B434" s="51" t="s">
        <v>3677</v>
      </c>
      <c r="C434" s="235" t="s">
        <v>2690</v>
      </c>
      <c r="D434" s="159" t="s">
        <v>2681</v>
      </c>
      <c r="E434" s="159" t="s">
        <v>2789</v>
      </c>
      <c r="F434" s="159" t="s">
        <v>2681</v>
      </c>
      <c r="G434" s="159" t="str">
        <f t="shared" si="133"/>
        <v>string</v>
      </c>
      <c r="H434" s="159" t="str">
        <f t="shared" si="134"/>
        <v/>
      </c>
      <c r="I434" s="159">
        <f t="shared" si="135"/>
        <v>20</v>
      </c>
      <c r="J434" s="159" t="str">
        <f t="shared" si="136"/>
        <v/>
      </c>
      <c r="K434" s="159" t="str">
        <f t="shared" si="137"/>
        <v/>
      </c>
      <c r="L434" s="159" t="str">
        <f t="shared" si="138"/>
        <v/>
      </c>
      <c r="M434" s="159" t="str">
        <f t="shared" si="139"/>
        <v/>
      </c>
    </row>
    <row r="435" spans="1:13" ht="12.75" customHeight="1" outlineLevel="1" x14ac:dyDescent="0.25">
      <c r="A435" s="46" t="str">
        <f t="shared" si="140"/>
        <v xml:space="preserve">Fieldwork Requests; </v>
      </c>
      <c r="B435" s="51" t="s">
        <v>3677</v>
      </c>
      <c r="C435" s="159"/>
      <c r="D435" s="159"/>
      <c r="E435" s="159" t="s">
        <v>2790</v>
      </c>
      <c r="F435" s="159" t="s">
        <v>2681</v>
      </c>
      <c r="G435" s="159" t="str">
        <f t="shared" si="133"/>
        <v>string</v>
      </c>
      <c r="H435" s="159" t="str">
        <f t="shared" si="134"/>
        <v/>
      </c>
      <c r="I435" s="159">
        <f t="shared" si="135"/>
        <v>10</v>
      </c>
      <c r="J435" s="159" t="str">
        <f t="shared" si="136"/>
        <v/>
      </c>
      <c r="K435" s="159" t="str">
        <f t="shared" si="137"/>
        <v/>
      </c>
      <c r="L435" s="159" t="str">
        <f t="shared" si="138"/>
        <v/>
      </c>
      <c r="M435" s="159" t="str">
        <f t="shared" si="139"/>
        <v/>
      </c>
    </row>
    <row r="436" spans="1:13" ht="12.75" customHeight="1" outlineLevel="1" x14ac:dyDescent="0.25">
      <c r="A436" s="46" t="str">
        <f t="shared" si="140"/>
        <v xml:space="preserve">Fieldwork Requests; </v>
      </c>
      <c r="B436" s="51" t="s">
        <v>3677</v>
      </c>
      <c r="C436" s="235" t="s">
        <v>2691</v>
      </c>
      <c r="D436" s="159" t="s">
        <v>2681</v>
      </c>
      <c r="E436" s="159" t="s">
        <v>2789</v>
      </c>
      <c r="F436" s="159" t="s">
        <v>2681</v>
      </c>
      <c r="G436" s="159" t="str">
        <f t="shared" si="133"/>
        <v>string</v>
      </c>
      <c r="H436" s="159" t="str">
        <f t="shared" si="134"/>
        <v/>
      </c>
      <c r="I436" s="159">
        <f t="shared" si="135"/>
        <v>20</v>
      </c>
      <c r="J436" s="159" t="str">
        <f t="shared" si="136"/>
        <v/>
      </c>
      <c r="K436" s="159" t="str">
        <f t="shared" si="137"/>
        <v/>
      </c>
      <c r="L436" s="159" t="str">
        <f t="shared" si="138"/>
        <v/>
      </c>
      <c r="M436" s="159" t="str">
        <f t="shared" si="139"/>
        <v/>
      </c>
    </row>
    <row r="437" spans="1:13" ht="12.75" customHeight="1" outlineLevel="1" x14ac:dyDescent="0.25">
      <c r="A437" s="46" t="str">
        <f t="shared" si="140"/>
        <v xml:space="preserve">Fieldwork Requests; </v>
      </c>
      <c r="B437" s="51" t="s">
        <v>3677</v>
      </c>
      <c r="E437" s="159" t="s">
        <v>2790</v>
      </c>
      <c r="F437" s="159" t="s">
        <v>2681</v>
      </c>
      <c r="G437" s="159" t="str">
        <f t="shared" si="133"/>
        <v>string</v>
      </c>
      <c r="H437" s="159" t="str">
        <f t="shared" si="134"/>
        <v/>
      </c>
      <c r="I437" s="159">
        <f t="shared" si="135"/>
        <v>10</v>
      </c>
      <c r="J437" s="159" t="str">
        <f t="shared" si="136"/>
        <v/>
      </c>
      <c r="K437" s="159" t="str">
        <f t="shared" si="137"/>
        <v/>
      </c>
      <c r="L437" s="159" t="str">
        <f t="shared" si="138"/>
        <v/>
      </c>
      <c r="M437" s="159" t="str">
        <f t="shared" si="139"/>
        <v/>
      </c>
    </row>
    <row r="438" spans="1:13" ht="12.75" customHeight="1" outlineLevel="1" x14ac:dyDescent="0.25">
      <c r="A438" s="46" t="str">
        <f t="shared" si="140"/>
        <v xml:space="preserve">Fieldwork Requests; </v>
      </c>
      <c r="B438" s="51" t="s">
        <v>3677</v>
      </c>
      <c r="C438" s="235" t="s">
        <v>2692</v>
      </c>
      <c r="D438" s="159" t="s">
        <v>2681</v>
      </c>
      <c r="E438" s="159" t="s">
        <v>2789</v>
      </c>
      <c r="F438" s="159" t="s">
        <v>2681</v>
      </c>
      <c r="G438" s="159" t="str">
        <f t="shared" si="133"/>
        <v>string</v>
      </c>
      <c r="H438" s="159" t="str">
        <f t="shared" si="134"/>
        <v/>
      </c>
      <c r="I438" s="159">
        <f t="shared" si="135"/>
        <v>20</v>
      </c>
      <c r="J438" s="159" t="str">
        <f t="shared" si="136"/>
        <v/>
      </c>
      <c r="K438" s="159" t="str">
        <f t="shared" si="137"/>
        <v/>
      </c>
      <c r="L438" s="159" t="str">
        <f t="shared" si="138"/>
        <v/>
      </c>
      <c r="M438" s="159" t="str">
        <f t="shared" si="139"/>
        <v/>
      </c>
    </row>
    <row r="439" spans="1:13" ht="12.75" customHeight="1" outlineLevel="1" x14ac:dyDescent="0.25">
      <c r="A439" s="46"/>
      <c r="B439" s="51" t="s">
        <v>3677</v>
      </c>
      <c r="C439" s="159"/>
      <c r="D439" s="159"/>
      <c r="E439" s="159" t="s">
        <v>2790</v>
      </c>
      <c r="F439" s="159" t="s">
        <v>2681</v>
      </c>
      <c r="G439" s="159" t="str">
        <f t="shared" si="133"/>
        <v>string</v>
      </c>
      <c r="H439" s="159" t="str">
        <f t="shared" si="134"/>
        <v/>
      </c>
      <c r="I439" s="159">
        <f t="shared" si="135"/>
        <v>10</v>
      </c>
      <c r="J439" s="159" t="str">
        <f t="shared" si="136"/>
        <v/>
      </c>
      <c r="K439" s="159" t="str">
        <f t="shared" si="137"/>
        <v/>
      </c>
      <c r="L439" s="159" t="str">
        <f t="shared" si="138"/>
        <v/>
      </c>
      <c r="M439" s="159" t="str">
        <f t="shared" si="139"/>
        <v/>
      </c>
    </row>
    <row r="440" spans="1:13" ht="12.75" customHeight="1" outlineLevel="1" x14ac:dyDescent="0.25">
      <c r="A440" s="46"/>
      <c r="B440" s="51" t="s">
        <v>3677</v>
      </c>
      <c r="C440" s="159" t="s">
        <v>2788</v>
      </c>
      <c r="D440" s="159" t="s">
        <v>2679</v>
      </c>
      <c r="E440" s="4" t="s">
        <v>2640</v>
      </c>
      <c r="F440" s="4" t="s">
        <v>2670</v>
      </c>
      <c r="G440" s="159" t="str">
        <f t="shared" si="133"/>
        <v>string</v>
      </c>
      <c r="H440" s="159">
        <f t="shared" si="134"/>
        <v>4</v>
      </c>
      <c r="I440" s="159" t="str">
        <f t="shared" si="135"/>
        <v/>
      </c>
      <c r="J440" s="159" t="str">
        <f t="shared" si="136"/>
        <v/>
      </c>
      <c r="K440" s="159" t="str">
        <f t="shared" si="137"/>
        <v/>
      </c>
      <c r="L440" s="159" t="str">
        <f t="shared" si="138"/>
        <v/>
      </c>
      <c r="M440" s="159" t="str">
        <f t="shared" si="139"/>
        <v/>
      </c>
    </row>
    <row r="441" spans="1:13" s="230" customFormat="1" ht="12.75" customHeight="1" outlineLevel="1" x14ac:dyDescent="0.25">
      <c r="A441" s="229" t="str">
        <f>IF(B439="","",VLOOKUP(B439,mapping_result,2,FALSE))</f>
        <v xml:space="preserve">Fieldwork Requests; </v>
      </c>
      <c r="B441" s="50" t="s">
        <v>3677</v>
      </c>
      <c r="C441" s="4" t="s">
        <v>4105</v>
      </c>
      <c r="D441" s="4" t="s">
        <v>2681</v>
      </c>
      <c r="E441" s="4" t="s">
        <v>4126</v>
      </c>
      <c r="F441" s="4" t="s">
        <v>2670</v>
      </c>
      <c r="G441" s="4" t="s">
        <v>2241</v>
      </c>
      <c r="H441" s="4">
        <v>2</v>
      </c>
      <c r="I441" s="4"/>
      <c r="J441" s="4"/>
      <c r="K441" s="4"/>
      <c r="L441" s="4"/>
      <c r="M441" s="4"/>
    </row>
    <row r="442" spans="1:13" s="230" customFormat="1" ht="12.75" customHeight="1" outlineLevel="1" x14ac:dyDescent="0.25">
      <c r="A442" s="229" t="str">
        <f>IF(B440="","",VLOOKUP(B440,mapping_result,2,FALSE))</f>
        <v xml:space="preserve">Fieldwork Requests; </v>
      </c>
      <c r="B442" s="50" t="s">
        <v>3677</v>
      </c>
      <c r="C442" s="4"/>
      <c r="D442" s="4"/>
      <c r="E442" s="4" t="s">
        <v>1314</v>
      </c>
      <c r="F442" s="4" t="s">
        <v>2670</v>
      </c>
      <c r="G442" s="4" t="s">
        <v>2241</v>
      </c>
      <c r="H442" s="4"/>
      <c r="I442" s="4">
        <v>10</v>
      </c>
      <c r="J442" s="4"/>
      <c r="K442" s="4"/>
      <c r="L442" s="4"/>
      <c r="M442" s="4"/>
    </row>
    <row r="443" spans="1:13" ht="12.75" customHeight="1" x14ac:dyDescent="0.25">
      <c r="A443" s="46" t="str">
        <f t="shared" si="140"/>
        <v xml:space="preserve">De-Registration; </v>
      </c>
      <c r="B443" s="47" t="s">
        <v>2079</v>
      </c>
      <c r="C443" s="48" t="str">
        <f>VLOOKUP($B443,MMnames,2,FALSE)</f>
        <v>DeRegistration Request</v>
      </c>
      <c r="D443" s="49"/>
      <c r="E443" s="49"/>
      <c r="F443" s="14"/>
      <c r="G443" s="14"/>
      <c r="H443" s="14"/>
      <c r="I443" s="14"/>
      <c r="J443" s="14"/>
      <c r="K443" s="14"/>
      <c r="L443" s="14"/>
      <c r="M443" s="14"/>
    </row>
    <row r="444" spans="1:13" ht="12.75" customHeight="1" outlineLevel="1" x14ac:dyDescent="0.25">
      <c r="A444" s="46" t="str">
        <f t="shared" si="140"/>
        <v xml:space="preserve">De-Registration; </v>
      </c>
      <c r="B444" s="51" t="s">
        <v>2079</v>
      </c>
      <c r="C444" s="4" t="s">
        <v>2668</v>
      </c>
      <c r="D444" s="4"/>
      <c r="E444" s="4" t="s">
        <v>2769</v>
      </c>
      <c r="F444" s="4" t="s">
        <v>2670</v>
      </c>
      <c r="G444" s="159" t="str">
        <f t="shared" ref="G444:G474" si="141">VLOOKUP(E444,DI_schema,2,FALSE)</f>
        <v>string</v>
      </c>
      <c r="H444" s="159">
        <f t="shared" ref="H444:H474" si="142">VLOOKUP($E444,DI_schema,3,FALSE)</f>
        <v>11</v>
      </c>
      <c r="I444" s="159" t="str">
        <f t="shared" ref="I444:I474" si="143">VLOOKUP($E444,DI_schema,4,FALSE)</f>
        <v/>
      </c>
      <c r="J444" s="159" t="str">
        <f t="shared" ref="J444:J474" si="144">VLOOKUP($E444,DI_schema,5,FALSE)</f>
        <v/>
      </c>
      <c r="K444" s="159" t="str">
        <f t="shared" ref="K444:K474" si="145">VLOOKUP($E444,DI_schema,6,FALSE)</f>
        <v/>
      </c>
      <c r="L444" s="159" t="str">
        <f t="shared" ref="L444:L474" si="146">VLOOKUP($E444,DI_schema,7,FALSE)</f>
        <v/>
      </c>
      <c r="M444" s="159" t="str">
        <f t="shared" ref="M444:M474" si="147">IF(LEN(VLOOKUP($E444,DI_schema,8,FALSE))&gt;0,"Yes","")</f>
        <v/>
      </c>
    </row>
    <row r="445" spans="1:13" ht="12.75" customHeight="1" outlineLevel="1" x14ac:dyDescent="0.25">
      <c r="A445" s="46" t="str">
        <f t="shared" si="140"/>
        <v xml:space="preserve">De-Registration; </v>
      </c>
      <c r="B445" s="51" t="s">
        <v>2079</v>
      </c>
      <c r="C445" s="4"/>
      <c r="D445" s="4"/>
      <c r="E445" s="4" t="s">
        <v>2894</v>
      </c>
      <c r="F445" s="4" t="s">
        <v>2670</v>
      </c>
      <c r="G445" s="159" t="str">
        <f t="shared" si="141"/>
        <v>string</v>
      </c>
      <c r="H445" s="159" t="str">
        <f t="shared" si="142"/>
        <v/>
      </c>
      <c r="I445" s="159">
        <f t="shared" si="143"/>
        <v>35</v>
      </c>
      <c r="J445" s="159" t="str">
        <f t="shared" si="144"/>
        <v/>
      </c>
      <c r="K445" s="159" t="str">
        <f t="shared" si="145"/>
        <v/>
      </c>
      <c r="L445" s="159" t="str">
        <f t="shared" si="146"/>
        <v/>
      </c>
      <c r="M445" s="159" t="str">
        <f t="shared" si="147"/>
        <v/>
      </c>
    </row>
    <row r="446" spans="1:13" ht="12.75" customHeight="1" outlineLevel="1" x14ac:dyDescent="0.25">
      <c r="A446" s="46" t="str">
        <f t="shared" si="140"/>
        <v xml:space="preserve">De-Registration; </v>
      </c>
      <c r="B446" s="51" t="s">
        <v>2079</v>
      </c>
      <c r="C446" s="4"/>
      <c r="D446" s="4"/>
      <c r="E446" s="4" t="s">
        <v>2671</v>
      </c>
      <c r="F446" s="4" t="s">
        <v>2670</v>
      </c>
      <c r="G446" s="159" t="str">
        <f t="shared" si="141"/>
        <v>string</v>
      </c>
      <c r="H446" s="159">
        <f t="shared" si="142"/>
        <v>3</v>
      </c>
      <c r="I446" s="159" t="str">
        <f t="shared" si="143"/>
        <v/>
      </c>
      <c r="J446" s="159" t="str">
        <f t="shared" si="144"/>
        <v/>
      </c>
      <c r="K446" s="159" t="str">
        <f t="shared" si="145"/>
        <v/>
      </c>
      <c r="L446" s="159" t="str">
        <f t="shared" si="146"/>
        <v/>
      </c>
      <c r="M446" s="159" t="str">
        <f t="shared" si="147"/>
        <v/>
      </c>
    </row>
    <row r="447" spans="1:13" ht="12.75" customHeight="1" outlineLevel="1" x14ac:dyDescent="0.25">
      <c r="A447" s="46" t="str">
        <f t="shared" si="140"/>
        <v xml:space="preserve">De-Registration; </v>
      </c>
      <c r="B447" s="51" t="s">
        <v>2079</v>
      </c>
      <c r="C447" s="4"/>
      <c r="D447" s="4"/>
      <c r="E447" s="4" t="s">
        <v>3460</v>
      </c>
      <c r="F447" s="4" t="s">
        <v>2670</v>
      </c>
      <c r="G447" s="159" t="str">
        <f t="shared" si="141"/>
        <v>string</v>
      </c>
      <c r="H447" s="159" t="str">
        <f t="shared" si="142"/>
        <v/>
      </c>
      <c r="I447" s="159">
        <f t="shared" si="143"/>
        <v>3</v>
      </c>
      <c r="J447" s="159" t="str">
        <f t="shared" si="144"/>
        <v/>
      </c>
      <c r="K447" s="159" t="str">
        <f t="shared" si="145"/>
        <v/>
      </c>
      <c r="L447" s="159" t="str">
        <f t="shared" si="146"/>
        <v/>
      </c>
      <c r="M447" s="159" t="str">
        <f t="shared" si="147"/>
        <v/>
      </c>
    </row>
    <row r="448" spans="1:13" ht="12.75" customHeight="1" outlineLevel="1" x14ac:dyDescent="0.25">
      <c r="A448" s="46" t="str">
        <f t="shared" si="140"/>
        <v xml:space="preserve">De-Registration; </v>
      </c>
      <c r="B448" s="51" t="s">
        <v>2079</v>
      </c>
      <c r="C448" s="4"/>
      <c r="D448" s="4"/>
      <c r="E448" s="4" t="s">
        <v>3661</v>
      </c>
      <c r="F448" s="4" t="s">
        <v>2670</v>
      </c>
      <c r="G448" s="159" t="str">
        <f t="shared" si="141"/>
        <v>string</v>
      </c>
      <c r="H448" s="159" t="str">
        <f t="shared" si="142"/>
        <v/>
      </c>
      <c r="I448" s="159">
        <f t="shared" si="143"/>
        <v>3</v>
      </c>
      <c r="J448" s="159" t="str">
        <f t="shared" si="144"/>
        <v/>
      </c>
      <c r="K448" s="159" t="str">
        <f t="shared" si="145"/>
        <v/>
      </c>
      <c r="L448" s="159" t="str">
        <f t="shared" si="146"/>
        <v/>
      </c>
      <c r="M448" s="159" t="str">
        <f t="shared" si="147"/>
        <v/>
      </c>
    </row>
    <row r="449" spans="1:13" ht="12.75" customHeight="1" outlineLevel="1" x14ac:dyDescent="0.25">
      <c r="A449" s="46" t="str">
        <f t="shared" si="140"/>
        <v xml:space="preserve">De-Registration; </v>
      </c>
      <c r="B449" s="51" t="s">
        <v>2079</v>
      </c>
      <c r="C449" s="4"/>
      <c r="D449" s="4"/>
      <c r="E449" s="4" t="s">
        <v>2895</v>
      </c>
      <c r="F449" s="4" t="s">
        <v>2670</v>
      </c>
      <c r="G449" s="159" t="str">
        <f t="shared" si="141"/>
        <v>date</v>
      </c>
      <c r="H449" s="159" t="str">
        <f t="shared" si="142"/>
        <v/>
      </c>
      <c r="I449" s="159" t="str">
        <f t="shared" si="143"/>
        <v/>
      </c>
      <c r="J449" s="159" t="str">
        <f t="shared" si="144"/>
        <v/>
      </c>
      <c r="K449" s="159" t="str">
        <f t="shared" si="145"/>
        <v/>
      </c>
      <c r="L449" s="159" t="str">
        <f t="shared" si="146"/>
        <v/>
      </c>
      <c r="M449" s="159" t="str">
        <f t="shared" si="147"/>
        <v/>
      </c>
    </row>
    <row r="450" spans="1:13" ht="12.75" customHeight="1" outlineLevel="1" x14ac:dyDescent="0.25">
      <c r="A450" s="46" t="str">
        <f t="shared" si="140"/>
        <v xml:space="preserve">De-Registration; </v>
      </c>
      <c r="B450" s="51" t="s">
        <v>2079</v>
      </c>
      <c r="C450" s="4" t="s">
        <v>3839</v>
      </c>
      <c r="D450" s="4" t="s">
        <v>2670</v>
      </c>
      <c r="E450" s="234" t="s">
        <v>1247</v>
      </c>
      <c r="F450" s="234" t="s">
        <v>2681</v>
      </c>
      <c r="G450" s="159" t="str">
        <f t="shared" si="141"/>
        <v>string</v>
      </c>
      <c r="H450" s="159" t="str">
        <f t="shared" si="142"/>
        <v/>
      </c>
      <c r="I450" s="159">
        <f t="shared" si="143"/>
        <v>10</v>
      </c>
      <c r="J450" s="159" t="str">
        <f t="shared" si="144"/>
        <v/>
      </c>
      <c r="K450" s="159" t="str">
        <f t="shared" si="145"/>
        <v/>
      </c>
      <c r="L450" s="159" t="str">
        <f t="shared" si="146"/>
        <v/>
      </c>
      <c r="M450" s="159" t="str">
        <f t="shared" si="147"/>
        <v/>
      </c>
    </row>
    <row r="451" spans="1:13" ht="12.75" customHeight="1" outlineLevel="1" x14ac:dyDescent="0.25">
      <c r="A451" s="46" t="str">
        <f t="shared" si="140"/>
        <v xml:space="preserve">De-Registration; </v>
      </c>
      <c r="B451" s="51" t="s">
        <v>2079</v>
      </c>
      <c r="C451" s="4"/>
      <c r="D451" s="4"/>
      <c r="E451" s="234" t="s">
        <v>1248</v>
      </c>
      <c r="F451" s="234" t="s">
        <v>2681</v>
      </c>
      <c r="G451" s="159" t="str">
        <f t="shared" si="141"/>
        <v>string</v>
      </c>
      <c r="H451" s="159" t="str">
        <f t="shared" si="142"/>
        <v/>
      </c>
      <c r="I451" s="159">
        <f t="shared" si="143"/>
        <v>40</v>
      </c>
      <c r="J451" s="159" t="str">
        <f t="shared" si="144"/>
        <v/>
      </c>
      <c r="K451" s="159" t="str">
        <f t="shared" si="145"/>
        <v/>
      </c>
      <c r="L451" s="159" t="str">
        <f t="shared" si="146"/>
        <v/>
      </c>
      <c r="M451" s="159" t="str">
        <f t="shared" si="147"/>
        <v/>
      </c>
    </row>
    <row r="452" spans="1:13" ht="12.75" customHeight="1" outlineLevel="1" x14ac:dyDescent="0.25">
      <c r="A452" s="46" t="str">
        <f t="shared" si="140"/>
        <v xml:space="preserve">De-Registration; </v>
      </c>
      <c r="B452" s="51" t="s">
        <v>2079</v>
      </c>
      <c r="C452" s="4"/>
      <c r="D452" s="4"/>
      <c r="E452" s="234" t="s">
        <v>1249</v>
      </c>
      <c r="F452" s="234" t="s">
        <v>2681</v>
      </c>
      <c r="G452" s="159" t="str">
        <f t="shared" si="141"/>
        <v>string</v>
      </c>
      <c r="H452" s="159" t="str">
        <f t="shared" si="142"/>
        <v/>
      </c>
      <c r="I452" s="159">
        <f t="shared" si="143"/>
        <v>40</v>
      </c>
      <c r="J452" s="159" t="str">
        <f t="shared" si="144"/>
        <v/>
      </c>
      <c r="K452" s="159" t="str">
        <f t="shared" si="145"/>
        <v/>
      </c>
      <c r="L452" s="159" t="str">
        <f t="shared" si="146"/>
        <v/>
      </c>
      <c r="M452" s="159" t="str">
        <f t="shared" si="147"/>
        <v/>
      </c>
    </row>
    <row r="453" spans="1:13" ht="12.75" customHeight="1" outlineLevel="1" x14ac:dyDescent="0.25">
      <c r="A453" s="46" t="str">
        <f t="shared" si="140"/>
        <v xml:space="preserve">De-Registration; </v>
      </c>
      <c r="B453" s="51" t="s">
        <v>2079</v>
      </c>
      <c r="C453" s="4"/>
      <c r="D453" s="4"/>
      <c r="E453" s="234" t="s">
        <v>1250</v>
      </c>
      <c r="F453" s="234" t="s">
        <v>2681</v>
      </c>
      <c r="G453" s="159" t="str">
        <f t="shared" si="141"/>
        <v>string</v>
      </c>
      <c r="H453" s="159" t="str">
        <f t="shared" si="142"/>
        <v/>
      </c>
      <c r="I453" s="159">
        <f t="shared" si="143"/>
        <v>10</v>
      </c>
      <c r="J453" s="159" t="str">
        <f t="shared" si="144"/>
        <v/>
      </c>
      <c r="K453" s="159" t="str">
        <f t="shared" si="145"/>
        <v/>
      </c>
      <c r="L453" s="159" t="str">
        <f t="shared" si="146"/>
        <v/>
      </c>
      <c r="M453" s="159" t="str">
        <f t="shared" si="147"/>
        <v>Yes</v>
      </c>
    </row>
    <row r="454" spans="1:13" ht="12.75" customHeight="1" outlineLevel="1" x14ac:dyDescent="0.25">
      <c r="A454" s="46" t="str">
        <f t="shared" si="140"/>
        <v xml:space="preserve">De-Registration; </v>
      </c>
      <c r="B454" s="51" t="s">
        <v>2079</v>
      </c>
      <c r="C454" s="4"/>
      <c r="D454" s="4"/>
      <c r="E454" s="234" t="s">
        <v>1251</v>
      </c>
      <c r="F454" s="234" t="s">
        <v>2681</v>
      </c>
      <c r="G454" s="159" t="str">
        <f t="shared" si="141"/>
        <v>string</v>
      </c>
      <c r="H454" s="159" t="str">
        <f t="shared" si="142"/>
        <v/>
      </c>
      <c r="I454" s="159">
        <f t="shared" si="143"/>
        <v>60</v>
      </c>
      <c r="J454" s="159" t="str">
        <f t="shared" si="144"/>
        <v/>
      </c>
      <c r="K454" s="159" t="str">
        <f t="shared" si="145"/>
        <v/>
      </c>
      <c r="L454" s="159" t="str">
        <f t="shared" si="146"/>
        <v/>
      </c>
      <c r="M454" s="159" t="str">
        <f t="shared" si="147"/>
        <v>Yes</v>
      </c>
    </row>
    <row r="455" spans="1:13" ht="12.75" customHeight="1" outlineLevel="1" x14ac:dyDescent="0.25">
      <c r="A455" s="46" t="str">
        <f t="shared" si="140"/>
        <v xml:space="preserve">De-Registration; </v>
      </c>
      <c r="B455" s="51" t="s">
        <v>2079</v>
      </c>
      <c r="C455" s="4"/>
      <c r="D455" s="4"/>
      <c r="E455" s="234" t="s">
        <v>1252</v>
      </c>
      <c r="F455" s="234" t="s">
        <v>2681</v>
      </c>
      <c r="G455" s="159" t="str">
        <f t="shared" si="141"/>
        <v>string</v>
      </c>
      <c r="H455" s="159" t="str">
        <f t="shared" si="142"/>
        <v/>
      </c>
      <c r="I455" s="159">
        <f t="shared" si="143"/>
        <v>40</v>
      </c>
      <c r="J455" s="159" t="str">
        <f t="shared" si="144"/>
        <v/>
      </c>
      <c r="K455" s="159" t="str">
        <f t="shared" si="145"/>
        <v/>
      </c>
      <c r="L455" s="159" t="str">
        <f t="shared" si="146"/>
        <v/>
      </c>
      <c r="M455" s="159" t="str">
        <f t="shared" si="147"/>
        <v/>
      </c>
    </row>
    <row r="456" spans="1:13" ht="12.75" customHeight="1" outlineLevel="1" x14ac:dyDescent="0.25">
      <c r="A456" s="46" t="str">
        <f t="shared" si="140"/>
        <v xml:space="preserve">De-Registration; </v>
      </c>
      <c r="B456" s="51" t="s">
        <v>2079</v>
      </c>
      <c r="C456" s="4"/>
      <c r="D456" s="4"/>
      <c r="E456" s="234" t="s">
        <v>1253</v>
      </c>
      <c r="F456" s="234" t="s">
        <v>2681</v>
      </c>
      <c r="G456" s="159" t="str">
        <f t="shared" si="141"/>
        <v>string</v>
      </c>
      <c r="H456" s="159" t="str">
        <f t="shared" si="142"/>
        <v/>
      </c>
      <c r="I456" s="159">
        <f t="shared" si="143"/>
        <v>40</v>
      </c>
      <c r="J456" s="159" t="str">
        <f t="shared" si="144"/>
        <v/>
      </c>
      <c r="K456" s="159" t="str">
        <f t="shared" si="145"/>
        <v/>
      </c>
      <c r="L456" s="159" t="str">
        <f t="shared" si="146"/>
        <v/>
      </c>
      <c r="M456" s="159" t="str">
        <f t="shared" si="147"/>
        <v/>
      </c>
    </row>
    <row r="457" spans="1:13" ht="12.75" customHeight="1" outlineLevel="1" x14ac:dyDescent="0.25">
      <c r="A457" s="46" t="str">
        <f t="shared" si="140"/>
        <v xml:space="preserve">De-Registration; </v>
      </c>
      <c r="B457" s="51" t="s">
        <v>2079</v>
      </c>
      <c r="C457" s="4"/>
      <c r="D457" s="4"/>
      <c r="E457" s="234" t="s">
        <v>2653</v>
      </c>
      <c r="F457" s="234" t="s">
        <v>2681</v>
      </c>
      <c r="G457" s="159" t="str">
        <f t="shared" si="141"/>
        <v>string</v>
      </c>
      <c r="H457" s="159" t="str">
        <f t="shared" si="142"/>
        <v/>
      </c>
      <c r="I457" s="159">
        <f t="shared" si="143"/>
        <v>10</v>
      </c>
      <c r="J457" s="159" t="str">
        <f t="shared" si="144"/>
        <v/>
      </c>
      <c r="K457" s="159" t="str">
        <f t="shared" si="145"/>
        <v/>
      </c>
      <c r="L457" s="159" t="str">
        <f t="shared" si="146"/>
        <v/>
      </c>
      <c r="M457" s="159" t="str">
        <f t="shared" si="147"/>
        <v/>
      </c>
    </row>
    <row r="458" spans="1:13" ht="12.75" customHeight="1" outlineLevel="1" x14ac:dyDescent="0.25">
      <c r="A458" s="46" t="str">
        <f t="shared" si="140"/>
        <v xml:space="preserve">De-Registration; </v>
      </c>
      <c r="B458" s="51" t="s">
        <v>2079</v>
      </c>
      <c r="C458" s="4"/>
      <c r="D458" s="4"/>
      <c r="E458" s="234" t="s">
        <v>1254</v>
      </c>
      <c r="F458" s="234" t="s">
        <v>2681</v>
      </c>
      <c r="G458" s="159" t="str">
        <f t="shared" si="141"/>
        <v>string</v>
      </c>
      <c r="H458" s="159" t="str">
        <f t="shared" si="142"/>
        <v/>
      </c>
      <c r="I458" s="159">
        <f t="shared" si="143"/>
        <v>40</v>
      </c>
      <c r="J458" s="159" t="str">
        <f t="shared" si="144"/>
        <v/>
      </c>
      <c r="K458" s="159" t="str">
        <f t="shared" si="145"/>
        <v/>
      </c>
      <c r="L458" s="159" t="str">
        <f t="shared" si="146"/>
        <v/>
      </c>
      <c r="M458" s="159" t="str">
        <f t="shared" si="147"/>
        <v/>
      </c>
    </row>
    <row r="459" spans="1:13" ht="12.75" customHeight="1" outlineLevel="1" x14ac:dyDescent="0.25">
      <c r="A459" s="46" t="str">
        <f t="shared" si="140"/>
        <v xml:space="preserve">De-Registration; </v>
      </c>
      <c r="B459" s="51" t="s">
        <v>2079</v>
      </c>
      <c r="C459" s="4"/>
      <c r="D459" s="4"/>
      <c r="E459" s="234" t="s">
        <v>1255</v>
      </c>
      <c r="F459" s="234" t="s">
        <v>2681</v>
      </c>
      <c r="G459" s="159" t="str">
        <f t="shared" si="141"/>
        <v>string</v>
      </c>
      <c r="H459" s="159" t="str">
        <f t="shared" si="142"/>
        <v/>
      </c>
      <c r="I459" s="159">
        <f t="shared" si="143"/>
        <v>3</v>
      </c>
      <c r="J459" s="159" t="str">
        <f t="shared" si="144"/>
        <v/>
      </c>
      <c r="K459" s="159" t="str">
        <f t="shared" si="145"/>
        <v/>
      </c>
      <c r="L459" s="159" t="str">
        <f t="shared" si="146"/>
        <v/>
      </c>
      <c r="M459" s="159" t="str">
        <f t="shared" si="147"/>
        <v/>
      </c>
    </row>
    <row r="460" spans="1:13" ht="12.75" customHeight="1" outlineLevel="1" x14ac:dyDescent="0.25">
      <c r="A460" s="46" t="str">
        <f t="shared" si="140"/>
        <v xml:space="preserve">De-Registration; </v>
      </c>
      <c r="B460" s="51" t="s">
        <v>2079</v>
      </c>
      <c r="C460" s="4"/>
      <c r="D460" s="4"/>
      <c r="E460" s="234" t="s">
        <v>2882</v>
      </c>
      <c r="F460" s="234" t="s">
        <v>2681</v>
      </c>
      <c r="G460" s="159" t="str">
        <f t="shared" si="141"/>
        <v>string</v>
      </c>
      <c r="H460" s="159" t="str">
        <f t="shared" si="142"/>
        <v/>
      </c>
      <c r="I460" s="159">
        <f t="shared" si="143"/>
        <v>3</v>
      </c>
      <c r="J460" s="159" t="str">
        <f t="shared" si="144"/>
        <v/>
      </c>
      <c r="K460" s="159" t="str">
        <f t="shared" si="145"/>
        <v/>
      </c>
      <c r="L460" s="159" t="str">
        <f t="shared" si="146"/>
        <v/>
      </c>
      <c r="M460" s="159" t="str">
        <f t="shared" si="147"/>
        <v/>
      </c>
    </row>
    <row r="461" spans="1:13" ht="12.75" customHeight="1" outlineLevel="1" x14ac:dyDescent="0.25">
      <c r="A461" s="46" t="str">
        <f t="shared" si="140"/>
        <v xml:space="preserve">De-Registration; </v>
      </c>
      <c r="B461" s="51" t="s">
        <v>2079</v>
      </c>
      <c r="C461" s="4" t="s">
        <v>652</v>
      </c>
      <c r="D461" s="4" t="s">
        <v>2670</v>
      </c>
      <c r="E461" s="234" t="s">
        <v>653</v>
      </c>
      <c r="F461" s="234" t="s">
        <v>2681</v>
      </c>
      <c r="G461" s="159" t="str">
        <f t="shared" si="141"/>
        <v>string</v>
      </c>
      <c r="H461" s="159" t="str">
        <f t="shared" si="142"/>
        <v/>
      </c>
      <c r="I461" s="159">
        <f t="shared" si="143"/>
        <v>4</v>
      </c>
      <c r="J461" s="159" t="str">
        <f t="shared" si="144"/>
        <v/>
      </c>
      <c r="K461" s="159" t="str">
        <f t="shared" si="145"/>
        <v/>
      </c>
      <c r="L461" s="159" t="str">
        <f t="shared" si="146"/>
        <v/>
      </c>
      <c r="M461" s="159" t="str">
        <f t="shared" si="147"/>
        <v>Yes</v>
      </c>
    </row>
    <row r="462" spans="1:13" ht="12.75" customHeight="1" outlineLevel="1" x14ac:dyDescent="0.25">
      <c r="A462" s="46" t="str">
        <f t="shared" si="140"/>
        <v xml:space="preserve">De-Registration; </v>
      </c>
      <c r="B462" s="51" t="s">
        <v>2079</v>
      </c>
      <c r="C462" s="4"/>
      <c r="D462" s="4"/>
      <c r="E462" s="234" t="s">
        <v>654</v>
      </c>
      <c r="F462" s="234" t="s">
        <v>2681</v>
      </c>
      <c r="G462" s="159" t="str">
        <f t="shared" si="141"/>
        <v>string</v>
      </c>
      <c r="H462" s="159" t="str">
        <f t="shared" si="142"/>
        <v/>
      </c>
      <c r="I462" s="159">
        <f t="shared" si="143"/>
        <v>40</v>
      </c>
      <c r="J462" s="159" t="str">
        <f t="shared" si="144"/>
        <v/>
      </c>
      <c r="K462" s="159" t="str">
        <f t="shared" si="145"/>
        <v/>
      </c>
      <c r="L462" s="159" t="str">
        <f t="shared" si="146"/>
        <v/>
      </c>
      <c r="M462" s="159" t="str">
        <f t="shared" si="147"/>
        <v/>
      </c>
    </row>
    <row r="463" spans="1:13" ht="12.75" customHeight="1" outlineLevel="1" x14ac:dyDescent="0.25">
      <c r="A463" s="46" t="str">
        <f t="shared" si="140"/>
        <v xml:space="preserve">De-Registration; </v>
      </c>
      <c r="B463" s="51" t="s">
        <v>2079</v>
      </c>
      <c r="C463" s="4"/>
      <c r="D463" s="4"/>
      <c r="E463" s="234" t="s">
        <v>655</v>
      </c>
      <c r="F463" s="234" t="s">
        <v>2681</v>
      </c>
      <c r="G463" s="159" t="str">
        <f t="shared" si="141"/>
        <v>string</v>
      </c>
      <c r="H463" s="159" t="str">
        <f t="shared" si="142"/>
        <v/>
      </c>
      <c r="I463" s="159">
        <f t="shared" si="143"/>
        <v>40</v>
      </c>
      <c r="J463" s="159" t="str">
        <f t="shared" si="144"/>
        <v/>
      </c>
      <c r="K463" s="159" t="str">
        <f t="shared" si="145"/>
        <v/>
      </c>
      <c r="L463" s="159" t="str">
        <f t="shared" si="146"/>
        <v/>
      </c>
      <c r="M463" s="159" t="str">
        <f t="shared" si="147"/>
        <v/>
      </c>
    </row>
    <row r="464" spans="1:13" ht="12.75" customHeight="1" outlineLevel="1" x14ac:dyDescent="0.25">
      <c r="A464" s="46" t="str">
        <f t="shared" si="140"/>
        <v xml:space="preserve">De-Registration; </v>
      </c>
      <c r="B464" s="51" t="s">
        <v>2079</v>
      </c>
      <c r="C464" s="4"/>
      <c r="D464" s="4"/>
      <c r="E464" s="234" t="s">
        <v>656</v>
      </c>
      <c r="F464" s="234" t="s">
        <v>2681</v>
      </c>
      <c r="G464" s="159" t="str">
        <f t="shared" si="141"/>
        <v>string</v>
      </c>
      <c r="H464" s="159" t="str">
        <f t="shared" si="142"/>
        <v/>
      </c>
      <c r="I464" s="159">
        <f t="shared" si="143"/>
        <v>40</v>
      </c>
      <c r="J464" s="159" t="str">
        <f t="shared" si="144"/>
        <v/>
      </c>
      <c r="K464" s="159" t="str">
        <f t="shared" si="145"/>
        <v/>
      </c>
      <c r="L464" s="159" t="str">
        <f t="shared" si="146"/>
        <v/>
      </c>
      <c r="M464" s="159" t="str">
        <f t="shared" si="147"/>
        <v/>
      </c>
    </row>
    <row r="465" spans="1:13" ht="12.75" customHeight="1" outlineLevel="1" x14ac:dyDescent="0.25">
      <c r="A465" s="46" t="str">
        <f t="shared" si="140"/>
        <v xml:space="preserve">De-Registration; </v>
      </c>
      <c r="B465" s="51" t="s">
        <v>2079</v>
      </c>
      <c r="C465" s="4"/>
      <c r="D465" s="4"/>
      <c r="E465" s="234" t="s">
        <v>657</v>
      </c>
      <c r="F465" s="234" t="s">
        <v>2681</v>
      </c>
      <c r="G465" s="159" t="str">
        <f t="shared" si="141"/>
        <v>string</v>
      </c>
      <c r="H465" s="159" t="str">
        <f t="shared" si="142"/>
        <v/>
      </c>
      <c r="I465" s="159">
        <f t="shared" si="143"/>
        <v>40</v>
      </c>
      <c r="J465" s="159" t="str">
        <f t="shared" si="144"/>
        <v/>
      </c>
      <c r="K465" s="159" t="str">
        <f t="shared" si="145"/>
        <v/>
      </c>
      <c r="L465" s="159" t="str">
        <f t="shared" si="146"/>
        <v/>
      </c>
      <c r="M465" s="159" t="str">
        <f t="shared" si="147"/>
        <v/>
      </c>
    </row>
    <row r="466" spans="1:13" ht="12.75" customHeight="1" outlineLevel="1" x14ac:dyDescent="0.25">
      <c r="A466" s="46" t="str">
        <f t="shared" si="140"/>
        <v xml:space="preserve">De-Registration; </v>
      </c>
      <c r="B466" s="51" t="s">
        <v>2079</v>
      </c>
      <c r="C466" s="4"/>
      <c r="D466" s="4"/>
      <c r="E466" s="234" t="s">
        <v>2643</v>
      </c>
      <c r="F466" s="234" t="s">
        <v>2681</v>
      </c>
      <c r="G466" s="159" t="str">
        <f t="shared" si="141"/>
        <v>string</v>
      </c>
      <c r="H466" s="159" t="str">
        <f t="shared" si="142"/>
        <v/>
      </c>
      <c r="I466" s="159">
        <f t="shared" si="143"/>
        <v>30</v>
      </c>
      <c r="J466" s="159" t="str">
        <f t="shared" si="144"/>
        <v/>
      </c>
      <c r="K466" s="159" t="str">
        <f t="shared" si="145"/>
        <v/>
      </c>
      <c r="L466" s="159" t="str">
        <f t="shared" si="146"/>
        <v/>
      </c>
      <c r="M466" s="159" t="str">
        <f t="shared" si="147"/>
        <v>Yes</v>
      </c>
    </row>
    <row r="467" spans="1:13" ht="12.75" customHeight="1" outlineLevel="1" x14ac:dyDescent="0.25">
      <c r="A467" s="46" t="str">
        <f t="shared" si="140"/>
        <v xml:space="preserve">De-Registration; </v>
      </c>
      <c r="B467" s="51" t="s">
        <v>2079</v>
      </c>
      <c r="C467" s="4"/>
      <c r="D467" s="4"/>
      <c r="E467" s="234" t="s">
        <v>1048</v>
      </c>
      <c r="F467" s="234" t="s">
        <v>2681</v>
      </c>
      <c r="G467" s="159" t="str">
        <f t="shared" si="141"/>
        <v>string</v>
      </c>
      <c r="H467" s="159" t="str">
        <f t="shared" si="142"/>
        <v/>
      </c>
      <c r="I467" s="159">
        <f t="shared" si="143"/>
        <v>40</v>
      </c>
      <c r="J467" s="159" t="str">
        <f t="shared" si="144"/>
        <v/>
      </c>
      <c r="K467" s="159" t="str">
        <f t="shared" si="145"/>
        <v/>
      </c>
      <c r="L467" s="159" t="str">
        <f t="shared" si="146"/>
        <v/>
      </c>
      <c r="M467" s="159" t="str">
        <f t="shared" si="147"/>
        <v/>
      </c>
    </row>
    <row r="468" spans="1:13" ht="12.75" customHeight="1" outlineLevel="1" x14ac:dyDescent="0.25">
      <c r="A468" s="46" t="str">
        <f t="shared" si="140"/>
        <v xml:space="preserve">De-Registration; </v>
      </c>
      <c r="B468" s="51" t="s">
        <v>2079</v>
      </c>
      <c r="C468" s="4" t="s">
        <v>2896</v>
      </c>
      <c r="D468" s="4" t="s">
        <v>2681</v>
      </c>
      <c r="E468" s="4" t="s">
        <v>2897</v>
      </c>
      <c r="F468" s="4" t="s">
        <v>2681</v>
      </c>
      <c r="G468" s="159" t="str">
        <f t="shared" si="141"/>
        <v>string</v>
      </c>
      <c r="H468" s="159" t="str">
        <f t="shared" si="142"/>
        <v/>
      </c>
      <c r="I468" s="159">
        <f t="shared" si="143"/>
        <v>70</v>
      </c>
      <c r="J468" s="159" t="str">
        <f t="shared" si="144"/>
        <v/>
      </c>
      <c r="K468" s="159" t="str">
        <f t="shared" si="145"/>
        <v/>
      </c>
      <c r="L468" s="159" t="str">
        <f t="shared" si="146"/>
        <v/>
      </c>
      <c r="M468" s="159" t="str">
        <f t="shared" si="147"/>
        <v/>
      </c>
    </row>
    <row r="469" spans="1:13" ht="12.75" customHeight="1" outlineLevel="1" x14ac:dyDescent="0.25">
      <c r="A469" s="46" t="str">
        <f t="shared" si="140"/>
        <v xml:space="preserve">De-Registration; </v>
      </c>
      <c r="B469" s="51" t="s">
        <v>2079</v>
      </c>
      <c r="C469" s="235" t="s">
        <v>2690</v>
      </c>
      <c r="D469" s="159" t="s">
        <v>2681</v>
      </c>
      <c r="E469" s="4" t="s">
        <v>2789</v>
      </c>
      <c r="F469" s="159" t="s">
        <v>2681</v>
      </c>
      <c r="G469" s="159" t="str">
        <f t="shared" si="141"/>
        <v>string</v>
      </c>
      <c r="H469" s="159" t="str">
        <f t="shared" si="142"/>
        <v/>
      </c>
      <c r="I469" s="159">
        <f t="shared" si="143"/>
        <v>20</v>
      </c>
      <c r="J469" s="159" t="str">
        <f t="shared" si="144"/>
        <v/>
      </c>
      <c r="K469" s="159" t="str">
        <f t="shared" si="145"/>
        <v/>
      </c>
      <c r="L469" s="159" t="str">
        <f t="shared" si="146"/>
        <v/>
      </c>
      <c r="M469" s="159" t="str">
        <f t="shared" si="147"/>
        <v/>
      </c>
    </row>
    <row r="470" spans="1:13" ht="12.75" customHeight="1" outlineLevel="1" x14ac:dyDescent="0.25">
      <c r="A470" s="46" t="str">
        <f t="shared" si="140"/>
        <v xml:space="preserve">De-Registration; </v>
      </c>
      <c r="B470" s="51" t="s">
        <v>2079</v>
      </c>
      <c r="C470" s="159"/>
      <c r="D470" s="159"/>
      <c r="E470" s="159" t="s">
        <v>2790</v>
      </c>
      <c r="F470" s="159" t="s">
        <v>2681</v>
      </c>
      <c r="G470" s="159" t="str">
        <f t="shared" si="141"/>
        <v>string</v>
      </c>
      <c r="H470" s="159" t="str">
        <f t="shared" si="142"/>
        <v/>
      </c>
      <c r="I470" s="159">
        <f t="shared" si="143"/>
        <v>10</v>
      </c>
      <c r="J470" s="159" t="str">
        <f t="shared" si="144"/>
        <v/>
      </c>
      <c r="K470" s="159" t="str">
        <f t="shared" si="145"/>
        <v/>
      </c>
      <c r="L470" s="159" t="str">
        <f t="shared" si="146"/>
        <v/>
      </c>
      <c r="M470" s="159" t="str">
        <f t="shared" si="147"/>
        <v/>
      </c>
    </row>
    <row r="471" spans="1:13" ht="12.75" customHeight="1" outlineLevel="1" x14ac:dyDescent="0.25">
      <c r="A471" s="46" t="str">
        <f t="shared" si="140"/>
        <v xml:space="preserve">De-Registration; </v>
      </c>
      <c r="B471" s="51" t="s">
        <v>2079</v>
      </c>
      <c r="C471" s="235" t="s">
        <v>2691</v>
      </c>
      <c r="D471" s="159" t="s">
        <v>2681</v>
      </c>
      <c r="E471" s="159" t="s">
        <v>2789</v>
      </c>
      <c r="F471" s="159" t="s">
        <v>2681</v>
      </c>
      <c r="G471" s="159" t="str">
        <f t="shared" si="141"/>
        <v>string</v>
      </c>
      <c r="H471" s="159" t="str">
        <f t="shared" si="142"/>
        <v/>
      </c>
      <c r="I471" s="159">
        <f t="shared" si="143"/>
        <v>20</v>
      </c>
      <c r="J471" s="159" t="str">
        <f t="shared" si="144"/>
        <v/>
      </c>
      <c r="K471" s="159" t="str">
        <f t="shared" si="145"/>
        <v/>
      </c>
      <c r="L471" s="159" t="str">
        <f t="shared" si="146"/>
        <v/>
      </c>
      <c r="M471" s="159" t="str">
        <f t="shared" si="147"/>
        <v/>
      </c>
    </row>
    <row r="472" spans="1:13" ht="12.75" customHeight="1" outlineLevel="1" x14ac:dyDescent="0.25">
      <c r="A472" s="46" t="str">
        <f t="shared" si="140"/>
        <v xml:space="preserve">De-Registration; </v>
      </c>
      <c r="B472" s="51" t="s">
        <v>2079</v>
      </c>
      <c r="E472" s="159" t="s">
        <v>2790</v>
      </c>
      <c r="F472" s="159" t="s">
        <v>2681</v>
      </c>
      <c r="G472" s="159" t="str">
        <f t="shared" si="141"/>
        <v>string</v>
      </c>
      <c r="H472" s="159" t="str">
        <f t="shared" si="142"/>
        <v/>
      </c>
      <c r="I472" s="159">
        <f t="shared" si="143"/>
        <v>10</v>
      </c>
      <c r="J472" s="159" t="str">
        <f t="shared" si="144"/>
        <v/>
      </c>
      <c r="K472" s="159" t="str">
        <f t="shared" si="145"/>
        <v/>
      </c>
      <c r="L472" s="159" t="str">
        <f t="shared" si="146"/>
        <v/>
      </c>
      <c r="M472" s="159" t="str">
        <f t="shared" si="147"/>
        <v/>
      </c>
    </row>
    <row r="473" spans="1:13" ht="12.75" customHeight="1" outlineLevel="1" x14ac:dyDescent="0.25">
      <c r="A473" s="46" t="str">
        <f t="shared" si="140"/>
        <v xml:space="preserve">De-Registration; </v>
      </c>
      <c r="B473" s="51" t="s">
        <v>2079</v>
      </c>
      <c r="C473" s="235" t="s">
        <v>2692</v>
      </c>
      <c r="D473" s="159" t="s">
        <v>2681</v>
      </c>
      <c r="E473" s="159" t="s">
        <v>2789</v>
      </c>
      <c r="F473" s="159" t="s">
        <v>2681</v>
      </c>
      <c r="G473" s="159" t="str">
        <f t="shared" si="141"/>
        <v>string</v>
      </c>
      <c r="H473" s="159" t="str">
        <f t="shared" si="142"/>
        <v/>
      </c>
      <c r="I473" s="159">
        <f t="shared" si="143"/>
        <v>20</v>
      </c>
      <c r="J473" s="159" t="str">
        <f t="shared" si="144"/>
        <v/>
      </c>
      <c r="K473" s="159" t="str">
        <f t="shared" si="145"/>
        <v/>
      </c>
      <c r="L473" s="159" t="str">
        <f t="shared" si="146"/>
        <v/>
      </c>
      <c r="M473" s="159" t="str">
        <f t="shared" si="147"/>
        <v/>
      </c>
    </row>
    <row r="474" spans="1:13" ht="12.75" customHeight="1" outlineLevel="1" x14ac:dyDescent="0.25">
      <c r="A474" s="46" t="str">
        <f t="shared" si="140"/>
        <v xml:space="preserve">De-Registration; </v>
      </c>
      <c r="B474" s="51" t="s">
        <v>2079</v>
      </c>
      <c r="C474" s="159"/>
      <c r="D474" s="159"/>
      <c r="E474" s="159" t="s">
        <v>2790</v>
      </c>
      <c r="F474" s="159" t="s">
        <v>2681</v>
      </c>
      <c r="G474" s="159" t="str">
        <f t="shared" si="141"/>
        <v>string</v>
      </c>
      <c r="H474" s="159" t="str">
        <f t="shared" si="142"/>
        <v/>
      </c>
      <c r="I474" s="159">
        <f t="shared" si="143"/>
        <v>10</v>
      </c>
      <c r="J474" s="159" t="str">
        <f t="shared" si="144"/>
        <v/>
      </c>
      <c r="K474" s="159" t="str">
        <f t="shared" si="145"/>
        <v/>
      </c>
      <c r="L474" s="159" t="str">
        <f t="shared" si="146"/>
        <v/>
      </c>
      <c r="M474" s="159" t="str">
        <f t="shared" si="147"/>
        <v/>
      </c>
    </row>
    <row r="475" spans="1:13" ht="12.75" customHeight="1" x14ac:dyDescent="0.25">
      <c r="A475" s="46" t="str">
        <f t="shared" si="140"/>
        <v xml:space="preserve">Fieldwork Requests; </v>
      </c>
      <c r="B475" s="47" t="s">
        <v>3678</v>
      </c>
      <c r="C475" s="48" t="str">
        <f>VLOOKUP($B475,MMnames,2,FALSE)</f>
        <v>MeterWorks Request</v>
      </c>
      <c r="D475" s="49"/>
      <c r="E475" s="49"/>
      <c r="F475" s="14"/>
      <c r="G475" s="14"/>
      <c r="H475" s="14"/>
      <c r="I475" s="14"/>
      <c r="J475" s="14"/>
      <c r="K475" s="14"/>
      <c r="L475" s="14"/>
      <c r="M475" s="14"/>
    </row>
    <row r="476" spans="1:13" ht="12.75" customHeight="1" outlineLevel="1" x14ac:dyDescent="0.25">
      <c r="A476" s="46" t="str">
        <f t="shared" si="140"/>
        <v xml:space="preserve">Fieldwork Requests; </v>
      </c>
      <c r="B476" s="51" t="s">
        <v>3678</v>
      </c>
      <c r="C476" s="159" t="s">
        <v>2668</v>
      </c>
      <c r="D476" s="159"/>
      <c r="E476" s="4" t="s">
        <v>2769</v>
      </c>
      <c r="F476" s="4" t="s">
        <v>2670</v>
      </c>
      <c r="G476" s="159" t="str">
        <f t="shared" ref="G476:G495" si="148">VLOOKUP(E476,DI_schema,2,FALSE)</f>
        <v>string</v>
      </c>
      <c r="H476" s="159">
        <f t="shared" ref="H476:H495" si="149">VLOOKUP($E476,DI_schema,3,FALSE)</f>
        <v>11</v>
      </c>
      <c r="I476" s="159" t="str">
        <f t="shared" ref="I476:I495" si="150">VLOOKUP($E476,DI_schema,4,FALSE)</f>
        <v/>
      </c>
      <c r="J476" s="159" t="str">
        <f t="shared" ref="J476:J495" si="151">VLOOKUP($E476,DI_schema,5,FALSE)</f>
        <v/>
      </c>
      <c r="K476" s="159" t="str">
        <f t="shared" ref="K476:K495" si="152">VLOOKUP($E476,DI_schema,6,FALSE)</f>
        <v/>
      </c>
      <c r="L476" s="159" t="str">
        <f t="shared" ref="L476:L495" si="153">VLOOKUP($E476,DI_schema,7,FALSE)</f>
        <v/>
      </c>
      <c r="M476" s="159" t="str">
        <f t="shared" ref="M476:M495" si="154">IF(LEN(VLOOKUP($E476,DI_schema,8,FALSE))&gt;0,"Yes","")</f>
        <v/>
      </c>
    </row>
    <row r="477" spans="1:13" ht="12.75" customHeight="1" outlineLevel="1" x14ac:dyDescent="0.25">
      <c r="A477" s="46" t="str">
        <f t="shared" si="140"/>
        <v xml:space="preserve">Fieldwork Requests; </v>
      </c>
      <c r="B477" s="51" t="s">
        <v>3678</v>
      </c>
      <c r="C477" s="159"/>
      <c r="D477" s="159"/>
      <c r="E477" s="4" t="s">
        <v>2894</v>
      </c>
      <c r="F477" s="4" t="s">
        <v>2670</v>
      </c>
      <c r="G477" s="159" t="str">
        <f t="shared" si="148"/>
        <v>string</v>
      </c>
      <c r="H477" s="159" t="str">
        <f t="shared" si="149"/>
        <v/>
      </c>
      <c r="I477" s="159">
        <f t="shared" si="150"/>
        <v>35</v>
      </c>
      <c r="J477" s="159" t="str">
        <f t="shared" si="151"/>
        <v/>
      </c>
      <c r="K477" s="159" t="str">
        <f t="shared" si="152"/>
        <v/>
      </c>
      <c r="L477" s="159" t="str">
        <f t="shared" si="153"/>
        <v/>
      </c>
      <c r="M477" s="159" t="str">
        <f t="shared" si="154"/>
        <v/>
      </c>
    </row>
    <row r="478" spans="1:13" ht="12.75" customHeight="1" outlineLevel="1" x14ac:dyDescent="0.25">
      <c r="A478" s="46" t="str">
        <f t="shared" si="140"/>
        <v xml:space="preserve">Fieldwork Requests; </v>
      </c>
      <c r="B478" s="51" t="s">
        <v>3678</v>
      </c>
      <c r="C478" s="4"/>
      <c r="D478" s="159"/>
      <c r="E478" s="4" t="s">
        <v>3660</v>
      </c>
      <c r="F478" s="4" t="s">
        <v>2681</v>
      </c>
      <c r="G478" s="159" t="str">
        <f t="shared" si="148"/>
        <v>string</v>
      </c>
      <c r="H478" s="159" t="str">
        <f t="shared" si="149"/>
        <v/>
      </c>
      <c r="I478" s="159">
        <f t="shared" si="150"/>
        <v>30</v>
      </c>
      <c r="J478" s="159" t="str">
        <f t="shared" si="151"/>
        <v/>
      </c>
      <c r="K478" s="159" t="str">
        <f t="shared" si="152"/>
        <v/>
      </c>
      <c r="L478" s="159" t="str">
        <f t="shared" si="153"/>
        <v/>
      </c>
      <c r="M478" s="159" t="str">
        <f t="shared" si="154"/>
        <v/>
      </c>
    </row>
    <row r="479" spans="1:13" ht="12.75" customHeight="1" outlineLevel="1" x14ac:dyDescent="0.25">
      <c r="A479" s="46" t="str">
        <f t="shared" si="140"/>
        <v xml:space="preserve">Fieldwork Requests; </v>
      </c>
      <c r="B479" s="276" t="s">
        <v>3678</v>
      </c>
      <c r="C479" s="237"/>
      <c r="D479" s="237"/>
      <c r="E479" s="237" t="s">
        <v>3840</v>
      </c>
      <c r="F479" s="237" t="s">
        <v>2670</v>
      </c>
      <c r="G479" s="237" t="str">
        <f t="shared" si="148"/>
        <v>string</v>
      </c>
      <c r="H479" s="237">
        <f t="shared" si="149"/>
        <v>3</v>
      </c>
      <c r="I479" s="237" t="str">
        <f t="shared" si="150"/>
        <v/>
      </c>
      <c r="J479" s="237" t="str">
        <f t="shared" si="151"/>
        <v/>
      </c>
      <c r="K479" s="237" t="str">
        <f t="shared" si="152"/>
        <v/>
      </c>
      <c r="L479" s="237" t="str">
        <f t="shared" si="153"/>
        <v/>
      </c>
      <c r="M479" s="237" t="str">
        <f t="shared" si="154"/>
        <v/>
      </c>
    </row>
    <row r="480" spans="1:13" s="230" customFormat="1" ht="12.75" customHeight="1" outlineLevel="1" x14ac:dyDescent="0.25">
      <c r="A480" s="46" t="str">
        <f t="shared" si="140"/>
        <v xml:space="preserve">Fieldwork Requests; </v>
      </c>
      <c r="B480" s="276" t="s">
        <v>3678</v>
      </c>
      <c r="C480" s="237"/>
      <c r="D480" s="237"/>
      <c r="E480" s="237" t="s">
        <v>2590</v>
      </c>
      <c r="F480" s="237" t="s">
        <v>2681</v>
      </c>
      <c r="G480" s="237" t="str">
        <f t="shared" si="148"/>
        <v>string</v>
      </c>
      <c r="H480" s="237" t="str">
        <f t="shared" si="149"/>
        <v/>
      </c>
      <c r="I480" s="237">
        <f t="shared" si="150"/>
        <v>10</v>
      </c>
      <c r="J480" s="237" t="str">
        <f t="shared" si="151"/>
        <v/>
      </c>
      <c r="K480" s="237" t="str">
        <f t="shared" si="152"/>
        <v/>
      </c>
      <c r="L480" s="237" t="str">
        <f t="shared" si="153"/>
        <v/>
      </c>
      <c r="M480" s="237" t="str">
        <f t="shared" si="154"/>
        <v/>
      </c>
    </row>
    <row r="481" spans="1:13" ht="12.75" customHeight="1" outlineLevel="1" x14ac:dyDescent="0.25">
      <c r="A481" s="46" t="str">
        <f t="shared" si="140"/>
        <v xml:space="preserve">Fieldwork Requests; </v>
      </c>
      <c r="B481" s="51" t="s">
        <v>3678</v>
      </c>
      <c r="C481" s="4"/>
      <c r="D481" s="159"/>
      <c r="E481" s="4" t="s">
        <v>2671</v>
      </c>
      <c r="F481" s="4" t="s">
        <v>2670</v>
      </c>
      <c r="G481" s="159" t="str">
        <f t="shared" si="148"/>
        <v>string</v>
      </c>
      <c r="H481" s="159">
        <f t="shared" si="149"/>
        <v>3</v>
      </c>
      <c r="I481" s="159" t="str">
        <f t="shared" si="150"/>
        <v/>
      </c>
      <c r="J481" s="159" t="str">
        <f t="shared" si="151"/>
        <v/>
      </c>
      <c r="K481" s="159" t="str">
        <f t="shared" si="152"/>
        <v/>
      </c>
      <c r="L481" s="159" t="str">
        <f t="shared" si="153"/>
        <v/>
      </c>
      <c r="M481" s="159" t="str">
        <f t="shared" si="154"/>
        <v/>
      </c>
    </row>
    <row r="482" spans="1:13" ht="12.75" customHeight="1" outlineLevel="1" x14ac:dyDescent="0.25">
      <c r="A482" s="46" t="str">
        <f t="shared" si="140"/>
        <v xml:space="preserve">Fieldwork Requests; </v>
      </c>
      <c r="B482" s="51" t="s">
        <v>3678</v>
      </c>
      <c r="C482" s="4"/>
      <c r="D482" s="159"/>
      <c r="E482" s="4" t="s">
        <v>3460</v>
      </c>
      <c r="F482" s="4" t="s">
        <v>2670</v>
      </c>
      <c r="G482" s="159" t="str">
        <f t="shared" si="148"/>
        <v>string</v>
      </c>
      <c r="H482" s="159" t="str">
        <f t="shared" si="149"/>
        <v/>
      </c>
      <c r="I482" s="159">
        <f t="shared" si="150"/>
        <v>3</v>
      </c>
      <c r="J482" s="159" t="str">
        <f t="shared" si="151"/>
        <v/>
      </c>
      <c r="K482" s="159" t="str">
        <f t="shared" si="152"/>
        <v/>
      </c>
      <c r="L482" s="159" t="str">
        <f t="shared" si="153"/>
        <v/>
      </c>
      <c r="M482" s="159" t="str">
        <f t="shared" si="154"/>
        <v/>
      </c>
    </row>
    <row r="483" spans="1:13" ht="12.75" customHeight="1" outlineLevel="1" x14ac:dyDescent="0.25">
      <c r="A483" s="46" t="str">
        <f t="shared" si="140"/>
        <v xml:space="preserve">Fieldwork Requests; </v>
      </c>
      <c r="B483" s="51" t="s">
        <v>3678</v>
      </c>
      <c r="C483" s="4"/>
      <c r="D483" s="159"/>
      <c r="E483" s="4" t="s">
        <v>3846</v>
      </c>
      <c r="F483" s="4" t="s">
        <v>2681</v>
      </c>
      <c r="G483" s="159" t="str">
        <f t="shared" si="148"/>
        <v>date</v>
      </c>
      <c r="H483" s="159" t="str">
        <f t="shared" si="149"/>
        <v/>
      </c>
      <c r="I483" s="159" t="str">
        <f t="shared" si="150"/>
        <v/>
      </c>
      <c r="J483" s="159" t="str">
        <f t="shared" si="151"/>
        <v/>
      </c>
      <c r="K483" s="159" t="str">
        <f t="shared" si="152"/>
        <v/>
      </c>
      <c r="L483" s="159" t="str">
        <f t="shared" si="153"/>
        <v/>
      </c>
      <c r="M483" s="159" t="str">
        <f t="shared" si="154"/>
        <v/>
      </c>
    </row>
    <row r="484" spans="1:13" ht="12.75" customHeight="1" outlineLevel="1" x14ac:dyDescent="0.25">
      <c r="A484" s="46"/>
      <c r="B484" s="51" t="s">
        <v>3678</v>
      </c>
      <c r="C484" s="4"/>
      <c r="D484" s="159"/>
      <c r="E484" s="4" t="s">
        <v>3847</v>
      </c>
      <c r="F484" s="4" t="s">
        <v>2681</v>
      </c>
      <c r="G484" s="159" t="str">
        <f t="shared" si="148"/>
        <v>string</v>
      </c>
      <c r="H484" s="159">
        <f t="shared" si="149"/>
        <v>3</v>
      </c>
      <c r="I484" s="159" t="str">
        <f t="shared" si="150"/>
        <v/>
      </c>
      <c r="J484" s="159" t="str">
        <f t="shared" si="151"/>
        <v/>
      </c>
      <c r="K484" s="159" t="str">
        <f t="shared" si="152"/>
        <v/>
      </c>
      <c r="L484" s="159" t="str">
        <f t="shared" si="153"/>
        <v/>
      </c>
      <c r="M484" s="159" t="str">
        <f t="shared" si="154"/>
        <v/>
      </c>
    </row>
    <row r="485" spans="1:13" ht="12.75" customHeight="1" outlineLevel="1" x14ac:dyDescent="0.25">
      <c r="A485" s="46" t="str">
        <f t="shared" si="140"/>
        <v xml:space="preserve">Fieldwork Requests; </v>
      </c>
      <c r="B485" s="51" t="s">
        <v>3678</v>
      </c>
      <c r="C485" s="4"/>
      <c r="D485" s="159"/>
      <c r="E485" s="4" t="s">
        <v>3651</v>
      </c>
      <c r="F485" s="4" t="s">
        <v>2670</v>
      </c>
      <c r="G485" s="159" t="str">
        <f t="shared" si="148"/>
        <v>string</v>
      </c>
      <c r="H485" s="159" t="str">
        <f t="shared" si="149"/>
        <v/>
      </c>
      <c r="I485" s="159">
        <f t="shared" si="150"/>
        <v>100</v>
      </c>
      <c r="J485" s="159" t="str">
        <f t="shared" si="151"/>
        <v/>
      </c>
      <c r="K485" s="159" t="str">
        <f t="shared" si="152"/>
        <v/>
      </c>
      <c r="L485" s="159" t="str">
        <f t="shared" si="153"/>
        <v/>
      </c>
      <c r="M485" s="159" t="str">
        <f t="shared" si="154"/>
        <v>Yes</v>
      </c>
    </row>
    <row r="486" spans="1:13" ht="12.75" customHeight="1" outlineLevel="1" x14ac:dyDescent="0.25">
      <c r="A486" s="46" t="str">
        <f t="shared" si="140"/>
        <v xml:space="preserve">Fieldwork Requests; </v>
      </c>
      <c r="B486" s="51" t="s">
        <v>3678</v>
      </c>
      <c r="C486" s="4"/>
      <c r="D486" s="159"/>
      <c r="E486" s="4" t="s">
        <v>1053</v>
      </c>
      <c r="F486" s="4" t="s">
        <v>2681</v>
      </c>
      <c r="G486" s="159" t="str">
        <f t="shared" si="148"/>
        <v>string</v>
      </c>
      <c r="H486" s="159">
        <f t="shared" si="149"/>
        <v>2</v>
      </c>
      <c r="I486" s="159" t="str">
        <f t="shared" si="150"/>
        <v/>
      </c>
      <c r="J486" s="159" t="str">
        <f t="shared" si="151"/>
        <v/>
      </c>
      <c r="K486" s="159" t="str">
        <f t="shared" si="152"/>
        <v/>
      </c>
      <c r="L486" s="159" t="str">
        <f t="shared" si="153"/>
        <v/>
      </c>
      <c r="M486" s="159" t="str">
        <f t="shared" si="154"/>
        <v>Yes</v>
      </c>
    </row>
    <row r="487" spans="1:13" ht="12.75" customHeight="1" outlineLevel="1" x14ac:dyDescent="0.25">
      <c r="A487" s="46" t="str">
        <f t="shared" si="140"/>
        <v xml:space="preserve">Fieldwork Requests; </v>
      </c>
      <c r="B487" s="51" t="s">
        <v>3678</v>
      </c>
      <c r="C487" s="4"/>
      <c r="D487" s="159"/>
      <c r="E487" s="4" t="s">
        <v>3842</v>
      </c>
      <c r="F487" s="4" t="s">
        <v>2681</v>
      </c>
      <c r="G487" s="159" t="str">
        <f t="shared" si="148"/>
        <v>string</v>
      </c>
      <c r="H487" s="159">
        <f t="shared" si="149"/>
        <v>10</v>
      </c>
      <c r="I487" s="159" t="str">
        <f t="shared" si="150"/>
        <v/>
      </c>
      <c r="J487" s="159" t="str">
        <f t="shared" si="151"/>
        <v/>
      </c>
      <c r="K487" s="159" t="str">
        <f t="shared" si="152"/>
        <v/>
      </c>
      <c r="L487" s="159" t="str">
        <f t="shared" si="153"/>
        <v/>
      </c>
      <c r="M487" s="159" t="str">
        <f t="shared" si="154"/>
        <v>Yes</v>
      </c>
    </row>
    <row r="488" spans="1:13" ht="12.75" customHeight="1" outlineLevel="1" x14ac:dyDescent="0.25">
      <c r="A488" s="46" t="str">
        <f t="shared" si="140"/>
        <v xml:space="preserve">Fieldwork Requests; </v>
      </c>
      <c r="B488" s="51" t="s">
        <v>3678</v>
      </c>
      <c r="C488" s="4"/>
      <c r="D488" s="159"/>
      <c r="E488" s="4" t="s">
        <v>2654</v>
      </c>
      <c r="F488" s="4" t="s">
        <v>2681</v>
      </c>
      <c r="G488" s="159" t="str">
        <f t="shared" si="148"/>
        <v>string</v>
      </c>
      <c r="H488" s="159">
        <f t="shared" si="149"/>
        <v>3</v>
      </c>
      <c r="I488" s="159" t="str">
        <f t="shared" si="150"/>
        <v/>
      </c>
      <c r="J488" s="159" t="str">
        <f t="shared" si="151"/>
        <v/>
      </c>
      <c r="K488" s="159" t="str">
        <f t="shared" si="152"/>
        <v/>
      </c>
      <c r="L488" s="159" t="str">
        <f t="shared" si="153"/>
        <v/>
      </c>
      <c r="M488" s="159" t="str">
        <f t="shared" si="154"/>
        <v>Yes</v>
      </c>
    </row>
    <row r="489" spans="1:13" ht="12.75" customHeight="1" outlineLevel="1" x14ac:dyDescent="0.25">
      <c r="A489" s="46" t="str">
        <f t="shared" si="140"/>
        <v xml:space="preserve">Fieldwork Requests; </v>
      </c>
      <c r="B489" s="51" t="s">
        <v>3678</v>
      </c>
      <c r="C489" s="159" t="s">
        <v>2896</v>
      </c>
      <c r="D489" s="159" t="s">
        <v>2681</v>
      </c>
      <c r="E489" s="4" t="s">
        <v>2897</v>
      </c>
      <c r="F489" s="4" t="s">
        <v>2681</v>
      </c>
      <c r="G489" s="159" t="str">
        <f t="shared" si="148"/>
        <v>string</v>
      </c>
      <c r="H489" s="159" t="str">
        <f t="shared" si="149"/>
        <v/>
      </c>
      <c r="I489" s="159">
        <f t="shared" si="150"/>
        <v>70</v>
      </c>
      <c r="J489" s="159" t="str">
        <f t="shared" si="151"/>
        <v/>
      </c>
      <c r="K489" s="159" t="str">
        <f t="shared" si="152"/>
        <v/>
      </c>
      <c r="L489" s="159" t="str">
        <f t="shared" si="153"/>
        <v/>
      </c>
      <c r="M489" s="159" t="str">
        <f t="shared" si="154"/>
        <v/>
      </c>
    </row>
    <row r="490" spans="1:13" ht="12.75" customHeight="1" outlineLevel="1" x14ac:dyDescent="0.25">
      <c r="A490" s="46" t="str">
        <f t="shared" si="140"/>
        <v xml:space="preserve">Fieldwork Requests; </v>
      </c>
      <c r="B490" s="51" t="s">
        <v>3678</v>
      </c>
      <c r="C490" s="235" t="s">
        <v>2690</v>
      </c>
      <c r="D490" s="159" t="s">
        <v>2681</v>
      </c>
      <c r="E490" s="159" t="s">
        <v>2789</v>
      </c>
      <c r="F490" s="159" t="s">
        <v>2681</v>
      </c>
      <c r="G490" s="159" t="str">
        <f t="shared" si="148"/>
        <v>string</v>
      </c>
      <c r="H490" s="159" t="str">
        <f t="shared" si="149"/>
        <v/>
      </c>
      <c r="I490" s="159">
        <f t="shared" si="150"/>
        <v>20</v>
      </c>
      <c r="J490" s="159" t="str">
        <f t="shared" si="151"/>
        <v/>
      </c>
      <c r="K490" s="159" t="str">
        <f t="shared" si="152"/>
        <v/>
      </c>
      <c r="L490" s="159" t="str">
        <f t="shared" si="153"/>
        <v/>
      </c>
      <c r="M490" s="159" t="str">
        <f t="shared" si="154"/>
        <v/>
      </c>
    </row>
    <row r="491" spans="1:13" ht="12.75" customHeight="1" outlineLevel="1" x14ac:dyDescent="0.25">
      <c r="A491" s="46" t="str">
        <f t="shared" si="140"/>
        <v xml:space="preserve">Fieldwork Requests; </v>
      </c>
      <c r="B491" s="51" t="s">
        <v>3678</v>
      </c>
      <c r="C491" s="159"/>
      <c r="D491" s="159"/>
      <c r="E491" s="159" t="s">
        <v>2790</v>
      </c>
      <c r="F491" s="159" t="s">
        <v>2681</v>
      </c>
      <c r="G491" s="159" t="str">
        <f t="shared" si="148"/>
        <v>string</v>
      </c>
      <c r="H491" s="159" t="str">
        <f t="shared" si="149"/>
        <v/>
      </c>
      <c r="I491" s="159">
        <f t="shared" si="150"/>
        <v>10</v>
      </c>
      <c r="J491" s="159" t="str">
        <f t="shared" si="151"/>
        <v/>
      </c>
      <c r="K491" s="159" t="str">
        <f t="shared" si="152"/>
        <v/>
      </c>
      <c r="L491" s="159" t="str">
        <f t="shared" si="153"/>
        <v/>
      </c>
      <c r="M491" s="159" t="str">
        <f t="shared" si="154"/>
        <v/>
      </c>
    </row>
    <row r="492" spans="1:13" ht="12.75" customHeight="1" outlineLevel="1" x14ac:dyDescent="0.25">
      <c r="A492" s="46" t="str">
        <f t="shared" si="140"/>
        <v xml:space="preserve">Fieldwork Requests; </v>
      </c>
      <c r="B492" s="51" t="s">
        <v>3678</v>
      </c>
      <c r="C492" s="235" t="s">
        <v>2691</v>
      </c>
      <c r="D492" s="159" t="s">
        <v>2681</v>
      </c>
      <c r="E492" s="159" t="s">
        <v>2789</v>
      </c>
      <c r="F492" s="159" t="s">
        <v>2681</v>
      </c>
      <c r="G492" s="159" t="str">
        <f t="shared" si="148"/>
        <v>string</v>
      </c>
      <c r="H492" s="159" t="str">
        <f t="shared" si="149"/>
        <v/>
      </c>
      <c r="I492" s="159">
        <f t="shared" si="150"/>
        <v>20</v>
      </c>
      <c r="J492" s="159" t="str">
        <f t="shared" si="151"/>
        <v/>
      </c>
      <c r="K492" s="159" t="str">
        <f t="shared" si="152"/>
        <v/>
      </c>
      <c r="L492" s="159" t="str">
        <f t="shared" si="153"/>
        <v/>
      </c>
      <c r="M492" s="159" t="str">
        <f t="shared" si="154"/>
        <v/>
      </c>
    </row>
    <row r="493" spans="1:13" ht="12.75" customHeight="1" outlineLevel="1" x14ac:dyDescent="0.25">
      <c r="A493" s="46" t="str">
        <f t="shared" si="140"/>
        <v xml:space="preserve">Fieldwork Requests; </v>
      </c>
      <c r="B493" s="51" t="s">
        <v>3678</v>
      </c>
      <c r="E493" s="159" t="s">
        <v>2790</v>
      </c>
      <c r="F493" s="159" t="s">
        <v>2681</v>
      </c>
      <c r="G493" s="159" t="str">
        <f t="shared" si="148"/>
        <v>string</v>
      </c>
      <c r="H493" s="159" t="str">
        <f t="shared" si="149"/>
        <v/>
      </c>
      <c r="I493" s="159">
        <f t="shared" si="150"/>
        <v>10</v>
      </c>
      <c r="J493" s="159" t="str">
        <f t="shared" si="151"/>
        <v/>
      </c>
      <c r="K493" s="159" t="str">
        <f t="shared" si="152"/>
        <v/>
      </c>
      <c r="L493" s="159" t="str">
        <f t="shared" si="153"/>
        <v/>
      </c>
      <c r="M493" s="159" t="str">
        <f t="shared" si="154"/>
        <v/>
      </c>
    </row>
    <row r="494" spans="1:13" ht="12.75" customHeight="1" outlineLevel="1" x14ac:dyDescent="0.25">
      <c r="A494" s="46" t="str">
        <f t="shared" si="140"/>
        <v xml:space="preserve">Fieldwork Requests; </v>
      </c>
      <c r="B494" s="51" t="s">
        <v>3678</v>
      </c>
      <c r="C494" s="235" t="s">
        <v>2692</v>
      </c>
      <c r="D494" s="159" t="s">
        <v>2681</v>
      </c>
      <c r="E494" s="159" t="s">
        <v>2789</v>
      </c>
      <c r="F494" s="159" t="s">
        <v>2681</v>
      </c>
      <c r="G494" s="159" t="str">
        <f t="shared" si="148"/>
        <v>string</v>
      </c>
      <c r="H494" s="159" t="str">
        <f t="shared" si="149"/>
        <v/>
      </c>
      <c r="I494" s="159">
        <f t="shared" si="150"/>
        <v>20</v>
      </c>
      <c r="J494" s="159" t="str">
        <f t="shared" si="151"/>
        <v/>
      </c>
      <c r="K494" s="159" t="str">
        <f t="shared" si="152"/>
        <v/>
      </c>
      <c r="L494" s="159" t="str">
        <f t="shared" si="153"/>
        <v/>
      </c>
      <c r="M494" s="159" t="str">
        <f t="shared" si="154"/>
        <v/>
      </c>
    </row>
    <row r="495" spans="1:13" ht="12.75" customHeight="1" outlineLevel="1" x14ac:dyDescent="0.25">
      <c r="A495" s="46" t="str">
        <f t="shared" ref="A495:A556" si="155">IF(B495="","",VLOOKUP(B495,mapping_result,2,FALSE))</f>
        <v xml:space="preserve">Fieldwork Requests; </v>
      </c>
      <c r="B495" s="51" t="s">
        <v>3678</v>
      </c>
      <c r="C495" s="159"/>
      <c r="D495" s="159"/>
      <c r="E495" s="159" t="s">
        <v>2790</v>
      </c>
      <c r="F495" s="159" t="s">
        <v>2681</v>
      </c>
      <c r="G495" s="159" t="str">
        <f t="shared" si="148"/>
        <v>string</v>
      </c>
      <c r="H495" s="159" t="str">
        <f t="shared" si="149"/>
        <v/>
      </c>
      <c r="I495" s="159">
        <f t="shared" si="150"/>
        <v>10</v>
      </c>
      <c r="J495" s="159" t="str">
        <f t="shared" si="151"/>
        <v/>
      </c>
      <c r="K495" s="159" t="str">
        <f t="shared" si="152"/>
        <v/>
      </c>
      <c r="L495" s="159" t="str">
        <f t="shared" si="153"/>
        <v/>
      </c>
      <c r="M495" s="159" t="str">
        <f t="shared" si="154"/>
        <v/>
      </c>
    </row>
    <row r="496" spans="1:13" ht="12.75" customHeight="1" x14ac:dyDescent="0.25">
      <c r="A496" s="46" t="str">
        <f t="shared" si="155"/>
        <v xml:space="preserve">Registrations; </v>
      </c>
      <c r="B496" s="47" t="s">
        <v>3679</v>
      </c>
      <c r="C496" s="48" t="str">
        <f>VLOOKUP($B496,MMnames,2,FALSE)</f>
        <v>New Connection Registration Acceptance</v>
      </c>
      <c r="D496" s="49"/>
      <c r="E496" s="49"/>
      <c r="F496" s="14"/>
      <c r="G496" s="14"/>
      <c r="H496" s="14"/>
      <c r="I496" s="14"/>
      <c r="J496" s="14"/>
      <c r="K496" s="14"/>
      <c r="L496" s="14"/>
      <c r="M496" s="14"/>
    </row>
    <row r="497" spans="1:13" ht="12.75" customHeight="1" outlineLevel="1" x14ac:dyDescent="0.25">
      <c r="A497" s="46" t="str">
        <f t="shared" si="155"/>
        <v xml:space="preserve">Registrations; </v>
      </c>
      <c r="B497" s="51" t="s">
        <v>3679</v>
      </c>
      <c r="C497" s="159" t="s">
        <v>2668</v>
      </c>
      <c r="D497" s="159"/>
      <c r="E497" s="4" t="s">
        <v>2769</v>
      </c>
      <c r="F497" s="4" t="s">
        <v>2670</v>
      </c>
      <c r="G497" s="159" t="str">
        <f t="shared" ref="G497:G519" si="156">VLOOKUP(E497,DI_schema,2,FALSE)</f>
        <v>string</v>
      </c>
      <c r="H497" s="159">
        <f t="shared" ref="H497:H519" si="157">VLOOKUP($E497,DI_schema,3,FALSE)</f>
        <v>11</v>
      </c>
      <c r="I497" s="159" t="str">
        <f t="shared" ref="I497:I519" si="158">VLOOKUP($E497,DI_schema,4,FALSE)</f>
        <v/>
      </c>
      <c r="J497" s="159" t="str">
        <f t="shared" ref="J497:J519" si="159">VLOOKUP($E497,DI_schema,5,FALSE)</f>
        <v/>
      </c>
      <c r="K497" s="159" t="str">
        <f t="shared" ref="K497:K519" si="160">VLOOKUP($E497,DI_schema,6,FALSE)</f>
        <v/>
      </c>
      <c r="L497" s="159" t="str">
        <f t="shared" ref="L497:L519" si="161">VLOOKUP($E497,DI_schema,7,FALSE)</f>
        <v/>
      </c>
      <c r="M497" s="159" t="str">
        <f t="shared" ref="M497:M519" si="162">IF(LEN(VLOOKUP($E497,DI_schema,8,FALSE))&gt;0,"Yes","")</f>
        <v/>
      </c>
    </row>
    <row r="498" spans="1:13" ht="12.75" customHeight="1" outlineLevel="1" x14ac:dyDescent="0.25">
      <c r="A498" s="46" t="str">
        <f t="shared" si="155"/>
        <v xml:space="preserve">Registrations; </v>
      </c>
      <c r="B498" s="51" t="s">
        <v>3679</v>
      </c>
      <c r="C498" s="159"/>
      <c r="D498" s="159"/>
      <c r="E498" s="4" t="s">
        <v>2894</v>
      </c>
      <c r="F498" s="4" t="s">
        <v>2681</v>
      </c>
      <c r="G498" s="159" t="str">
        <f t="shared" si="156"/>
        <v>string</v>
      </c>
      <c r="H498" s="159" t="str">
        <f t="shared" si="157"/>
        <v/>
      </c>
      <c r="I498" s="159">
        <f t="shared" si="158"/>
        <v>35</v>
      </c>
      <c r="J498" s="159" t="str">
        <f t="shared" si="159"/>
        <v/>
      </c>
      <c r="K498" s="159" t="str">
        <f t="shared" si="160"/>
        <v/>
      </c>
      <c r="L498" s="159" t="str">
        <f t="shared" si="161"/>
        <v/>
      </c>
      <c r="M498" s="159" t="str">
        <f t="shared" si="162"/>
        <v/>
      </c>
    </row>
    <row r="499" spans="1:13" ht="12.75" customHeight="1" outlineLevel="1" x14ac:dyDescent="0.25">
      <c r="A499" s="46" t="str">
        <f t="shared" si="155"/>
        <v xml:space="preserve">Registrations; </v>
      </c>
      <c r="B499" s="51" t="s">
        <v>3679</v>
      </c>
      <c r="C499" s="4"/>
      <c r="D499" s="159"/>
      <c r="E499" s="4" t="s">
        <v>2772</v>
      </c>
      <c r="F499" s="4" t="s">
        <v>2670</v>
      </c>
      <c r="G499" s="159" t="str">
        <f t="shared" si="156"/>
        <v>string</v>
      </c>
      <c r="H499" s="159" t="str">
        <f t="shared" si="157"/>
        <v/>
      </c>
      <c r="I499" s="159">
        <f t="shared" si="158"/>
        <v>2</v>
      </c>
      <c r="J499" s="159" t="str">
        <f t="shared" si="159"/>
        <v/>
      </c>
      <c r="K499" s="159" t="str">
        <f t="shared" si="160"/>
        <v/>
      </c>
      <c r="L499" s="159" t="str">
        <f t="shared" si="161"/>
        <v/>
      </c>
      <c r="M499" s="159" t="str">
        <f t="shared" si="162"/>
        <v/>
      </c>
    </row>
    <row r="500" spans="1:13" ht="12.75" customHeight="1" outlineLevel="1" x14ac:dyDescent="0.25">
      <c r="A500" s="46" t="str">
        <f t="shared" si="155"/>
        <v xml:space="preserve">Registrations; </v>
      </c>
      <c r="B500" s="51" t="s">
        <v>3679</v>
      </c>
      <c r="C500" s="4"/>
      <c r="D500" s="159"/>
      <c r="E500" s="4" t="s">
        <v>2671</v>
      </c>
      <c r="F500" s="4" t="s">
        <v>2681</v>
      </c>
      <c r="G500" s="159" t="str">
        <f t="shared" si="156"/>
        <v>string</v>
      </c>
      <c r="H500" s="159">
        <f t="shared" si="157"/>
        <v>3</v>
      </c>
      <c r="I500" s="159" t="str">
        <f t="shared" si="158"/>
        <v/>
      </c>
      <c r="J500" s="159" t="str">
        <f t="shared" si="159"/>
        <v/>
      </c>
      <c r="K500" s="159" t="str">
        <f t="shared" si="160"/>
        <v/>
      </c>
      <c r="L500" s="159" t="str">
        <f t="shared" si="161"/>
        <v/>
      </c>
      <c r="M500" s="159" t="str">
        <f t="shared" si="162"/>
        <v/>
      </c>
    </row>
    <row r="501" spans="1:13" ht="12.75" customHeight="1" outlineLevel="1" x14ac:dyDescent="0.25">
      <c r="A501" s="46" t="str">
        <f t="shared" si="155"/>
        <v xml:space="preserve">Registrations; </v>
      </c>
      <c r="B501" s="51" t="s">
        <v>3679</v>
      </c>
      <c r="C501" s="4"/>
      <c r="D501" s="159"/>
      <c r="E501" s="4" t="s">
        <v>2751</v>
      </c>
      <c r="F501" s="4" t="s">
        <v>2670</v>
      </c>
      <c r="G501" s="159" t="str">
        <f t="shared" si="156"/>
        <v>string</v>
      </c>
      <c r="H501" s="159">
        <f t="shared" si="157"/>
        <v>9</v>
      </c>
      <c r="I501" s="159" t="str">
        <f t="shared" si="158"/>
        <v/>
      </c>
      <c r="J501" s="159" t="str">
        <f t="shared" si="159"/>
        <v/>
      </c>
      <c r="K501" s="159" t="str">
        <f t="shared" si="160"/>
        <v/>
      </c>
      <c r="L501" s="159" t="str">
        <f t="shared" si="161"/>
        <v/>
      </c>
      <c r="M501" s="159" t="str">
        <f t="shared" si="162"/>
        <v>Yes</v>
      </c>
    </row>
    <row r="502" spans="1:13" ht="12.75" customHeight="1" outlineLevel="1" x14ac:dyDescent="0.25">
      <c r="A502" s="46" t="str">
        <f t="shared" si="155"/>
        <v xml:space="preserve">Registrations; </v>
      </c>
      <c r="B502" s="51" t="s">
        <v>3679</v>
      </c>
      <c r="C502" s="4"/>
      <c r="D502" s="159"/>
      <c r="E502" s="4" t="s">
        <v>2672</v>
      </c>
      <c r="F502" s="4" t="s">
        <v>2670</v>
      </c>
      <c r="G502" s="159" t="str">
        <f t="shared" si="156"/>
        <v>string</v>
      </c>
      <c r="H502" s="159" t="str">
        <f t="shared" si="157"/>
        <v/>
      </c>
      <c r="I502" s="159">
        <f t="shared" si="158"/>
        <v>1</v>
      </c>
      <c r="J502" s="159" t="str">
        <f t="shared" si="159"/>
        <v/>
      </c>
      <c r="K502" s="159" t="str">
        <f t="shared" si="160"/>
        <v/>
      </c>
      <c r="L502" s="159" t="str">
        <f t="shared" si="161"/>
        <v/>
      </c>
      <c r="M502" s="159" t="str">
        <f t="shared" si="162"/>
        <v>Yes</v>
      </c>
    </row>
    <row r="503" spans="1:13" ht="12.75" customHeight="1" outlineLevel="1" x14ac:dyDescent="0.25">
      <c r="A503" s="46" t="str">
        <f t="shared" si="155"/>
        <v xml:space="preserve">Registrations; </v>
      </c>
      <c r="B503" s="51" t="s">
        <v>3679</v>
      </c>
      <c r="C503" s="4"/>
      <c r="D503" s="159"/>
      <c r="E503" s="4" t="s">
        <v>2792</v>
      </c>
      <c r="F503" s="4" t="s">
        <v>2670</v>
      </c>
      <c r="G503" s="159" t="str">
        <f t="shared" si="156"/>
        <v>string</v>
      </c>
      <c r="H503" s="159" t="str">
        <f t="shared" si="157"/>
        <v/>
      </c>
      <c r="I503" s="159">
        <f t="shared" si="158"/>
        <v>1</v>
      </c>
      <c r="J503" s="159" t="str">
        <f t="shared" si="159"/>
        <v/>
      </c>
      <c r="K503" s="159" t="str">
        <f t="shared" si="160"/>
        <v/>
      </c>
      <c r="L503" s="159" t="str">
        <f t="shared" si="161"/>
        <v/>
      </c>
      <c r="M503" s="159" t="str">
        <f t="shared" si="162"/>
        <v/>
      </c>
    </row>
    <row r="504" spans="1:13" ht="12.75" customHeight="1" outlineLevel="1" x14ac:dyDescent="0.25">
      <c r="A504" s="46"/>
      <c r="B504" s="51" t="s">
        <v>3679</v>
      </c>
      <c r="C504" s="4"/>
      <c r="D504" s="159"/>
      <c r="E504" s="4" t="s">
        <v>649</v>
      </c>
      <c r="F504" s="4" t="s">
        <v>2670</v>
      </c>
      <c r="G504" s="159" t="str">
        <f t="shared" si="156"/>
        <v>string</v>
      </c>
      <c r="H504" s="159" t="str">
        <f t="shared" si="157"/>
        <v/>
      </c>
      <c r="I504" s="159">
        <f t="shared" si="158"/>
        <v>10</v>
      </c>
      <c r="J504" s="159" t="str">
        <f t="shared" si="159"/>
        <v/>
      </c>
      <c r="K504" s="159" t="str">
        <f t="shared" si="160"/>
        <v/>
      </c>
      <c r="L504" s="159" t="str">
        <f t="shared" si="161"/>
        <v/>
      </c>
      <c r="M504" s="159" t="str">
        <f t="shared" si="162"/>
        <v/>
      </c>
    </row>
    <row r="505" spans="1:13" ht="12.75" customHeight="1" outlineLevel="1" collapsed="1" x14ac:dyDescent="0.25">
      <c r="A505" s="46" t="str">
        <f t="shared" si="155"/>
        <v xml:space="preserve">Registrations; </v>
      </c>
      <c r="B505" s="51" t="s">
        <v>3679</v>
      </c>
      <c r="C505" s="4"/>
      <c r="D505" s="159"/>
      <c r="E505" s="4" t="s">
        <v>2771</v>
      </c>
      <c r="F505" s="4" t="s">
        <v>2670</v>
      </c>
      <c r="G505" s="159" t="str">
        <f t="shared" si="156"/>
        <v>string</v>
      </c>
      <c r="H505" s="159" t="str">
        <f t="shared" si="157"/>
        <v/>
      </c>
      <c r="I505" s="159">
        <f t="shared" si="158"/>
        <v>4</v>
      </c>
      <c r="J505" s="159" t="str">
        <f t="shared" si="159"/>
        <v/>
      </c>
      <c r="K505" s="159" t="str">
        <f t="shared" si="160"/>
        <v/>
      </c>
      <c r="L505" s="159" t="str">
        <f t="shared" si="161"/>
        <v/>
      </c>
      <c r="M505" s="159" t="str">
        <f t="shared" si="162"/>
        <v/>
      </c>
    </row>
    <row r="506" spans="1:13" ht="12.75" customHeight="1" outlineLevel="1" x14ac:dyDescent="0.25">
      <c r="A506" s="46" t="str">
        <f t="shared" si="155"/>
        <v xml:space="preserve">Registrations; </v>
      </c>
      <c r="B506" s="276" t="s">
        <v>3679</v>
      </c>
      <c r="C506" s="237"/>
      <c r="D506" s="237"/>
      <c r="E506" s="237" t="s">
        <v>631</v>
      </c>
      <c r="F506" s="237" t="s">
        <v>2681</v>
      </c>
      <c r="G506" s="237" t="str">
        <f t="shared" si="156"/>
        <v>int</v>
      </c>
      <c r="H506" s="237" t="str">
        <f t="shared" si="157"/>
        <v/>
      </c>
      <c r="I506" s="237" t="str">
        <f t="shared" si="158"/>
        <v/>
      </c>
      <c r="J506" s="237" t="str">
        <f t="shared" si="159"/>
        <v/>
      </c>
      <c r="K506" s="237">
        <f t="shared" si="160"/>
        <v>9</v>
      </c>
      <c r="L506" s="237" t="str">
        <f t="shared" si="161"/>
        <v/>
      </c>
      <c r="M506" s="237" t="str">
        <f t="shared" si="162"/>
        <v/>
      </c>
    </row>
    <row r="507" spans="1:13" s="230" customFormat="1" ht="12.75" customHeight="1" outlineLevel="1" x14ac:dyDescent="0.25">
      <c r="A507" s="46" t="str">
        <f t="shared" si="155"/>
        <v xml:space="preserve">Registrations; </v>
      </c>
      <c r="B507" s="276" t="s">
        <v>3679</v>
      </c>
      <c r="C507" s="237"/>
      <c r="D507" s="237"/>
      <c r="E507" s="237" t="s">
        <v>2590</v>
      </c>
      <c r="F507" s="237" t="s">
        <v>2681</v>
      </c>
      <c r="G507" s="237" t="str">
        <f t="shared" si="156"/>
        <v>string</v>
      </c>
      <c r="H507" s="237" t="str">
        <f t="shared" si="157"/>
        <v/>
      </c>
      <c r="I507" s="237">
        <f t="shared" si="158"/>
        <v>10</v>
      </c>
      <c r="J507" s="237" t="str">
        <f t="shared" si="159"/>
        <v/>
      </c>
      <c r="K507" s="237" t="str">
        <f t="shared" si="160"/>
        <v/>
      </c>
      <c r="L507" s="237" t="str">
        <f t="shared" si="161"/>
        <v/>
      </c>
      <c r="M507" s="237" t="str">
        <f t="shared" si="162"/>
        <v/>
      </c>
    </row>
    <row r="508" spans="1:13" ht="12.75" customHeight="1" outlineLevel="1" x14ac:dyDescent="0.25">
      <c r="A508" s="46" t="str">
        <f t="shared" si="155"/>
        <v xml:space="preserve">Registrations; </v>
      </c>
      <c r="B508" s="51" t="s">
        <v>3679</v>
      </c>
      <c r="C508" s="4"/>
      <c r="D508" s="159"/>
      <c r="E508" s="4" t="s">
        <v>2793</v>
      </c>
      <c r="F508" s="4" t="s">
        <v>2681</v>
      </c>
      <c r="G508" s="159" t="str">
        <f t="shared" si="156"/>
        <v>string</v>
      </c>
      <c r="H508" s="159" t="str">
        <f t="shared" si="157"/>
        <v/>
      </c>
      <c r="I508" s="159">
        <f t="shared" si="158"/>
        <v>10</v>
      </c>
      <c r="J508" s="159" t="str">
        <f t="shared" si="159"/>
        <v/>
      </c>
      <c r="K508" s="159" t="str">
        <f t="shared" si="160"/>
        <v/>
      </c>
      <c r="L508" s="159" t="str">
        <f t="shared" si="161"/>
        <v/>
      </c>
      <c r="M508" s="159" t="str">
        <f t="shared" si="162"/>
        <v/>
      </c>
    </row>
    <row r="509" spans="1:13" ht="12.75" customHeight="1" outlineLevel="1" x14ac:dyDescent="0.25">
      <c r="A509" s="46" t="str">
        <f t="shared" si="155"/>
        <v xml:space="preserve">Registrations; </v>
      </c>
      <c r="B509" s="51" t="s">
        <v>3679</v>
      </c>
      <c r="C509" s="4"/>
      <c r="D509" s="159"/>
      <c r="E509" s="4" t="s">
        <v>2682</v>
      </c>
      <c r="F509" s="4" t="s">
        <v>2670</v>
      </c>
      <c r="G509" s="159" t="str">
        <f t="shared" si="156"/>
        <v>string</v>
      </c>
      <c r="H509" s="159" t="str">
        <f t="shared" si="157"/>
        <v/>
      </c>
      <c r="I509" s="159">
        <f t="shared" si="158"/>
        <v>5</v>
      </c>
      <c r="J509" s="159" t="str">
        <f t="shared" si="159"/>
        <v/>
      </c>
      <c r="K509" s="159" t="str">
        <f t="shared" si="160"/>
        <v/>
      </c>
      <c r="L509" s="159" t="str">
        <f t="shared" si="161"/>
        <v/>
      </c>
      <c r="M509" s="159" t="str">
        <f t="shared" si="162"/>
        <v/>
      </c>
    </row>
    <row r="510" spans="1:13" ht="12.75" customHeight="1" outlineLevel="1" x14ac:dyDescent="0.25">
      <c r="A510" s="46" t="str">
        <f t="shared" si="155"/>
        <v xml:space="preserve">Registrations; </v>
      </c>
      <c r="B510" s="51" t="s">
        <v>3679</v>
      </c>
      <c r="C510" s="4"/>
      <c r="D510" s="159"/>
      <c r="E510" s="4" t="s">
        <v>650</v>
      </c>
      <c r="F510" s="4" t="s">
        <v>2681</v>
      </c>
      <c r="G510" s="159" t="str">
        <f t="shared" si="156"/>
        <v>decimal</v>
      </c>
      <c r="H510" s="159" t="str">
        <f t="shared" si="157"/>
        <v/>
      </c>
      <c r="I510" s="159" t="str">
        <f t="shared" si="158"/>
        <v/>
      </c>
      <c r="J510" s="159" t="str">
        <f t="shared" si="159"/>
        <v/>
      </c>
      <c r="K510" s="159">
        <f t="shared" si="160"/>
        <v>6</v>
      </c>
      <c r="L510" s="159">
        <f t="shared" si="161"/>
        <v>4</v>
      </c>
      <c r="M510" s="159" t="str">
        <f t="shared" si="162"/>
        <v/>
      </c>
    </row>
    <row r="511" spans="1:13" ht="12.75" customHeight="1" outlineLevel="1" x14ac:dyDescent="0.25">
      <c r="A511" s="46" t="str">
        <f t="shared" si="155"/>
        <v xml:space="preserve">Registrations; </v>
      </c>
      <c r="B511" s="51" t="s">
        <v>3679</v>
      </c>
      <c r="C511" s="4"/>
      <c r="D511" s="159"/>
      <c r="E511" s="4" t="s">
        <v>1050</v>
      </c>
      <c r="F511" s="4" t="s">
        <v>2670</v>
      </c>
      <c r="G511" s="159" t="str">
        <f t="shared" si="156"/>
        <v>boolean</v>
      </c>
      <c r="H511" s="159" t="str">
        <f t="shared" si="157"/>
        <v/>
      </c>
      <c r="I511" s="159" t="str">
        <f t="shared" si="158"/>
        <v/>
      </c>
      <c r="J511" s="159" t="str">
        <f t="shared" si="159"/>
        <v/>
      </c>
      <c r="K511" s="159" t="str">
        <f t="shared" si="160"/>
        <v/>
      </c>
      <c r="L511" s="159" t="str">
        <f t="shared" si="161"/>
        <v/>
      </c>
      <c r="M511" s="159" t="str">
        <f t="shared" si="162"/>
        <v/>
      </c>
    </row>
    <row r="512" spans="1:13" ht="12.75" customHeight="1" outlineLevel="1" x14ac:dyDescent="0.25">
      <c r="A512" s="46" t="str">
        <f t="shared" si="155"/>
        <v xml:space="preserve">Registrations; </v>
      </c>
      <c r="B512" s="51" t="s">
        <v>3679</v>
      </c>
      <c r="C512" s="4"/>
      <c r="D512" s="159"/>
      <c r="E512" s="4" t="s">
        <v>1059</v>
      </c>
      <c r="F512" s="4" t="s">
        <v>2681</v>
      </c>
      <c r="G512" s="159" t="str">
        <f t="shared" si="156"/>
        <v>string</v>
      </c>
      <c r="H512" s="159" t="str">
        <f t="shared" si="157"/>
        <v/>
      </c>
      <c r="I512" s="159">
        <f t="shared" si="158"/>
        <v>4</v>
      </c>
      <c r="J512" s="159" t="str">
        <f t="shared" si="159"/>
        <v/>
      </c>
      <c r="K512" s="159" t="str">
        <f t="shared" si="160"/>
        <v/>
      </c>
      <c r="L512" s="159" t="str">
        <f t="shared" si="161"/>
        <v/>
      </c>
      <c r="M512" s="159" t="str">
        <f t="shared" si="162"/>
        <v/>
      </c>
    </row>
    <row r="513" spans="1:13" ht="12.75" customHeight="1" outlineLevel="1" x14ac:dyDescent="0.25">
      <c r="A513" s="46" t="str">
        <f t="shared" si="155"/>
        <v xml:space="preserve">Registrations; </v>
      </c>
      <c r="B513" s="276" t="s">
        <v>3679</v>
      </c>
      <c r="C513" s="237"/>
      <c r="D513" s="237"/>
      <c r="E513" s="237" t="s">
        <v>651</v>
      </c>
      <c r="F513" s="237" t="s">
        <v>2681</v>
      </c>
      <c r="G513" s="237" t="str">
        <f t="shared" si="156"/>
        <v>int</v>
      </c>
      <c r="H513" s="237" t="str">
        <f t="shared" si="157"/>
        <v/>
      </c>
      <c r="I513" s="237" t="str">
        <f t="shared" si="158"/>
        <v/>
      </c>
      <c r="J513" s="237" t="str">
        <f t="shared" si="159"/>
        <v/>
      </c>
      <c r="K513" s="237">
        <f t="shared" si="160"/>
        <v>9</v>
      </c>
      <c r="L513" s="237" t="str">
        <f t="shared" si="161"/>
        <v/>
      </c>
      <c r="M513" s="237" t="str">
        <f t="shared" si="162"/>
        <v/>
      </c>
    </row>
    <row r="514" spans="1:13" ht="12.75" customHeight="1" outlineLevel="1" x14ac:dyDescent="0.25">
      <c r="A514" s="46" t="str">
        <f t="shared" si="155"/>
        <v xml:space="preserve">Registrations; </v>
      </c>
      <c r="B514" s="276" t="s">
        <v>3679</v>
      </c>
      <c r="C514" s="237"/>
      <c r="D514" s="237"/>
      <c r="E514" s="237" t="s">
        <v>2794</v>
      </c>
      <c r="F514" s="237" t="s">
        <v>2670</v>
      </c>
      <c r="G514" s="237" t="str">
        <f t="shared" si="156"/>
        <v>date</v>
      </c>
      <c r="H514" s="237" t="str">
        <f t="shared" si="157"/>
        <v/>
      </c>
      <c r="I514" s="237" t="str">
        <f t="shared" si="158"/>
        <v/>
      </c>
      <c r="J514" s="237" t="str">
        <f t="shared" si="159"/>
        <v/>
      </c>
      <c r="K514" s="237" t="str">
        <f t="shared" si="160"/>
        <v/>
      </c>
      <c r="L514" s="237" t="str">
        <f t="shared" si="161"/>
        <v/>
      </c>
      <c r="M514" s="237" t="str">
        <f t="shared" si="162"/>
        <v/>
      </c>
    </row>
    <row r="515" spans="1:13" s="230" customFormat="1" ht="12.75" customHeight="1" outlineLevel="1" x14ac:dyDescent="0.25">
      <c r="A515" s="46" t="str">
        <f t="shared" si="155"/>
        <v xml:space="preserve">Registrations; </v>
      </c>
      <c r="B515" s="276" t="s">
        <v>3679</v>
      </c>
      <c r="C515" s="237"/>
      <c r="D515" s="237"/>
      <c r="E515" s="237" t="s">
        <v>2683</v>
      </c>
      <c r="F515" s="237" t="s">
        <v>2681</v>
      </c>
      <c r="G515" s="237" t="str">
        <f t="shared" si="156"/>
        <v>string</v>
      </c>
      <c r="H515" s="237" t="str">
        <f t="shared" si="157"/>
        <v/>
      </c>
      <c r="I515" s="237">
        <f t="shared" si="158"/>
        <v>3</v>
      </c>
      <c r="J515" s="237" t="str">
        <f t="shared" si="159"/>
        <v/>
      </c>
      <c r="K515" s="237" t="str">
        <f t="shared" si="160"/>
        <v/>
      </c>
      <c r="L515" s="237" t="str">
        <f t="shared" si="161"/>
        <v/>
      </c>
      <c r="M515" s="237" t="str">
        <f t="shared" si="162"/>
        <v/>
      </c>
    </row>
    <row r="516" spans="1:13" ht="12.75" customHeight="1" outlineLevel="1" x14ac:dyDescent="0.25">
      <c r="A516" s="46" t="str">
        <f t="shared" si="155"/>
        <v xml:space="preserve">Registrations; </v>
      </c>
      <c r="B516" s="276" t="s">
        <v>3679</v>
      </c>
      <c r="C516" s="237"/>
      <c r="D516" s="237"/>
      <c r="E516" s="237" t="s">
        <v>1245</v>
      </c>
      <c r="F516" s="237" t="s">
        <v>2681</v>
      </c>
      <c r="G516" s="237" t="str">
        <f t="shared" si="156"/>
        <v>date</v>
      </c>
      <c r="H516" s="237" t="str">
        <f t="shared" si="157"/>
        <v/>
      </c>
      <c r="I516" s="237" t="str">
        <f t="shared" si="158"/>
        <v/>
      </c>
      <c r="J516" s="237" t="str">
        <f t="shared" si="159"/>
        <v/>
      </c>
      <c r="K516" s="237" t="str">
        <f t="shared" si="160"/>
        <v/>
      </c>
      <c r="L516" s="237" t="str">
        <f t="shared" si="161"/>
        <v/>
      </c>
      <c r="M516" s="237" t="str">
        <f t="shared" si="162"/>
        <v/>
      </c>
    </row>
    <row r="517" spans="1:13" ht="12.75" customHeight="1" outlineLevel="1" x14ac:dyDescent="0.25">
      <c r="A517" s="46" t="str">
        <f t="shared" si="155"/>
        <v xml:space="preserve">Registrations; </v>
      </c>
      <c r="B517" s="276" t="s">
        <v>3679</v>
      </c>
      <c r="C517" s="237"/>
      <c r="D517" s="237"/>
      <c r="E517" s="237" t="s">
        <v>621</v>
      </c>
      <c r="F517" s="237" t="s">
        <v>2681</v>
      </c>
      <c r="G517" s="237" t="str">
        <f t="shared" si="156"/>
        <v>string</v>
      </c>
      <c r="H517" s="237">
        <f t="shared" si="157"/>
        <v>19</v>
      </c>
      <c r="I517" s="237" t="str">
        <f t="shared" si="158"/>
        <v/>
      </c>
      <c r="J517" s="237" t="str">
        <f t="shared" si="159"/>
        <v/>
      </c>
      <c r="K517" s="237" t="str">
        <f t="shared" si="160"/>
        <v/>
      </c>
      <c r="L517" s="237" t="str">
        <f t="shared" si="161"/>
        <v/>
      </c>
      <c r="M517" s="237" t="str">
        <f t="shared" si="162"/>
        <v>Yes</v>
      </c>
    </row>
    <row r="518" spans="1:13" ht="12.75" customHeight="1" outlineLevel="1" x14ac:dyDescent="0.25">
      <c r="A518" s="46" t="str">
        <f t="shared" si="155"/>
        <v xml:space="preserve">Registrations; </v>
      </c>
      <c r="B518" s="276" t="s">
        <v>3679</v>
      </c>
      <c r="C518" s="279"/>
      <c r="D518" s="237"/>
      <c r="E518" s="237" t="s">
        <v>71</v>
      </c>
      <c r="F518" s="237" t="s">
        <v>2681</v>
      </c>
      <c r="G518" s="237" t="str">
        <f t="shared" si="156"/>
        <v>string</v>
      </c>
      <c r="H518" s="237" t="str">
        <f t="shared" si="157"/>
        <v/>
      </c>
      <c r="I518" s="237">
        <f t="shared" si="158"/>
        <v>3</v>
      </c>
      <c r="J518" s="237" t="str">
        <f t="shared" si="159"/>
        <v/>
      </c>
      <c r="K518" s="237" t="str">
        <f t="shared" si="160"/>
        <v/>
      </c>
      <c r="L518" s="237" t="str">
        <f t="shared" si="161"/>
        <v/>
      </c>
      <c r="M518" s="237" t="str">
        <f t="shared" si="162"/>
        <v/>
      </c>
    </row>
    <row r="519" spans="1:13" ht="12.75" customHeight="1" outlineLevel="1" x14ac:dyDescent="0.25">
      <c r="A519" s="46" t="str">
        <f t="shared" si="155"/>
        <v xml:space="preserve">Registrations; </v>
      </c>
      <c r="B519" s="276" t="s">
        <v>3679</v>
      </c>
      <c r="C519" s="237"/>
      <c r="D519" s="237"/>
      <c r="E519" s="237" t="s">
        <v>2329</v>
      </c>
      <c r="F519" s="237" t="s">
        <v>2681</v>
      </c>
      <c r="G519" s="237" t="str">
        <f t="shared" si="156"/>
        <v>string</v>
      </c>
      <c r="H519" s="237" t="str">
        <f t="shared" si="157"/>
        <v/>
      </c>
      <c r="I519" s="237">
        <f t="shared" si="158"/>
        <v>3</v>
      </c>
      <c r="J519" s="237" t="str">
        <f t="shared" si="159"/>
        <v/>
      </c>
      <c r="K519" s="237" t="str">
        <f t="shared" si="160"/>
        <v/>
      </c>
      <c r="L519" s="237" t="str">
        <f t="shared" si="161"/>
        <v/>
      </c>
      <c r="M519" s="237" t="str">
        <f t="shared" si="162"/>
        <v/>
      </c>
    </row>
    <row r="520" spans="1:13" ht="12.75" customHeight="1" outlineLevel="1" x14ac:dyDescent="0.25">
      <c r="A520" s="46" t="str">
        <f>IF(B520="","",VLOOKUP(B520,mapping_result,2,FALSE))</f>
        <v xml:space="preserve">Registrations; </v>
      </c>
      <c r="B520" s="276" t="s">
        <v>3679</v>
      </c>
      <c r="C520" s="237"/>
      <c r="D520" s="237"/>
      <c r="E520" s="237" t="s">
        <v>3979</v>
      </c>
      <c r="F520" s="237" t="s">
        <v>2681</v>
      </c>
      <c r="G520" s="237" t="s">
        <v>2244</v>
      </c>
      <c r="H520" s="237"/>
      <c r="I520" s="237"/>
      <c r="J520" s="237"/>
      <c r="K520" s="237"/>
      <c r="L520" s="237"/>
      <c r="M520" s="237"/>
    </row>
    <row r="521" spans="1:13" s="230" customFormat="1" ht="12.75" customHeight="1" outlineLevel="1" x14ac:dyDescent="0.25">
      <c r="A521" s="46"/>
      <c r="B521" s="276" t="s">
        <v>3679</v>
      </c>
      <c r="C521" s="237"/>
      <c r="D521" s="237"/>
      <c r="E521" s="277" t="s">
        <v>4064</v>
      </c>
      <c r="F521" s="237" t="s">
        <v>2681</v>
      </c>
      <c r="G521" s="237" t="s">
        <v>2241</v>
      </c>
      <c r="H521" s="237" t="s">
        <v>2248</v>
      </c>
      <c r="I521" s="237">
        <v>3</v>
      </c>
      <c r="J521" s="237" t="s">
        <v>2248</v>
      </c>
      <c r="K521" s="237" t="s">
        <v>2248</v>
      </c>
      <c r="L521" s="237" t="s">
        <v>2248</v>
      </c>
      <c r="M521" s="237" t="s">
        <v>2248</v>
      </c>
    </row>
    <row r="522" spans="1:13" s="230" customFormat="1" ht="12.75" customHeight="1" outlineLevel="1" x14ac:dyDescent="0.25">
      <c r="A522" s="46"/>
      <c r="B522" s="276" t="s">
        <v>3679</v>
      </c>
      <c r="C522" s="237"/>
      <c r="D522" s="237"/>
      <c r="E522" s="277" t="s">
        <v>4065</v>
      </c>
      <c r="F522" s="237" t="s">
        <v>2681</v>
      </c>
      <c r="G522" s="237" t="s">
        <v>2241</v>
      </c>
      <c r="H522" s="237" t="s">
        <v>2248</v>
      </c>
      <c r="I522" s="237">
        <v>3</v>
      </c>
      <c r="J522" s="237" t="s">
        <v>2248</v>
      </c>
      <c r="K522" s="237" t="s">
        <v>2248</v>
      </c>
      <c r="L522" s="237" t="s">
        <v>2248</v>
      </c>
      <c r="M522" s="237" t="s">
        <v>2248</v>
      </c>
    </row>
    <row r="523" spans="1:13" s="230" customFormat="1" ht="12.75" customHeight="1" outlineLevel="1" x14ac:dyDescent="0.25">
      <c r="A523" s="46"/>
      <c r="B523" s="276" t="s">
        <v>3679</v>
      </c>
      <c r="C523" s="237"/>
      <c r="D523" s="237"/>
      <c r="E523" s="237" t="s">
        <v>4063</v>
      </c>
      <c r="F523" s="237" t="s">
        <v>2681</v>
      </c>
      <c r="G523" s="237" t="s">
        <v>2241</v>
      </c>
      <c r="H523" s="237">
        <v>2</v>
      </c>
      <c r="I523" s="237"/>
      <c r="J523" s="237"/>
      <c r="K523" s="237"/>
      <c r="L523" s="237"/>
      <c r="M523" s="237"/>
    </row>
    <row r="524" spans="1:13" s="230" customFormat="1" ht="12.75" customHeight="1" outlineLevel="1" x14ac:dyDescent="0.25">
      <c r="A524" s="46"/>
      <c r="B524" s="276" t="s">
        <v>3679</v>
      </c>
      <c r="C524" s="237"/>
      <c r="D524" s="237"/>
      <c r="E524" s="237" t="s">
        <v>4066</v>
      </c>
      <c r="F524" s="237" t="s">
        <v>2681</v>
      </c>
      <c r="G524" s="237" t="s">
        <v>2241</v>
      </c>
      <c r="H524" s="237"/>
      <c r="I524" s="237">
        <v>3</v>
      </c>
      <c r="J524" s="237"/>
      <c r="K524" s="237"/>
      <c r="L524" s="237"/>
      <c r="M524" s="237"/>
    </row>
    <row r="525" spans="1:13" ht="12.75" customHeight="1" outlineLevel="1" x14ac:dyDescent="0.25">
      <c r="A525" s="46" t="str">
        <f t="shared" si="155"/>
        <v xml:space="preserve">Registrations; </v>
      </c>
      <c r="B525" s="51" t="s">
        <v>3679</v>
      </c>
      <c r="C525" s="159" t="s">
        <v>3839</v>
      </c>
      <c r="D525" s="159" t="s">
        <v>2670</v>
      </c>
      <c r="E525" s="234" t="s">
        <v>1247</v>
      </c>
      <c r="F525" s="234" t="s">
        <v>2681</v>
      </c>
      <c r="G525" s="159" t="str">
        <f t="shared" ref="G525:G549" si="163">VLOOKUP(E525,DI_schema,2,FALSE)</f>
        <v>string</v>
      </c>
      <c r="H525" s="159" t="str">
        <f t="shared" ref="H525:H549" si="164">VLOOKUP($E525,DI_schema,3,FALSE)</f>
        <v/>
      </c>
      <c r="I525" s="159">
        <f t="shared" ref="I525:I549" si="165">VLOOKUP($E525,DI_schema,4,FALSE)</f>
        <v>10</v>
      </c>
      <c r="J525" s="159" t="str">
        <f t="shared" ref="J525:J549" si="166">VLOOKUP($E525,DI_schema,5,FALSE)</f>
        <v/>
      </c>
      <c r="K525" s="159" t="str">
        <f t="shared" ref="K525:K549" si="167">VLOOKUP($E525,DI_schema,6,FALSE)</f>
        <v/>
      </c>
      <c r="L525" s="159" t="str">
        <f t="shared" ref="L525:L549" si="168">VLOOKUP($E525,DI_schema,7,FALSE)</f>
        <v/>
      </c>
      <c r="M525" s="159" t="str">
        <f t="shared" ref="M525:M549" si="169">IF(LEN(VLOOKUP($E525,DI_schema,8,FALSE))&gt;0,"Yes","")</f>
        <v/>
      </c>
    </row>
    <row r="526" spans="1:13" ht="12.75" customHeight="1" outlineLevel="1" x14ac:dyDescent="0.25">
      <c r="A526" s="46" t="str">
        <f t="shared" si="155"/>
        <v xml:space="preserve">Registrations; </v>
      </c>
      <c r="B526" s="51" t="s">
        <v>3679</v>
      </c>
      <c r="C526" s="159"/>
      <c r="D526" s="159"/>
      <c r="E526" s="234" t="s">
        <v>1248</v>
      </c>
      <c r="F526" s="234" t="s">
        <v>2681</v>
      </c>
      <c r="G526" s="159" t="str">
        <f t="shared" si="163"/>
        <v>string</v>
      </c>
      <c r="H526" s="159" t="str">
        <f t="shared" si="164"/>
        <v/>
      </c>
      <c r="I526" s="159">
        <f t="shared" si="165"/>
        <v>40</v>
      </c>
      <c r="J526" s="159" t="str">
        <f t="shared" si="166"/>
        <v/>
      </c>
      <c r="K526" s="159" t="str">
        <f t="shared" si="167"/>
        <v/>
      </c>
      <c r="L526" s="159" t="str">
        <f t="shared" si="168"/>
        <v/>
      </c>
      <c r="M526" s="159" t="str">
        <f t="shared" si="169"/>
        <v/>
      </c>
    </row>
    <row r="527" spans="1:13" ht="12.75" customHeight="1" outlineLevel="1" x14ac:dyDescent="0.25">
      <c r="A527" s="46" t="str">
        <f t="shared" si="155"/>
        <v xml:space="preserve">Registrations; </v>
      </c>
      <c r="B527" s="51" t="s">
        <v>3679</v>
      </c>
      <c r="C527" s="159"/>
      <c r="D527" s="159"/>
      <c r="E527" s="234" t="s">
        <v>1249</v>
      </c>
      <c r="F527" s="234" t="s">
        <v>2681</v>
      </c>
      <c r="G527" s="159" t="str">
        <f t="shared" si="163"/>
        <v>string</v>
      </c>
      <c r="H527" s="159" t="str">
        <f t="shared" si="164"/>
        <v/>
      </c>
      <c r="I527" s="159">
        <f t="shared" si="165"/>
        <v>40</v>
      </c>
      <c r="J527" s="159" t="str">
        <f t="shared" si="166"/>
        <v/>
      </c>
      <c r="K527" s="159" t="str">
        <f t="shared" si="167"/>
        <v/>
      </c>
      <c r="L527" s="159" t="str">
        <f t="shared" si="168"/>
        <v/>
      </c>
      <c r="M527" s="159" t="str">
        <f t="shared" si="169"/>
        <v/>
      </c>
    </row>
    <row r="528" spans="1:13" ht="12.75" customHeight="1" outlineLevel="1" x14ac:dyDescent="0.25">
      <c r="A528" s="46" t="str">
        <f t="shared" si="155"/>
        <v xml:space="preserve">Registrations; </v>
      </c>
      <c r="B528" s="51" t="s">
        <v>3679</v>
      </c>
      <c r="C528" s="159"/>
      <c r="D528" s="159"/>
      <c r="E528" s="234" t="s">
        <v>1250</v>
      </c>
      <c r="F528" s="234" t="s">
        <v>2681</v>
      </c>
      <c r="G528" s="159" t="str">
        <f t="shared" si="163"/>
        <v>string</v>
      </c>
      <c r="H528" s="159" t="str">
        <f t="shared" si="164"/>
        <v/>
      </c>
      <c r="I528" s="159">
        <f t="shared" si="165"/>
        <v>10</v>
      </c>
      <c r="J528" s="159" t="str">
        <f t="shared" si="166"/>
        <v/>
      </c>
      <c r="K528" s="159" t="str">
        <f t="shared" si="167"/>
        <v/>
      </c>
      <c r="L528" s="159" t="str">
        <f t="shared" si="168"/>
        <v/>
      </c>
      <c r="M528" s="159" t="str">
        <f t="shared" si="169"/>
        <v>Yes</v>
      </c>
    </row>
    <row r="529" spans="1:13" ht="12.75" customHeight="1" outlineLevel="1" x14ac:dyDescent="0.25">
      <c r="A529" s="46" t="str">
        <f t="shared" si="155"/>
        <v xml:space="preserve">Registrations; </v>
      </c>
      <c r="B529" s="51" t="s">
        <v>3679</v>
      </c>
      <c r="C529" s="159"/>
      <c r="D529" s="159"/>
      <c r="E529" s="234" t="s">
        <v>1251</v>
      </c>
      <c r="F529" s="234" t="s">
        <v>2681</v>
      </c>
      <c r="G529" s="159" t="str">
        <f t="shared" si="163"/>
        <v>string</v>
      </c>
      <c r="H529" s="159" t="str">
        <f t="shared" si="164"/>
        <v/>
      </c>
      <c r="I529" s="159">
        <f t="shared" si="165"/>
        <v>60</v>
      </c>
      <c r="J529" s="159" t="str">
        <f t="shared" si="166"/>
        <v/>
      </c>
      <c r="K529" s="159" t="str">
        <f t="shared" si="167"/>
        <v/>
      </c>
      <c r="L529" s="159" t="str">
        <f t="shared" si="168"/>
        <v/>
      </c>
      <c r="M529" s="159" t="str">
        <f t="shared" si="169"/>
        <v>Yes</v>
      </c>
    </row>
    <row r="530" spans="1:13" ht="12.75" customHeight="1" outlineLevel="1" x14ac:dyDescent="0.25">
      <c r="A530" s="46" t="str">
        <f t="shared" si="155"/>
        <v xml:space="preserve">Registrations; </v>
      </c>
      <c r="B530" s="51" t="s">
        <v>3679</v>
      </c>
      <c r="C530" s="159"/>
      <c r="D530" s="159"/>
      <c r="E530" s="234" t="s">
        <v>1252</v>
      </c>
      <c r="F530" s="234" t="s">
        <v>2681</v>
      </c>
      <c r="G530" s="159" t="str">
        <f t="shared" si="163"/>
        <v>string</v>
      </c>
      <c r="H530" s="159" t="str">
        <f t="shared" si="164"/>
        <v/>
      </c>
      <c r="I530" s="159">
        <f t="shared" si="165"/>
        <v>40</v>
      </c>
      <c r="J530" s="159" t="str">
        <f t="shared" si="166"/>
        <v/>
      </c>
      <c r="K530" s="159" t="str">
        <f t="shared" si="167"/>
        <v/>
      </c>
      <c r="L530" s="159" t="str">
        <f t="shared" si="168"/>
        <v/>
      </c>
      <c r="M530" s="159" t="str">
        <f t="shared" si="169"/>
        <v/>
      </c>
    </row>
    <row r="531" spans="1:13" ht="12.75" customHeight="1" outlineLevel="1" x14ac:dyDescent="0.25">
      <c r="A531" s="46" t="str">
        <f t="shared" si="155"/>
        <v xml:space="preserve">Registrations; </v>
      </c>
      <c r="B531" s="51" t="s">
        <v>3679</v>
      </c>
      <c r="C531" s="159"/>
      <c r="D531" s="159"/>
      <c r="E531" s="234" t="s">
        <v>1253</v>
      </c>
      <c r="F531" s="234" t="s">
        <v>2681</v>
      </c>
      <c r="G531" s="159" t="str">
        <f t="shared" si="163"/>
        <v>string</v>
      </c>
      <c r="H531" s="159" t="str">
        <f t="shared" si="164"/>
        <v/>
      </c>
      <c r="I531" s="159">
        <f t="shared" si="165"/>
        <v>40</v>
      </c>
      <c r="J531" s="159" t="str">
        <f t="shared" si="166"/>
        <v/>
      </c>
      <c r="K531" s="159" t="str">
        <f t="shared" si="167"/>
        <v/>
      </c>
      <c r="L531" s="159" t="str">
        <f t="shared" si="168"/>
        <v/>
      </c>
      <c r="M531" s="159" t="str">
        <f t="shared" si="169"/>
        <v/>
      </c>
    </row>
    <row r="532" spans="1:13" ht="12.75" customHeight="1" outlineLevel="1" x14ac:dyDescent="0.25">
      <c r="A532" s="46" t="str">
        <f t="shared" si="155"/>
        <v xml:space="preserve">Registrations; </v>
      </c>
      <c r="B532" s="51" t="s">
        <v>3679</v>
      </c>
      <c r="C532" s="159"/>
      <c r="D532" s="159"/>
      <c r="E532" s="234" t="s">
        <v>2653</v>
      </c>
      <c r="F532" s="234" t="s">
        <v>2681</v>
      </c>
      <c r="G532" s="159" t="str">
        <f t="shared" si="163"/>
        <v>string</v>
      </c>
      <c r="H532" s="159" t="str">
        <f t="shared" si="164"/>
        <v/>
      </c>
      <c r="I532" s="159">
        <f t="shared" si="165"/>
        <v>10</v>
      </c>
      <c r="J532" s="159" t="str">
        <f t="shared" si="166"/>
        <v/>
      </c>
      <c r="K532" s="159" t="str">
        <f t="shared" si="167"/>
        <v/>
      </c>
      <c r="L532" s="159" t="str">
        <f t="shared" si="168"/>
        <v/>
      </c>
      <c r="M532" s="159" t="str">
        <f t="shared" si="169"/>
        <v/>
      </c>
    </row>
    <row r="533" spans="1:13" ht="12.75" customHeight="1" outlineLevel="1" x14ac:dyDescent="0.25">
      <c r="A533" s="46" t="str">
        <f t="shared" si="155"/>
        <v xml:space="preserve">Registrations; </v>
      </c>
      <c r="B533" s="51" t="s">
        <v>3679</v>
      </c>
      <c r="C533" s="159"/>
      <c r="D533" s="159"/>
      <c r="E533" s="234" t="s">
        <v>1254</v>
      </c>
      <c r="F533" s="234" t="s">
        <v>2681</v>
      </c>
      <c r="G533" s="159" t="str">
        <f t="shared" si="163"/>
        <v>string</v>
      </c>
      <c r="H533" s="159" t="str">
        <f t="shared" si="164"/>
        <v/>
      </c>
      <c r="I533" s="159">
        <f t="shared" si="165"/>
        <v>40</v>
      </c>
      <c r="J533" s="159" t="str">
        <f t="shared" si="166"/>
        <v/>
      </c>
      <c r="K533" s="159" t="str">
        <f t="shared" si="167"/>
        <v/>
      </c>
      <c r="L533" s="159" t="str">
        <f t="shared" si="168"/>
        <v/>
      </c>
      <c r="M533" s="159" t="str">
        <f t="shared" si="169"/>
        <v/>
      </c>
    </row>
    <row r="534" spans="1:13" ht="12.75" customHeight="1" outlineLevel="1" x14ac:dyDescent="0.25">
      <c r="A534" s="46" t="str">
        <f t="shared" si="155"/>
        <v xml:space="preserve">Registrations; </v>
      </c>
      <c r="B534" s="51" t="s">
        <v>3679</v>
      </c>
      <c r="C534" s="4"/>
      <c r="D534" s="159"/>
      <c r="E534" s="234" t="s">
        <v>1255</v>
      </c>
      <c r="F534" s="234" t="s">
        <v>2681</v>
      </c>
      <c r="G534" s="159" t="str">
        <f t="shared" si="163"/>
        <v>string</v>
      </c>
      <c r="H534" s="159" t="str">
        <f t="shared" si="164"/>
        <v/>
      </c>
      <c r="I534" s="159">
        <f t="shared" si="165"/>
        <v>3</v>
      </c>
      <c r="J534" s="159" t="str">
        <f t="shared" si="166"/>
        <v/>
      </c>
      <c r="K534" s="159" t="str">
        <f t="shared" si="167"/>
        <v/>
      </c>
      <c r="L534" s="159" t="str">
        <f t="shared" si="168"/>
        <v/>
      </c>
      <c r="M534" s="159" t="str">
        <f t="shared" si="169"/>
        <v/>
      </c>
    </row>
    <row r="535" spans="1:13" ht="12.75" customHeight="1" outlineLevel="1" x14ac:dyDescent="0.25">
      <c r="A535" s="46" t="str">
        <f t="shared" si="155"/>
        <v xml:space="preserve">Registrations; </v>
      </c>
      <c r="B535" s="51" t="s">
        <v>3679</v>
      </c>
      <c r="C535" s="4"/>
      <c r="D535" s="159"/>
      <c r="E535" s="234" t="s">
        <v>2882</v>
      </c>
      <c r="F535" s="234" t="s">
        <v>2681</v>
      </c>
      <c r="G535" s="159" t="str">
        <f t="shared" si="163"/>
        <v>string</v>
      </c>
      <c r="H535" s="159" t="str">
        <f t="shared" si="164"/>
        <v/>
      </c>
      <c r="I535" s="159">
        <f t="shared" si="165"/>
        <v>3</v>
      </c>
      <c r="J535" s="159" t="str">
        <f t="shared" si="166"/>
        <v/>
      </c>
      <c r="K535" s="159" t="str">
        <f t="shared" si="167"/>
        <v/>
      </c>
      <c r="L535" s="159" t="str">
        <f t="shared" si="168"/>
        <v/>
      </c>
      <c r="M535" s="159" t="str">
        <f t="shared" si="169"/>
        <v/>
      </c>
    </row>
    <row r="536" spans="1:13" ht="12.75" customHeight="1" outlineLevel="1" x14ac:dyDescent="0.25">
      <c r="A536" s="46" t="str">
        <f t="shared" si="155"/>
        <v xml:space="preserve">Registrations; </v>
      </c>
      <c r="B536" s="51" t="s">
        <v>3679</v>
      </c>
      <c r="C536" s="4" t="s">
        <v>652</v>
      </c>
      <c r="D536" s="159" t="s">
        <v>2670</v>
      </c>
      <c r="E536" s="234" t="s">
        <v>653</v>
      </c>
      <c r="F536" s="234" t="s">
        <v>2681</v>
      </c>
      <c r="G536" s="159" t="str">
        <f t="shared" si="163"/>
        <v>string</v>
      </c>
      <c r="H536" s="159" t="str">
        <f t="shared" si="164"/>
        <v/>
      </c>
      <c r="I536" s="159">
        <f t="shared" si="165"/>
        <v>4</v>
      </c>
      <c r="J536" s="159" t="str">
        <f t="shared" si="166"/>
        <v/>
      </c>
      <c r="K536" s="159" t="str">
        <f t="shared" si="167"/>
        <v/>
      </c>
      <c r="L536" s="159" t="str">
        <f t="shared" si="168"/>
        <v/>
      </c>
      <c r="M536" s="159" t="str">
        <f t="shared" si="169"/>
        <v>Yes</v>
      </c>
    </row>
    <row r="537" spans="1:13" ht="12.75" customHeight="1" outlineLevel="1" x14ac:dyDescent="0.25">
      <c r="A537" s="46" t="str">
        <f t="shared" si="155"/>
        <v xml:space="preserve">Registrations; </v>
      </c>
      <c r="B537" s="51" t="s">
        <v>3679</v>
      </c>
      <c r="C537" s="159"/>
      <c r="D537" s="159"/>
      <c r="E537" s="234" t="s">
        <v>654</v>
      </c>
      <c r="F537" s="234" t="s">
        <v>2681</v>
      </c>
      <c r="G537" s="159" t="str">
        <f t="shared" si="163"/>
        <v>string</v>
      </c>
      <c r="H537" s="159" t="str">
        <f t="shared" si="164"/>
        <v/>
      </c>
      <c r="I537" s="159">
        <f t="shared" si="165"/>
        <v>40</v>
      </c>
      <c r="J537" s="159" t="str">
        <f t="shared" si="166"/>
        <v/>
      </c>
      <c r="K537" s="159" t="str">
        <f t="shared" si="167"/>
        <v/>
      </c>
      <c r="L537" s="159" t="str">
        <f t="shared" si="168"/>
        <v/>
      </c>
      <c r="M537" s="159" t="str">
        <f t="shared" si="169"/>
        <v/>
      </c>
    </row>
    <row r="538" spans="1:13" ht="12.75" customHeight="1" outlineLevel="1" x14ac:dyDescent="0.25">
      <c r="A538" s="46" t="str">
        <f t="shared" si="155"/>
        <v xml:space="preserve">Registrations; </v>
      </c>
      <c r="B538" s="51" t="s">
        <v>3679</v>
      </c>
      <c r="C538" s="159"/>
      <c r="D538" s="159"/>
      <c r="E538" s="234" t="s">
        <v>655</v>
      </c>
      <c r="F538" s="234" t="s">
        <v>2681</v>
      </c>
      <c r="G538" s="159" t="str">
        <f t="shared" si="163"/>
        <v>string</v>
      </c>
      <c r="H538" s="159" t="str">
        <f t="shared" si="164"/>
        <v/>
      </c>
      <c r="I538" s="159">
        <f t="shared" si="165"/>
        <v>40</v>
      </c>
      <c r="J538" s="159" t="str">
        <f t="shared" si="166"/>
        <v/>
      </c>
      <c r="K538" s="159" t="str">
        <f t="shared" si="167"/>
        <v/>
      </c>
      <c r="L538" s="159" t="str">
        <f t="shared" si="168"/>
        <v/>
      </c>
      <c r="M538" s="159" t="str">
        <f t="shared" si="169"/>
        <v/>
      </c>
    </row>
    <row r="539" spans="1:13" ht="12.75" customHeight="1" outlineLevel="1" x14ac:dyDescent="0.25">
      <c r="A539" s="46" t="str">
        <f t="shared" si="155"/>
        <v xml:space="preserve">Registrations; </v>
      </c>
      <c r="B539" s="51" t="s">
        <v>3679</v>
      </c>
      <c r="C539" s="159"/>
      <c r="D539" s="159"/>
      <c r="E539" s="234" t="s">
        <v>656</v>
      </c>
      <c r="F539" s="234" t="s">
        <v>2681</v>
      </c>
      <c r="G539" s="159" t="str">
        <f t="shared" si="163"/>
        <v>string</v>
      </c>
      <c r="H539" s="159" t="str">
        <f t="shared" si="164"/>
        <v/>
      </c>
      <c r="I539" s="159">
        <f t="shared" si="165"/>
        <v>40</v>
      </c>
      <c r="J539" s="159" t="str">
        <f t="shared" si="166"/>
        <v/>
      </c>
      <c r="K539" s="159" t="str">
        <f t="shared" si="167"/>
        <v/>
      </c>
      <c r="L539" s="159" t="str">
        <f t="shared" si="168"/>
        <v/>
      </c>
      <c r="M539" s="159" t="str">
        <f t="shared" si="169"/>
        <v/>
      </c>
    </row>
    <row r="540" spans="1:13" ht="12.75" customHeight="1" outlineLevel="1" x14ac:dyDescent="0.25">
      <c r="A540" s="46" t="str">
        <f t="shared" si="155"/>
        <v xml:space="preserve">Registrations; </v>
      </c>
      <c r="B540" s="51" t="s">
        <v>3679</v>
      </c>
      <c r="C540" s="159"/>
      <c r="D540" s="159"/>
      <c r="E540" s="234" t="s">
        <v>657</v>
      </c>
      <c r="F540" s="234" t="s">
        <v>2681</v>
      </c>
      <c r="G540" s="159" t="str">
        <f t="shared" si="163"/>
        <v>string</v>
      </c>
      <c r="H540" s="159" t="str">
        <f t="shared" si="164"/>
        <v/>
      </c>
      <c r="I540" s="159">
        <f t="shared" si="165"/>
        <v>40</v>
      </c>
      <c r="J540" s="159" t="str">
        <f t="shared" si="166"/>
        <v/>
      </c>
      <c r="K540" s="159" t="str">
        <f t="shared" si="167"/>
        <v/>
      </c>
      <c r="L540" s="159" t="str">
        <f t="shared" si="168"/>
        <v/>
      </c>
      <c r="M540" s="159" t="str">
        <f t="shared" si="169"/>
        <v/>
      </c>
    </row>
    <row r="541" spans="1:13" ht="12.75" customHeight="1" outlineLevel="1" collapsed="1" x14ac:dyDescent="0.25">
      <c r="A541" s="46" t="str">
        <f t="shared" si="155"/>
        <v xml:space="preserve">Registrations; </v>
      </c>
      <c r="B541" s="51" t="s">
        <v>3679</v>
      </c>
      <c r="C541" s="159"/>
      <c r="D541" s="159"/>
      <c r="E541" s="234" t="s">
        <v>2643</v>
      </c>
      <c r="F541" s="234" t="s">
        <v>2681</v>
      </c>
      <c r="G541" s="159" t="str">
        <f t="shared" si="163"/>
        <v>string</v>
      </c>
      <c r="H541" s="159" t="str">
        <f t="shared" si="164"/>
        <v/>
      </c>
      <c r="I541" s="159">
        <f t="shared" si="165"/>
        <v>30</v>
      </c>
      <c r="J541" s="159" t="str">
        <f t="shared" si="166"/>
        <v/>
      </c>
      <c r="K541" s="159" t="str">
        <f t="shared" si="167"/>
        <v/>
      </c>
      <c r="L541" s="159" t="str">
        <f t="shared" si="168"/>
        <v/>
      </c>
      <c r="M541" s="159" t="str">
        <f t="shared" si="169"/>
        <v>Yes</v>
      </c>
    </row>
    <row r="542" spans="1:13" ht="12.75" customHeight="1" outlineLevel="1" x14ac:dyDescent="0.25">
      <c r="A542" s="46" t="str">
        <f t="shared" si="155"/>
        <v xml:space="preserve">Registrations; </v>
      </c>
      <c r="B542" s="51" t="s">
        <v>3679</v>
      </c>
      <c r="C542" s="159"/>
      <c r="D542" s="159"/>
      <c r="E542" s="234" t="s">
        <v>1048</v>
      </c>
      <c r="F542" s="234" t="s">
        <v>2681</v>
      </c>
      <c r="G542" s="159" t="str">
        <f t="shared" si="163"/>
        <v>string</v>
      </c>
      <c r="H542" s="159" t="str">
        <f t="shared" si="164"/>
        <v/>
      </c>
      <c r="I542" s="159">
        <f t="shared" si="165"/>
        <v>40</v>
      </c>
      <c r="J542" s="159" t="str">
        <f t="shared" si="166"/>
        <v/>
      </c>
      <c r="K542" s="159" t="str">
        <f t="shared" si="167"/>
        <v/>
      </c>
      <c r="L542" s="159" t="str">
        <f t="shared" si="168"/>
        <v/>
      </c>
      <c r="M542" s="159" t="str">
        <f t="shared" si="169"/>
        <v/>
      </c>
    </row>
    <row r="543" spans="1:13" ht="12.75" customHeight="1" outlineLevel="1" x14ac:dyDescent="0.25">
      <c r="A543" s="46" t="str">
        <f t="shared" si="155"/>
        <v xml:space="preserve">Registrations; </v>
      </c>
      <c r="B543" s="51" t="s">
        <v>3679</v>
      </c>
      <c r="C543" s="159" t="s">
        <v>2649</v>
      </c>
      <c r="D543" s="4" t="s">
        <v>2681</v>
      </c>
      <c r="E543" s="4" t="s">
        <v>2897</v>
      </c>
      <c r="F543" s="4" t="s">
        <v>2681</v>
      </c>
      <c r="G543" s="159" t="str">
        <f t="shared" si="163"/>
        <v>string</v>
      </c>
      <c r="H543" s="159" t="str">
        <f t="shared" si="164"/>
        <v/>
      </c>
      <c r="I543" s="159">
        <f t="shared" si="165"/>
        <v>70</v>
      </c>
      <c r="J543" s="159" t="str">
        <f t="shared" si="166"/>
        <v/>
      </c>
      <c r="K543" s="159" t="str">
        <f t="shared" si="167"/>
        <v/>
      </c>
      <c r="L543" s="159" t="str">
        <f t="shared" si="168"/>
        <v/>
      </c>
      <c r="M543" s="159" t="str">
        <f t="shared" si="169"/>
        <v/>
      </c>
    </row>
    <row r="544" spans="1:13" ht="12.75" customHeight="1" outlineLevel="1" x14ac:dyDescent="0.25">
      <c r="A544" s="46" t="str">
        <f t="shared" si="155"/>
        <v xml:space="preserve">Registrations; </v>
      </c>
      <c r="B544" s="51" t="s">
        <v>3679</v>
      </c>
      <c r="C544" s="235" t="s">
        <v>2690</v>
      </c>
      <c r="D544" s="159" t="s">
        <v>2681</v>
      </c>
      <c r="E544" s="4" t="s">
        <v>2789</v>
      </c>
      <c r="F544" s="4" t="s">
        <v>2681</v>
      </c>
      <c r="G544" s="159" t="str">
        <f t="shared" si="163"/>
        <v>string</v>
      </c>
      <c r="H544" s="159" t="str">
        <f t="shared" si="164"/>
        <v/>
      </c>
      <c r="I544" s="159">
        <f t="shared" si="165"/>
        <v>20</v>
      </c>
      <c r="J544" s="159" t="str">
        <f t="shared" si="166"/>
        <v/>
      </c>
      <c r="K544" s="159" t="str">
        <f t="shared" si="167"/>
        <v/>
      </c>
      <c r="L544" s="159" t="str">
        <f t="shared" si="168"/>
        <v/>
      </c>
      <c r="M544" s="159" t="str">
        <f t="shared" si="169"/>
        <v/>
      </c>
    </row>
    <row r="545" spans="1:13" ht="12.75" customHeight="1" outlineLevel="1" x14ac:dyDescent="0.25">
      <c r="A545" s="46" t="str">
        <f t="shared" si="155"/>
        <v xml:space="preserve">Registrations; </v>
      </c>
      <c r="B545" s="51" t="s">
        <v>3679</v>
      </c>
      <c r="C545" s="159"/>
      <c r="D545" s="159"/>
      <c r="E545" s="4" t="s">
        <v>2790</v>
      </c>
      <c r="F545" s="4" t="s">
        <v>2681</v>
      </c>
      <c r="G545" s="159" t="str">
        <f t="shared" si="163"/>
        <v>string</v>
      </c>
      <c r="H545" s="159" t="str">
        <f t="shared" si="164"/>
        <v/>
      </c>
      <c r="I545" s="159">
        <f t="shared" si="165"/>
        <v>10</v>
      </c>
      <c r="J545" s="159" t="str">
        <f t="shared" si="166"/>
        <v/>
      </c>
      <c r="K545" s="159" t="str">
        <f t="shared" si="167"/>
        <v/>
      </c>
      <c r="L545" s="159" t="str">
        <f t="shared" si="168"/>
        <v/>
      </c>
      <c r="M545" s="159" t="str">
        <f t="shared" si="169"/>
        <v/>
      </c>
    </row>
    <row r="546" spans="1:13" ht="12.75" customHeight="1" outlineLevel="1" x14ac:dyDescent="0.25">
      <c r="A546" s="46" t="str">
        <f t="shared" si="155"/>
        <v xml:space="preserve">Registrations; </v>
      </c>
      <c r="B546" s="51" t="s">
        <v>3679</v>
      </c>
      <c r="C546" s="235" t="s">
        <v>2691</v>
      </c>
      <c r="D546" s="159" t="s">
        <v>2681</v>
      </c>
      <c r="E546" s="4" t="s">
        <v>2789</v>
      </c>
      <c r="F546" s="4" t="s">
        <v>2681</v>
      </c>
      <c r="G546" s="159" t="str">
        <f t="shared" si="163"/>
        <v>string</v>
      </c>
      <c r="H546" s="159" t="str">
        <f t="shared" si="164"/>
        <v/>
      </c>
      <c r="I546" s="159">
        <f t="shared" si="165"/>
        <v>20</v>
      </c>
      <c r="J546" s="159" t="str">
        <f t="shared" si="166"/>
        <v/>
      </c>
      <c r="K546" s="159" t="str">
        <f t="shared" si="167"/>
        <v/>
      </c>
      <c r="L546" s="159" t="str">
        <f t="shared" si="168"/>
        <v/>
      </c>
      <c r="M546" s="159" t="str">
        <f t="shared" si="169"/>
        <v/>
      </c>
    </row>
    <row r="547" spans="1:13" ht="12.75" customHeight="1" outlineLevel="1" x14ac:dyDescent="0.25">
      <c r="A547" s="46" t="str">
        <f t="shared" si="155"/>
        <v xml:space="preserve">Registrations; </v>
      </c>
      <c r="B547" s="51" t="s">
        <v>3679</v>
      </c>
      <c r="E547" s="4" t="s">
        <v>2790</v>
      </c>
      <c r="F547" s="4" t="s">
        <v>2681</v>
      </c>
      <c r="G547" s="159" t="str">
        <f t="shared" si="163"/>
        <v>string</v>
      </c>
      <c r="H547" s="159" t="str">
        <f t="shared" si="164"/>
        <v/>
      </c>
      <c r="I547" s="159">
        <f t="shared" si="165"/>
        <v>10</v>
      </c>
      <c r="J547" s="159" t="str">
        <f t="shared" si="166"/>
        <v/>
      </c>
      <c r="K547" s="159" t="str">
        <f t="shared" si="167"/>
        <v/>
      </c>
      <c r="L547" s="159" t="str">
        <f t="shared" si="168"/>
        <v/>
      </c>
      <c r="M547" s="159" t="str">
        <f t="shared" si="169"/>
        <v/>
      </c>
    </row>
    <row r="548" spans="1:13" ht="12.75" customHeight="1" outlineLevel="1" x14ac:dyDescent="0.25">
      <c r="A548" s="46" t="str">
        <f t="shared" si="155"/>
        <v xml:space="preserve">Registrations; </v>
      </c>
      <c r="B548" s="51" t="s">
        <v>3679</v>
      </c>
      <c r="C548" s="235" t="s">
        <v>2692</v>
      </c>
      <c r="D548" s="159" t="s">
        <v>2681</v>
      </c>
      <c r="E548" s="4" t="s">
        <v>2789</v>
      </c>
      <c r="F548" s="4" t="s">
        <v>2681</v>
      </c>
      <c r="G548" s="159" t="str">
        <f t="shared" si="163"/>
        <v>string</v>
      </c>
      <c r="H548" s="159" t="str">
        <f t="shared" si="164"/>
        <v/>
      </c>
      <c r="I548" s="159">
        <f t="shared" si="165"/>
        <v>20</v>
      </c>
      <c r="J548" s="159" t="str">
        <f t="shared" si="166"/>
        <v/>
      </c>
      <c r="K548" s="159" t="str">
        <f t="shared" si="167"/>
        <v/>
      </c>
      <c r="L548" s="159" t="str">
        <f t="shared" si="168"/>
        <v/>
      </c>
      <c r="M548" s="159" t="str">
        <f t="shared" si="169"/>
        <v/>
      </c>
    </row>
    <row r="549" spans="1:13" ht="12.75" customHeight="1" outlineLevel="1" x14ac:dyDescent="0.25">
      <c r="A549" s="46" t="str">
        <f t="shared" si="155"/>
        <v xml:space="preserve">Registrations; </v>
      </c>
      <c r="B549" s="51" t="s">
        <v>3679</v>
      </c>
      <c r="C549" s="159"/>
      <c r="D549" s="159"/>
      <c r="E549" s="4" t="s">
        <v>2790</v>
      </c>
      <c r="F549" s="4" t="s">
        <v>2681</v>
      </c>
      <c r="G549" s="159" t="str">
        <f t="shared" si="163"/>
        <v>string</v>
      </c>
      <c r="H549" s="159" t="str">
        <f t="shared" si="164"/>
        <v/>
      </c>
      <c r="I549" s="159">
        <f t="shared" si="165"/>
        <v>10</v>
      </c>
      <c r="J549" s="159" t="str">
        <f t="shared" si="166"/>
        <v/>
      </c>
      <c r="K549" s="159" t="str">
        <f t="shared" si="167"/>
        <v/>
      </c>
      <c r="L549" s="159" t="str">
        <f t="shared" si="168"/>
        <v/>
      </c>
      <c r="M549" s="159" t="str">
        <f t="shared" si="169"/>
        <v/>
      </c>
    </row>
    <row r="550" spans="1:13" ht="12.75" customHeight="1" outlineLevel="1" x14ac:dyDescent="0.25">
      <c r="A550" s="46" t="str">
        <f t="shared" si="155"/>
        <v xml:space="preserve">Registrations; </v>
      </c>
      <c r="B550" s="51" t="s">
        <v>3679</v>
      </c>
      <c r="C550" s="159" t="s">
        <v>2650</v>
      </c>
      <c r="D550" s="159" t="s">
        <v>2681</v>
      </c>
      <c r="E550" s="4"/>
      <c r="F550" s="4"/>
      <c r="G550" s="159"/>
      <c r="H550" s="159"/>
      <c r="I550" s="159"/>
      <c r="J550" s="159"/>
      <c r="K550" s="159"/>
      <c r="L550" s="159"/>
      <c r="M550" s="159"/>
    </row>
    <row r="551" spans="1:13" ht="12.75" customHeight="1" outlineLevel="1" x14ac:dyDescent="0.25">
      <c r="A551" s="46" t="str">
        <f t="shared" si="155"/>
        <v xml:space="preserve">Registrations; </v>
      </c>
      <c r="B551" s="51" t="s">
        <v>3679</v>
      </c>
      <c r="C551" s="235" t="s">
        <v>1280</v>
      </c>
      <c r="D551" s="159" t="s">
        <v>2681</v>
      </c>
      <c r="E551" s="4" t="s">
        <v>2652</v>
      </c>
      <c r="F551" s="4" t="s">
        <v>2681</v>
      </c>
      <c r="G551" s="159" t="str">
        <f t="shared" ref="G551:G563" si="170">VLOOKUP(E551,DI_schema,2,FALSE)</f>
        <v>string</v>
      </c>
      <c r="H551" s="159" t="str">
        <f t="shared" ref="H551:H563" si="171">VLOOKUP($E551,DI_schema,3,FALSE)</f>
        <v/>
      </c>
      <c r="I551" s="159">
        <f t="shared" ref="I551:I563" si="172">VLOOKUP($E551,DI_schema,4,FALSE)</f>
        <v>40</v>
      </c>
      <c r="J551" s="159" t="str">
        <f t="shared" ref="J551:J563" si="173">VLOOKUP($E551,DI_schema,5,FALSE)</f>
        <v/>
      </c>
      <c r="K551" s="159" t="str">
        <f t="shared" ref="K551:K563" si="174">VLOOKUP($E551,DI_schema,6,FALSE)</f>
        <v/>
      </c>
      <c r="L551" s="159" t="str">
        <f t="shared" ref="L551:L563" si="175">VLOOKUP($E551,DI_schema,7,FALSE)</f>
        <v/>
      </c>
      <c r="M551" s="159" t="str">
        <f t="shared" ref="M551:M563" si="176">IF(LEN(VLOOKUP($E551,DI_schema,8,FALSE))&gt;0,"Yes","")</f>
        <v/>
      </c>
    </row>
    <row r="552" spans="1:13" ht="12.75" customHeight="1" outlineLevel="1" x14ac:dyDescent="0.25">
      <c r="A552" s="46" t="str">
        <f t="shared" si="155"/>
        <v xml:space="preserve">Registrations; </v>
      </c>
      <c r="B552" s="51" t="s">
        <v>3679</v>
      </c>
      <c r="C552" s="159"/>
      <c r="D552" s="159"/>
      <c r="E552" s="4" t="s">
        <v>1247</v>
      </c>
      <c r="F552" s="4" t="s">
        <v>2681</v>
      </c>
      <c r="G552" s="159" t="str">
        <f t="shared" si="170"/>
        <v>string</v>
      </c>
      <c r="H552" s="159" t="str">
        <f t="shared" si="171"/>
        <v/>
      </c>
      <c r="I552" s="159">
        <f t="shared" si="172"/>
        <v>10</v>
      </c>
      <c r="J552" s="159" t="str">
        <f t="shared" si="173"/>
        <v/>
      </c>
      <c r="K552" s="159" t="str">
        <f t="shared" si="174"/>
        <v/>
      </c>
      <c r="L552" s="159" t="str">
        <f t="shared" si="175"/>
        <v/>
      </c>
      <c r="M552" s="159" t="str">
        <f t="shared" si="176"/>
        <v/>
      </c>
    </row>
    <row r="553" spans="1:13" ht="12.75" customHeight="1" outlineLevel="1" x14ac:dyDescent="0.25">
      <c r="A553" s="46" t="str">
        <f t="shared" si="155"/>
        <v xml:space="preserve">Registrations; </v>
      </c>
      <c r="B553" s="51" t="s">
        <v>3679</v>
      </c>
      <c r="C553" s="159"/>
      <c r="D553" s="159"/>
      <c r="E553" s="4" t="s">
        <v>1248</v>
      </c>
      <c r="F553" s="4" t="s">
        <v>2681</v>
      </c>
      <c r="G553" s="159" t="str">
        <f t="shared" si="170"/>
        <v>string</v>
      </c>
      <c r="H553" s="159" t="str">
        <f t="shared" si="171"/>
        <v/>
      </c>
      <c r="I553" s="159">
        <f t="shared" si="172"/>
        <v>40</v>
      </c>
      <c r="J553" s="159" t="str">
        <f t="shared" si="173"/>
        <v/>
      </c>
      <c r="K553" s="159" t="str">
        <f t="shared" si="174"/>
        <v/>
      </c>
      <c r="L553" s="159" t="str">
        <f t="shared" si="175"/>
        <v/>
      </c>
      <c r="M553" s="159" t="str">
        <f t="shared" si="176"/>
        <v/>
      </c>
    </row>
    <row r="554" spans="1:13" ht="12.75" customHeight="1" outlineLevel="1" x14ac:dyDescent="0.25">
      <c r="A554" s="46" t="str">
        <f t="shared" si="155"/>
        <v xml:space="preserve">Registrations; </v>
      </c>
      <c r="B554" s="51" t="s">
        <v>3679</v>
      </c>
      <c r="C554" s="159"/>
      <c r="D554" s="159"/>
      <c r="E554" s="4" t="s">
        <v>1249</v>
      </c>
      <c r="F554" s="4" t="s">
        <v>2681</v>
      </c>
      <c r="G554" s="159" t="str">
        <f t="shared" si="170"/>
        <v>string</v>
      </c>
      <c r="H554" s="159" t="str">
        <f t="shared" si="171"/>
        <v/>
      </c>
      <c r="I554" s="159">
        <f t="shared" si="172"/>
        <v>40</v>
      </c>
      <c r="J554" s="159" t="str">
        <f t="shared" si="173"/>
        <v/>
      </c>
      <c r="K554" s="159" t="str">
        <f t="shared" si="174"/>
        <v/>
      </c>
      <c r="L554" s="159" t="str">
        <f t="shared" si="175"/>
        <v/>
      </c>
      <c r="M554" s="159" t="str">
        <f t="shared" si="176"/>
        <v/>
      </c>
    </row>
    <row r="555" spans="1:13" ht="12.75" customHeight="1" outlineLevel="1" x14ac:dyDescent="0.25">
      <c r="A555" s="46" t="str">
        <f t="shared" si="155"/>
        <v xml:space="preserve">Registrations; </v>
      </c>
      <c r="B555" s="51" t="s">
        <v>3679</v>
      </c>
      <c r="C555" s="159"/>
      <c r="D555" s="159"/>
      <c r="E555" s="4" t="s">
        <v>1250</v>
      </c>
      <c r="F555" s="4" t="s">
        <v>2681</v>
      </c>
      <c r="G555" s="159" t="str">
        <f t="shared" si="170"/>
        <v>string</v>
      </c>
      <c r="H555" s="159" t="str">
        <f t="shared" si="171"/>
        <v/>
      </c>
      <c r="I555" s="159">
        <f t="shared" si="172"/>
        <v>10</v>
      </c>
      <c r="J555" s="159" t="str">
        <f t="shared" si="173"/>
        <v/>
      </c>
      <c r="K555" s="159" t="str">
        <f t="shared" si="174"/>
        <v/>
      </c>
      <c r="L555" s="159" t="str">
        <f t="shared" si="175"/>
        <v/>
      </c>
      <c r="M555" s="159" t="str">
        <f t="shared" si="176"/>
        <v>Yes</v>
      </c>
    </row>
    <row r="556" spans="1:13" ht="12.75" customHeight="1" outlineLevel="1" x14ac:dyDescent="0.25">
      <c r="A556" s="46" t="str">
        <f t="shared" si="155"/>
        <v xml:space="preserve">Registrations; </v>
      </c>
      <c r="B556" s="51" t="s">
        <v>3679</v>
      </c>
      <c r="C556" s="159"/>
      <c r="D556" s="159"/>
      <c r="E556" s="4" t="s">
        <v>1251</v>
      </c>
      <c r="F556" s="4" t="s">
        <v>2670</v>
      </c>
      <c r="G556" s="159" t="str">
        <f t="shared" si="170"/>
        <v>string</v>
      </c>
      <c r="H556" s="159" t="str">
        <f t="shared" si="171"/>
        <v/>
      </c>
      <c r="I556" s="159">
        <f t="shared" si="172"/>
        <v>60</v>
      </c>
      <c r="J556" s="159" t="str">
        <f t="shared" si="173"/>
        <v/>
      </c>
      <c r="K556" s="159" t="str">
        <f t="shared" si="174"/>
        <v/>
      </c>
      <c r="L556" s="159" t="str">
        <f t="shared" si="175"/>
        <v/>
      </c>
      <c r="M556" s="159" t="str">
        <f t="shared" si="176"/>
        <v>Yes</v>
      </c>
    </row>
    <row r="557" spans="1:13" ht="12.75" customHeight="1" outlineLevel="1" x14ac:dyDescent="0.25">
      <c r="A557" s="46" t="str">
        <f t="shared" ref="A557:A611" si="177">IF(B557="","",VLOOKUP(B557,mapping_result,2,FALSE))</f>
        <v xml:space="preserve">Registrations; </v>
      </c>
      <c r="B557" s="51" t="s">
        <v>3679</v>
      </c>
      <c r="C557" s="159"/>
      <c r="D557" s="159"/>
      <c r="E557" s="4" t="s">
        <v>1252</v>
      </c>
      <c r="F557" s="4" t="s">
        <v>2681</v>
      </c>
      <c r="G557" s="159" t="str">
        <f t="shared" si="170"/>
        <v>string</v>
      </c>
      <c r="H557" s="159" t="str">
        <f t="shared" si="171"/>
        <v/>
      </c>
      <c r="I557" s="159">
        <f t="shared" si="172"/>
        <v>40</v>
      </c>
      <c r="J557" s="159" t="str">
        <f t="shared" si="173"/>
        <v/>
      </c>
      <c r="K557" s="159" t="str">
        <f t="shared" si="174"/>
        <v/>
      </c>
      <c r="L557" s="159" t="str">
        <f t="shared" si="175"/>
        <v/>
      </c>
      <c r="M557" s="159" t="str">
        <f t="shared" si="176"/>
        <v/>
      </c>
    </row>
    <row r="558" spans="1:13" ht="12.75" customHeight="1" outlineLevel="1" x14ac:dyDescent="0.25">
      <c r="A558" s="46" t="str">
        <f t="shared" si="177"/>
        <v xml:space="preserve">Registrations; </v>
      </c>
      <c r="B558" s="51" t="s">
        <v>3679</v>
      </c>
      <c r="C558" s="159"/>
      <c r="D558" s="159"/>
      <c r="E558" s="4" t="s">
        <v>1253</v>
      </c>
      <c r="F558" s="4" t="s">
        <v>2681</v>
      </c>
      <c r="G558" s="159" t="str">
        <f t="shared" si="170"/>
        <v>string</v>
      </c>
      <c r="H558" s="159" t="str">
        <f t="shared" si="171"/>
        <v/>
      </c>
      <c r="I558" s="159">
        <f t="shared" si="172"/>
        <v>40</v>
      </c>
      <c r="J558" s="159" t="str">
        <f t="shared" si="173"/>
        <v/>
      </c>
      <c r="K558" s="159" t="str">
        <f t="shared" si="174"/>
        <v/>
      </c>
      <c r="L558" s="159" t="str">
        <f t="shared" si="175"/>
        <v/>
      </c>
      <c r="M558" s="159" t="str">
        <f t="shared" si="176"/>
        <v/>
      </c>
    </row>
    <row r="559" spans="1:13" ht="12.75" customHeight="1" outlineLevel="1" x14ac:dyDescent="0.25">
      <c r="A559" s="46" t="str">
        <f t="shared" si="177"/>
        <v xml:space="preserve">Registrations; </v>
      </c>
      <c r="B559" s="51" t="s">
        <v>3679</v>
      </c>
      <c r="C559" s="159"/>
      <c r="D559" s="159"/>
      <c r="E559" s="4" t="s">
        <v>2653</v>
      </c>
      <c r="F559" s="4" t="s">
        <v>2681</v>
      </c>
      <c r="G559" s="159" t="str">
        <f t="shared" si="170"/>
        <v>string</v>
      </c>
      <c r="H559" s="159" t="str">
        <f t="shared" si="171"/>
        <v/>
      </c>
      <c r="I559" s="159">
        <f t="shared" si="172"/>
        <v>10</v>
      </c>
      <c r="J559" s="159" t="str">
        <f t="shared" si="173"/>
        <v/>
      </c>
      <c r="K559" s="159" t="str">
        <f t="shared" si="174"/>
        <v/>
      </c>
      <c r="L559" s="159" t="str">
        <f t="shared" si="175"/>
        <v/>
      </c>
      <c r="M559" s="159" t="str">
        <f t="shared" si="176"/>
        <v/>
      </c>
    </row>
    <row r="560" spans="1:13" ht="12.75" customHeight="1" outlineLevel="1" x14ac:dyDescent="0.25">
      <c r="A560" s="46" t="str">
        <f t="shared" si="177"/>
        <v xml:space="preserve">Registrations; </v>
      </c>
      <c r="B560" s="51" t="s">
        <v>3679</v>
      </c>
      <c r="C560" s="159"/>
      <c r="D560" s="159"/>
      <c r="E560" s="4" t="s">
        <v>1254</v>
      </c>
      <c r="F560" s="4" t="s">
        <v>2681</v>
      </c>
      <c r="G560" s="159" t="str">
        <f t="shared" si="170"/>
        <v>string</v>
      </c>
      <c r="H560" s="159" t="str">
        <f t="shared" si="171"/>
        <v/>
      </c>
      <c r="I560" s="159">
        <f t="shared" si="172"/>
        <v>40</v>
      </c>
      <c r="J560" s="159" t="str">
        <f t="shared" si="173"/>
        <v/>
      </c>
      <c r="K560" s="159" t="str">
        <f t="shared" si="174"/>
        <v/>
      </c>
      <c r="L560" s="159" t="str">
        <f t="shared" si="175"/>
        <v/>
      </c>
      <c r="M560" s="159" t="str">
        <f t="shared" si="176"/>
        <v/>
      </c>
    </row>
    <row r="561" spans="1:13" ht="12.75" customHeight="1" outlineLevel="1" x14ac:dyDescent="0.25">
      <c r="A561" s="46" t="str">
        <f t="shared" si="177"/>
        <v xml:space="preserve">Registrations; </v>
      </c>
      <c r="B561" s="51" t="s">
        <v>3679</v>
      </c>
      <c r="C561" s="159"/>
      <c r="D561" s="159"/>
      <c r="E561" s="4" t="s">
        <v>1255</v>
      </c>
      <c r="F561" s="4" t="s">
        <v>2681</v>
      </c>
      <c r="G561" s="159" t="str">
        <f t="shared" si="170"/>
        <v>string</v>
      </c>
      <c r="H561" s="159" t="str">
        <f t="shared" si="171"/>
        <v/>
      </c>
      <c r="I561" s="159">
        <f t="shared" si="172"/>
        <v>3</v>
      </c>
      <c r="J561" s="159" t="str">
        <f t="shared" si="173"/>
        <v/>
      </c>
      <c r="K561" s="159" t="str">
        <f t="shared" si="174"/>
        <v/>
      </c>
      <c r="L561" s="159" t="str">
        <f t="shared" si="175"/>
        <v/>
      </c>
      <c r="M561" s="159" t="str">
        <f t="shared" si="176"/>
        <v/>
      </c>
    </row>
    <row r="562" spans="1:13" ht="12.75" customHeight="1" outlineLevel="1" collapsed="1" x14ac:dyDescent="0.25">
      <c r="A562" s="46" t="str">
        <f t="shared" si="177"/>
        <v xml:space="preserve">Registrations; </v>
      </c>
      <c r="B562" s="51" t="s">
        <v>3679</v>
      </c>
      <c r="C562" s="159"/>
      <c r="D562" s="159"/>
      <c r="E562" s="4" t="s">
        <v>2774</v>
      </c>
      <c r="F562" s="4" t="s">
        <v>2681</v>
      </c>
      <c r="G562" s="159" t="str">
        <f t="shared" si="170"/>
        <v>string</v>
      </c>
      <c r="H562" s="159" t="str">
        <f t="shared" si="171"/>
        <v/>
      </c>
      <c r="I562" s="159">
        <f t="shared" si="172"/>
        <v>40</v>
      </c>
      <c r="J562" s="159" t="str">
        <f t="shared" si="173"/>
        <v/>
      </c>
      <c r="K562" s="159" t="str">
        <f t="shared" si="174"/>
        <v/>
      </c>
      <c r="L562" s="159" t="str">
        <f t="shared" si="175"/>
        <v/>
      </c>
      <c r="M562" s="159" t="str">
        <f t="shared" si="176"/>
        <v/>
      </c>
    </row>
    <row r="563" spans="1:13" ht="12.75" customHeight="1" outlineLevel="1" x14ac:dyDescent="0.25">
      <c r="A563" s="46" t="str">
        <f t="shared" si="177"/>
        <v xml:space="preserve">Registrations; </v>
      </c>
      <c r="B563" s="51" t="s">
        <v>3679</v>
      </c>
      <c r="C563" s="159"/>
      <c r="D563" s="159"/>
      <c r="E563" s="4" t="s">
        <v>2882</v>
      </c>
      <c r="F563" s="4" t="s">
        <v>2681</v>
      </c>
      <c r="G563" s="159" t="str">
        <f t="shared" si="170"/>
        <v>string</v>
      </c>
      <c r="H563" s="159" t="str">
        <f t="shared" si="171"/>
        <v/>
      </c>
      <c r="I563" s="159">
        <f t="shared" si="172"/>
        <v>3</v>
      </c>
      <c r="J563" s="159" t="str">
        <f t="shared" si="173"/>
        <v/>
      </c>
      <c r="K563" s="159" t="str">
        <f t="shared" si="174"/>
        <v/>
      </c>
      <c r="L563" s="159" t="str">
        <f t="shared" si="175"/>
        <v/>
      </c>
      <c r="M563" s="159" t="str">
        <f t="shared" si="176"/>
        <v/>
      </c>
    </row>
    <row r="564" spans="1:13" ht="12.75" customHeight="1" outlineLevel="1" x14ac:dyDescent="0.25">
      <c r="A564" s="46" t="str">
        <f t="shared" si="177"/>
        <v xml:space="preserve">Registrations; </v>
      </c>
      <c r="B564" s="51" t="s">
        <v>3679</v>
      </c>
      <c r="C564" s="52" t="s">
        <v>2775</v>
      </c>
      <c r="D564" s="159"/>
      <c r="E564" s="4"/>
      <c r="F564" s="4"/>
      <c r="G564" s="159"/>
      <c r="H564" s="159"/>
      <c r="I564" s="159"/>
      <c r="J564" s="159"/>
      <c r="K564" s="159"/>
      <c r="L564" s="159"/>
      <c r="M564" s="159"/>
    </row>
    <row r="565" spans="1:13" ht="12.75" customHeight="1" outlineLevel="1" x14ac:dyDescent="0.25">
      <c r="A565" s="46" t="str">
        <f t="shared" si="177"/>
        <v xml:space="preserve">Registrations; </v>
      </c>
      <c r="B565" s="51" t="s">
        <v>3679</v>
      </c>
      <c r="C565" s="235" t="s">
        <v>2776</v>
      </c>
      <c r="D565" s="159" t="s">
        <v>2681</v>
      </c>
      <c r="E565" s="4" t="s">
        <v>2777</v>
      </c>
      <c r="F565" s="4" t="s">
        <v>2670</v>
      </c>
      <c r="G565" s="159" t="str">
        <f t="shared" ref="G565:G590" si="178">VLOOKUP(E565,DI_schema,2,FALSE)</f>
        <v>string</v>
      </c>
      <c r="H565" s="159" t="str">
        <f t="shared" ref="H565:H590" si="179">VLOOKUP($E565,DI_schema,3,FALSE)</f>
        <v/>
      </c>
      <c r="I565" s="159">
        <f t="shared" ref="I565:I590" si="180">VLOOKUP($E565,DI_schema,4,FALSE)</f>
        <v>10</v>
      </c>
      <c r="J565" s="159" t="str">
        <f t="shared" ref="J565:J590" si="181">VLOOKUP($E565,DI_schema,5,FALSE)</f>
        <v/>
      </c>
      <c r="K565" s="159" t="str">
        <f t="shared" ref="K565:K590" si="182">VLOOKUP($E565,DI_schema,6,FALSE)</f>
        <v/>
      </c>
      <c r="L565" s="159" t="str">
        <f t="shared" ref="L565:L590" si="183">VLOOKUP($E565,DI_schema,7,FALSE)</f>
        <v/>
      </c>
      <c r="M565" s="159" t="str">
        <f t="shared" ref="M565:M590" si="184">IF(LEN(VLOOKUP($E565,DI_schema,8,FALSE))&gt;0,"Yes","")</f>
        <v/>
      </c>
    </row>
    <row r="566" spans="1:13" ht="12.75" customHeight="1" outlineLevel="1" x14ac:dyDescent="0.25">
      <c r="A566" s="46" t="str">
        <f t="shared" si="177"/>
        <v xml:space="preserve">Registrations; </v>
      </c>
      <c r="B566" s="51" t="s">
        <v>3679</v>
      </c>
      <c r="C566" s="159"/>
      <c r="D566" s="159"/>
      <c r="E566" s="4" t="s">
        <v>2653</v>
      </c>
      <c r="F566" s="4" t="s">
        <v>2681</v>
      </c>
      <c r="G566" s="159" t="str">
        <f t="shared" si="178"/>
        <v>string</v>
      </c>
      <c r="H566" s="159" t="str">
        <f t="shared" si="179"/>
        <v/>
      </c>
      <c r="I566" s="159">
        <f t="shared" si="180"/>
        <v>10</v>
      </c>
      <c r="J566" s="159" t="str">
        <f t="shared" si="181"/>
        <v/>
      </c>
      <c r="K566" s="159" t="str">
        <f t="shared" si="182"/>
        <v/>
      </c>
      <c r="L566" s="159" t="str">
        <f t="shared" si="183"/>
        <v/>
      </c>
      <c r="M566" s="159" t="str">
        <f t="shared" si="184"/>
        <v/>
      </c>
    </row>
    <row r="567" spans="1:13" ht="12.75" customHeight="1" outlineLevel="1" x14ac:dyDescent="0.25">
      <c r="A567" s="46" t="str">
        <f t="shared" si="177"/>
        <v xml:space="preserve">Registrations; </v>
      </c>
      <c r="B567" s="51" t="s">
        <v>3679</v>
      </c>
      <c r="C567" s="159"/>
      <c r="D567" s="159"/>
      <c r="E567" s="4" t="s">
        <v>1254</v>
      </c>
      <c r="F567" s="4" t="s">
        <v>2681</v>
      </c>
      <c r="G567" s="159" t="str">
        <f t="shared" si="178"/>
        <v>string</v>
      </c>
      <c r="H567" s="159" t="str">
        <f t="shared" si="179"/>
        <v/>
      </c>
      <c r="I567" s="159">
        <f t="shared" si="180"/>
        <v>40</v>
      </c>
      <c r="J567" s="159" t="str">
        <f t="shared" si="181"/>
        <v/>
      </c>
      <c r="K567" s="159" t="str">
        <f t="shared" si="182"/>
        <v/>
      </c>
      <c r="L567" s="159" t="str">
        <f t="shared" si="183"/>
        <v/>
      </c>
      <c r="M567" s="159" t="str">
        <f t="shared" si="184"/>
        <v/>
      </c>
    </row>
    <row r="568" spans="1:13" ht="12.75" customHeight="1" outlineLevel="1" x14ac:dyDescent="0.25">
      <c r="A568" s="46" t="str">
        <f t="shared" si="177"/>
        <v xml:space="preserve">Registrations; </v>
      </c>
      <c r="B568" s="51" t="s">
        <v>3679</v>
      </c>
      <c r="C568" s="159"/>
      <c r="D568" s="159"/>
      <c r="E568" s="4" t="s">
        <v>2882</v>
      </c>
      <c r="F568" s="4" t="s">
        <v>2681</v>
      </c>
      <c r="G568" s="159" t="str">
        <f t="shared" si="178"/>
        <v>string</v>
      </c>
      <c r="H568" s="159" t="str">
        <f t="shared" si="179"/>
        <v/>
      </c>
      <c r="I568" s="159">
        <f t="shared" si="180"/>
        <v>3</v>
      </c>
      <c r="J568" s="159" t="str">
        <f t="shared" si="181"/>
        <v/>
      </c>
      <c r="K568" s="159" t="str">
        <f t="shared" si="182"/>
        <v/>
      </c>
      <c r="L568" s="159" t="str">
        <f t="shared" si="183"/>
        <v/>
      </c>
      <c r="M568" s="159" t="str">
        <f t="shared" si="184"/>
        <v/>
      </c>
    </row>
    <row r="569" spans="1:13" ht="12.75" customHeight="1" outlineLevel="1" x14ac:dyDescent="0.25">
      <c r="A569" s="46" t="str">
        <f t="shared" si="177"/>
        <v xml:space="preserve">Registrations; </v>
      </c>
      <c r="B569" s="51" t="s">
        <v>3679</v>
      </c>
      <c r="C569" s="159" t="s">
        <v>2778</v>
      </c>
      <c r="D569" s="159" t="s">
        <v>2681</v>
      </c>
      <c r="E569" s="4" t="s">
        <v>2779</v>
      </c>
      <c r="F569" s="4" t="s">
        <v>2681</v>
      </c>
      <c r="G569" s="159" t="str">
        <f t="shared" si="178"/>
        <v>string</v>
      </c>
      <c r="H569" s="159" t="str">
        <f t="shared" si="179"/>
        <v/>
      </c>
      <c r="I569" s="159">
        <f t="shared" si="180"/>
        <v>40</v>
      </c>
      <c r="J569" s="159" t="str">
        <f t="shared" si="181"/>
        <v/>
      </c>
      <c r="K569" s="159" t="str">
        <f t="shared" si="182"/>
        <v/>
      </c>
      <c r="L569" s="159" t="str">
        <f t="shared" si="183"/>
        <v/>
      </c>
      <c r="M569" s="159" t="str">
        <f t="shared" si="184"/>
        <v/>
      </c>
    </row>
    <row r="570" spans="1:13" ht="12.75" customHeight="1" outlineLevel="1" x14ac:dyDescent="0.25">
      <c r="A570" s="46" t="str">
        <f t="shared" si="177"/>
        <v xml:space="preserve">Registrations; </v>
      </c>
      <c r="B570" s="51" t="s">
        <v>3679</v>
      </c>
      <c r="C570" s="235" t="s">
        <v>2585</v>
      </c>
      <c r="D570" s="159" t="s">
        <v>2681</v>
      </c>
      <c r="E570" s="4" t="s">
        <v>2897</v>
      </c>
      <c r="F570" s="4" t="s">
        <v>2681</v>
      </c>
      <c r="G570" s="159" t="str">
        <f t="shared" si="178"/>
        <v>string</v>
      </c>
      <c r="H570" s="159" t="str">
        <f t="shared" si="179"/>
        <v/>
      </c>
      <c r="I570" s="159">
        <f t="shared" si="180"/>
        <v>70</v>
      </c>
      <c r="J570" s="159" t="str">
        <f t="shared" si="181"/>
        <v/>
      </c>
      <c r="K570" s="159" t="str">
        <f t="shared" si="182"/>
        <v/>
      </c>
      <c r="L570" s="159" t="str">
        <f t="shared" si="183"/>
        <v/>
      </c>
      <c r="M570" s="159" t="str">
        <f t="shared" si="184"/>
        <v/>
      </c>
    </row>
    <row r="571" spans="1:13" ht="12.75" customHeight="1" outlineLevel="1" x14ac:dyDescent="0.25">
      <c r="A571" s="46" t="str">
        <f t="shared" si="177"/>
        <v xml:space="preserve">Registrations; </v>
      </c>
      <c r="B571" s="51" t="s">
        <v>3679</v>
      </c>
      <c r="C571" s="235" t="s">
        <v>2690</v>
      </c>
      <c r="D571" s="159" t="s">
        <v>2681</v>
      </c>
      <c r="E571" s="159" t="s">
        <v>2789</v>
      </c>
      <c r="F571" s="159" t="s">
        <v>2681</v>
      </c>
      <c r="G571" s="159" t="str">
        <f t="shared" si="178"/>
        <v>string</v>
      </c>
      <c r="H571" s="159" t="str">
        <f t="shared" si="179"/>
        <v/>
      </c>
      <c r="I571" s="159">
        <f t="shared" si="180"/>
        <v>20</v>
      </c>
      <c r="J571" s="159" t="str">
        <f t="shared" si="181"/>
        <v/>
      </c>
      <c r="K571" s="159" t="str">
        <f t="shared" si="182"/>
        <v/>
      </c>
      <c r="L571" s="159" t="str">
        <f t="shared" si="183"/>
        <v/>
      </c>
      <c r="M571" s="159" t="str">
        <f t="shared" si="184"/>
        <v/>
      </c>
    </row>
    <row r="572" spans="1:13" ht="12.75" customHeight="1" outlineLevel="1" x14ac:dyDescent="0.25">
      <c r="A572" s="46" t="str">
        <f t="shared" si="177"/>
        <v xml:space="preserve">Registrations; </v>
      </c>
      <c r="B572" s="51" t="s">
        <v>3679</v>
      </c>
      <c r="C572" s="159"/>
      <c r="D572" s="159"/>
      <c r="E572" s="159" t="s">
        <v>2790</v>
      </c>
      <c r="F572" s="159" t="s">
        <v>2681</v>
      </c>
      <c r="G572" s="159" t="str">
        <f t="shared" si="178"/>
        <v>string</v>
      </c>
      <c r="H572" s="159" t="str">
        <f t="shared" si="179"/>
        <v/>
      </c>
      <c r="I572" s="159">
        <f t="shared" si="180"/>
        <v>10</v>
      </c>
      <c r="J572" s="159" t="str">
        <f t="shared" si="181"/>
        <v/>
      </c>
      <c r="K572" s="159" t="str">
        <f t="shared" si="182"/>
        <v/>
      </c>
      <c r="L572" s="159" t="str">
        <f t="shared" si="183"/>
        <v/>
      </c>
      <c r="M572" s="159" t="str">
        <f t="shared" si="184"/>
        <v/>
      </c>
    </row>
    <row r="573" spans="1:13" ht="12.75" customHeight="1" outlineLevel="1" x14ac:dyDescent="0.25">
      <c r="A573" s="46" t="str">
        <f t="shared" si="177"/>
        <v xml:space="preserve">Registrations; </v>
      </c>
      <c r="B573" s="51" t="s">
        <v>3679</v>
      </c>
      <c r="C573" s="235" t="s">
        <v>2691</v>
      </c>
      <c r="D573" s="159" t="s">
        <v>2681</v>
      </c>
      <c r="E573" s="159" t="s">
        <v>2789</v>
      </c>
      <c r="F573" s="159" t="s">
        <v>2681</v>
      </c>
      <c r="G573" s="159" t="str">
        <f t="shared" si="178"/>
        <v>string</v>
      </c>
      <c r="H573" s="159" t="str">
        <f t="shared" si="179"/>
        <v/>
      </c>
      <c r="I573" s="159">
        <f t="shared" si="180"/>
        <v>20</v>
      </c>
      <c r="J573" s="159" t="str">
        <f t="shared" si="181"/>
        <v/>
      </c>
      <c r="K573" s="159" t="str">
        <f t="shared" si="182"/>
        <v/>
      </c>
      <c r="L573" s="159" t="str">
        <f t="shared" si="183"/>
        <v/>
      </c>
      <c r="M573" s="159" t="str">
        <f t="shared" si="184"/>
        <v/>
      </c>
    </row>
    <row r="574" spans="1:13" ht="12.75" customHeight="1" outlineLevel="1" x14ac:dyDescent="0.25">
      <c r="A574" s="46" t="str">
        <f t="shared" si="177"/>
        <v xml:space="preserve">Registrations; </v>
      </c>
      <c r="B574" s="51" t="s">
        <v>3679</v>
      </c>
      <c r="E574" s="159" t="s">
        <v>2790</v>
      </c>
      <c r="F574" s="159" t="s">
        <v>2681</v>
      </c>
      <c r="G574" s="159" t="str">
        <f t="shared" si="178"/>
        <v>string</v>
      </c>
      <c r="H574" s="159" t="str">
        <f t="shared" si="179"/>
        <v/>
      </c>
      <c r="I574" s="159">
        <f t="shared" si="180"/>
        <v>10</v>
      </c>
      <c r="J574" s="159" t="str">
        <f t="shared" si="181"/>
        <v/>
      </c>
      <c r="K574" s="159" t="str">
        <f t="shared" si="182"/>
        <v/>
      </c>
      <c r="L574" s="159" t="str">
        <f t="shared" si="183"/>
        <v/>
      </c>
      <c r="M574" s="159" t="str">
        <f t="shared" si="184"/>
        <v/>
      </c>
    </row>
    <row r="575" spans="1:13" ht="12.75" customHeight="1" outlineLevel="1" x14ac:dyDescent="0.25">
      <c r="A575" s="46" t="str">
        <f t="shared" si="177"/>
        <v xml:space="preserve">Registrations; </v>
      </c>
      <c r="B575" s="51" t="s">
        <v>3679</v>
      </c>
      <c r="C575" s="235" t="s">
        <v>2692</v>
      </c>
      <c r="D575" s="159" t="s">
        <v>2681</v>
      </c>
      <c r="E575" s="159" t="s">
        <v>2789</v>
      </c>
      <c r="F575" s="159" t="s">
        <v>2681</v>
      </c>
      <c r="G575" s="159" t="str">
        <f t="shared" si="178"/>
        <v>string</v>
      </c>
      <c r="H575" s="159" t="str">
        <f t="shared" si="179"/>
        <v/>
      </c>
      <c r="I575" s="159">
        <f t="shared" si="180"/>
        <v>20</v>
      </c>
      <c r="J575" s="159" t="str">
        <f t="shared" si="181"/>
        <v/>
      </c>
      <c r="K575" s="159" t="str">
        <f t="shared" si="182"/>
        <v/>
      </c>
      <c r="L575" s="159" t="str">
        <f t="shared" si="183"/>
        <v/>
      </c>
      <c r="M575" s="159" t="str">
        <f t="shared" si="184"/>
        <v/>
      </c>
    </row>
    <row r="576" spans="1:13" ht="12.75" customHeight="1" outlineLevel="1" x14ac:dyDescent="0.25">
      <c r="A576" s="46" t="str">
        <f t="shared" si="177"/>
        <v xml:space="preserve">Registrations; </v>
      </c>
      <c r="B576" s="51" t="s">
        <v>3679</v>
      </c>
      <c r="C576" s="159"/>
      <c r="D576" s="159"/>
      <c r="E576" s="159" t="s">
        <v>2790</v>
      </c>
      <c r="F576" s="159" t="s">
        <v>2681</v>
      </c>
      <c r="G576" s="159" t="str">
        <f t="shared" si="178"/>
        <v>string</v>
      </c>
      <c r="H576" s="159" t="str">
        <f t="shared" si="179"/>
        <v/>
      </c>
      <c r="I576" s="159">
        <f t="shared" si="180"/>
        <v>10</v>
      </c>
      <c r="J576" s="159" t="str">
        <f t="shared" si="181"/>
        <v/>
      </c>
      <c r="K576" s="159" t="str">
        <f t="shared" si="182"/>
        <v/>
      </c>
      <c r="L576" s="159" t="str">
        <f t="shared" si="183"/>
        <v/>
      </c>
      <c r="M576" s="159" t="str">
        <f t="shared" si="184"/>
        <v/>
      </c>
    </row>
    <row r="577" spans="1:13" ht="12.75" customHeight="1" outlineLevel="1" x14ac:dyDescent="0.25">
      <c r="A577" s="46" t="str">
        <f t="shared" si="177"/>
        <v xml:space="preserve">Registrations; </v>
      </c>
      <c r="B577" s="51" t="s">
        <v>3679</v>
      </c>
      <c r="C577" s="235" t="s">
        <v>1280</v>
      </c>
      <c r="D577" s="159" t="s">
        <v>2681</v>
      </c>
      <c r="E577" s="4" t="s">
        <v>2652</v>
      </c>
      <c r="F577" s="4" t="s">
        <v>2681</v>
      </c>
      <c r="G577" s="159" t="str">
        <f t="shared" si="178"/>
        <v>string</v>
      </c>
      <c r="H577" s="159" t="str">
        <f t="shared" si="179"/>
        <v/>
      </c>
      <c r="I577" s="159">
        <f t="shared" si="180"/>
        <v>40</v>
      </c>
      <c r="J577" s="159" t="str">
        <f t="shared" si="181"/>
        <v/>
      </c>
      <c r="K577" s="159" t="str">
        <f t="shared" si="182"/>
        <v/>
      </c>
      <c r="L577" s="159" t="str">
        <f t="shared" si="183"/>
        <v/>
      </c>
      <c r="M577" s="159" t="str">
        <f t="shared" si="184"/>
        <v/>
      </c>
    </row>
    <row r="578" spans="1:13" ht="12.75" customHeight="1" outlineLevel="1" x14ac:dyDescent="0.25">
      <c r="A578" s="46" t="str">
        <f t="shared" si="177"/>
        <v xml:space="preserve">Registrations; </v>
      </c>
      <c r="B578" s="51" t="s">
        <v>3679</v>
      </c>
      <c r="C578" s="159"/>
      <c r="D578" s="159"/>
      <c r="E578" s="4" t="s">
        <v>1247</v>
      </c>
      <c r="F578" s="4" t="s">
        <v>2681</v>
      </c>
      <c r="G578" s="159" t="str">
        <f t="shared" si="178"/>
        <v>string</v>
      </c>
      <c r="H578" s="159" t="str">
        <f t="shared" si="179"/>
        <v/>
      </c>
      <c r="I578" s="159">
        <f t="shared" si="180"/>
        <v>10</v>
      </c>
      <c r="J578" s="159" t="str">
        <f t="shared" si="181"/>
        <v/>
      </c>
      <c r="K578" s="159" t="str">
        <f t="shared" si="182"/>
        <v/>
      </c>
      <c r="L578" s="159" t="str">
        <f t="shared" si="183"/>
        <v/>
      </c>
      <c r="M578" s="159" t="str">
        <f t="shared" si="184"/>
        <v/>
      </c>
    </row>
    <row r="579" spans="1:13" ht="12.75" customHeight="1" outlineLevel="1" x14ac:dyDescent="0.25">
      <c r="A579" s="46" t="str">
        <f t="shared" si="177"/>
        <v xml:space="preserve">Registrations; </v>
      </c>
      <c r="B579" s="51" t="s">
        <v>3679</v>
      </c>
      <c r="C579" s="159"/>
      <c r="D579" s="159"/>
      <c r="E579" s="4" t="s">
        <v>1248</v>
      </c>
      <c r="F579" s="4" t="s">
        <v>2681</v>
      </c>
      <c r="G579" s="159" t="str">
        <f t="shared" si="178"/>
        <v>string</v>
      </c>
      <c r="H579" s="159" t="str">
        <f t="shared" si="179"/>
        <v/>
      </c>
      <c r="I579" s="159">
        <f t="shared" si="180"/>
        <v>40</v>
      </c>
      <c r="J579" s="159" t="str">
        <f t="shared" si="181"/>
        <v/>
      </c>
      <c r="K579" s="159" t="str">
        <f t="shared" si="182"/>
        <v/>
      </c>
      <c r="L579" s="159" t="str">
        <f t="shared" si="183"/>
        <v/>
      </c>
      <c r="M579" s="159" t="str">
        <f t="shared" si="184"/>
        <v/>
      </c>
    </row>
    <row r="580" spans="1:13" ht="12.75" customHeight="1" outlineLevel="1" x14ac:dyDescent="0.25">
      <c r="A580" s="46" t="str">
        <f t="shared" si="177"/>
        <v xml:space="preserve">Registrations; </v>
      </c>
      <c r="B580" s="51" t="s">
        <v>3679</v>
      </c>
      <c r="C580" s="159"/>
      <c r="D580" s="159"/>
      <c r="E580" s="4" t="s">
        <v>1249</v>
      </c>
      <c r="F580" s="4" t="s">
        <v>2681</v>
      </c>
      <c r="G580" s="159" t="str">
        <f t="shared" si="178"/>
        <v>string</v>
      </c>
      <c r="H580" s="159" t="str">
        <f t="shared" si="179"/>
        <v/>
      </c>
      <c r="I580" s="159">
        <f t="shared" si="180"/>
        <v>40</v>
      </c>
      <c r="J580" s="159" t="str">
        <f t="shared" si="181"/>
        <v/>
      </c>
      <c r="K580" s="159" t="str">
        <f t="shared" si="182"/>
        <v/>
      </c>
      <c r="L580" s="159" t="str">
        <f t="shared" si="183"/>
        <v/>
      </c>
      <c r="M580" s="159" t="str">
        <f t="shared" si="184"/>
        <v/>
      </c>
    </row>
    <row r="581" spans="1:13" ht="12.75" customHeight="1" outlineLevel="1" x14ac:dyDescent="0.25">
      <c r="A581" s="46" t="str">
        <f t="shared" si="177"/>
        <v xml:space="preserve">Registrations; </v>
      </c>
      <c r="B581" s="51" t="s">
        <v>3679</v>
      </c>
      <c r="C581" s="159"/>
      <c r="D581" s="159"/>
      <c r="E581" s="4" t="s">
        <v>1250</v>
      </c>
      <c r="F581" s="4" t="s">
        <v>2681</v>
      </c>
      <c r="G581" s="159" t="str">
        <f t="shared" si="178"/>
        <v>string</v>
      </c>
      <c r="H581" s="159" t="str">
        <f t="shared" si="179"/>
        <v/>
      </c>
      <c r="I581" s="159">
        <f t="shared" si="180"/>
        <v>10</v>
      </c>
      <c r="J581" s="159" t="str">
        <f t="shared" si="181"/>
        <v/>
      </c>
      <c r="K581" s="159" t="str">
        <f t="shared" si="182"/>
        <v/>
      </c>
      <c r="L581" s="159" t="str">
        <f t="shared" si="183"/>
        <v/>
      </c>
      <c r="M581" s="159" t="str">
        <f t="shared" si="184"/>
        <v>Yes</v>
      </c>
    </row>
    <row r="582" spans="1:13" ht="12.75" customHeight="1" outlineLevel="1" x14ac:dyDescent="0.25">
      <c r="A582" s="46" t="str">
        <f t="shared" si="177"/>
        <v xml:space="preserve">Registrations; </v>
      </c>
      <c r="B582" s="51" t="s">
        <v>3679</v>
      </c>
      <c r="C582" s="159"/>
      <c r="D582" s="159"/>
      <c r="E582" s="4" t="s">
        <v>1251</v>
      </c>
      <c r="F582" s="4" t="s">
        <v>2670</v>
      </c>
      <c r="G582" s="159" t="str">
        <f t="shared" si="178"/>
        <v>string</v>
      </c>
      <c r="H582" s="159" t="str">
        <f t="shared" si="179"/>
        <v/>
      </c>
      <c r="I582" s="159">
        <f t="shared" si="180"/>
        <v>60</v>
      </c>
      <c r="J582" s="159" t="str">
        <f t="shared" si="181"/>
        <v/>
      </c>
      <c r="K582" s="159" t="str">
        <f t="shared" si="182"/>
        <v/>
      </c>
      <c r="L582" s="159" t="str">
        <f t="shared" si="183"/>
        <v/>
      </c>
      <c r="M582" s="159" t="str">
        <f t="shared" si="184"/>
        <v>Yes</v>
      </c>
    </row>
    <row r="583" spans="1:13" ht="12.75" customHeight="1" outlineLevel="1" x14ac:dyDescent="0.25">
      <c r="A583" s="46" t="str">
        <f t="shared" si="177"/>
        <v xml:space="preserve">Registrations; </v>
      </c>
      <c r="B583" s="51" t="s">
        <v>3679</v>
      </c>
      <c r="C583" s="159"/>
      <c r="D583" s="159"/>
      <c r="E583" s="4" t="s">
        <v>1252</v>
      </c>
      <c r="F583" s="4" t="s">
        <v>2681</v>
      </c>
      <c r="G583" s="159" t="str">
        <f t="shared" si="178"/>
        <v>string</v>
      </c>
      <c r="H583" s="159" t="str">
        <f t="shared" si="179"/>
        <v/>
      </c>
      <c r="I583" s="159">
        <f t="shared" si="180"/>
        <v>40</v>
      </c>
      <c r="J583" s="159" t="str">
        <f t="shared" si="181"/>
        <v/>
      </c>
      <c r="K583" s="159" t="str">
        <f t="shared" si="182"/>
        <v/>
      </c>
      <c r="L583" s="159" t="str">
        <f t="shared" si="183"/>
        <v/>
      </c>
      <c r="M583" s="159" t="str">
        <f t="shared" si="184"/>
        <v/>
      </c>
    </row>
    <row r="584" spans="1:13" ht="12.75" customHeight="1" outlineLevel="1" x14ac:dyDescent="0.25">
      <c r="A584" s="46" t="str">
        <f t="shared" si="177"/>
        <v xml:space="preserve">Registrations; </v>
      </c>
      <c r="B584" s="51" t="s">
        <v>3679</v>
      </c>
      <c r="C584" s="159"/>
      <c r="D584" s="159"/>
      <c r="E584" s="4" t="s">
        <v>1253</v>
      </c>
      <c r="F584" s="4" t="s">
        <v>2681</v>
      </c>
      <c r="G584" s="159" t="str">
        <f t="shared" si="178"/>
        <v>string</v>
      </c>
      <c r="H584" s="159" t="str">
        <f t="shared" si="179"/>
        <v/>
      </c>
      <c r="I584" s="159">
        <f t="shared" si="180"/>
        <v>40</v>
      </c>
      <c r="J584" s="159" t="str">
        <f t="shared" si="181"/>
        <v/>
      </c>
      <c r="K584" s="159" t="str">
        <f t="shared" si="182"/>
        <v/>
      </c>
      <c r="L584" s="159" t="str">
        <f t="shared" si="183"/>
        <v/>
      </c>
      <c r="M584" s="159" t="str">
        <f t="shared" si="184"/>
        <v/>
      </c>
    </row>
    <row r="585" spans="1:13" ht="12.75" customHeight="1" outlineLevel="1" x14ac:dyDescent="0.25">
      <c r="A585" s="46" t="str">
        <f t="shared" si="177"/>
        <v xml:space="preserve">Registrations; </v>
      </c>
      <c r="B585" s="51" t="s">
        <v>3679</v>
      </c>
      <c r="C585" s="159"/>
      <c r="D585" s="159"/>
      <c r="E585" s="4" t="s">
        <v>2653</v>
      </c>
      <c r="F585" s="4" t="s">
        <v>2681</v>
      </c>
      <c r="G585" s="159" t="str">
        <f t="shared" si="178"/>
        <v>string</v>
      </c>
      <c r="H585" s="159" t="str">
        <f t="shared" si="179"/>
        <v/>
      </c>
      <c r="I585" s="159">
        <f t="shared" si="180"/>
        <v>10</v>
      </c>
      <c r="J585" s="159" t="str">
        <f t="shared" si="181"/>
        <v/>
      </c>
      <c r="K585" s="159" t="str">
        <f t="shared" si="182"/>
        <v/>
      </c>
      <c r="L585" s="159" t="str">
        <f t="shared" si="183"/>
        <v/>
      </c>
      <c r="M585" s="159" t="str">
        <f t="shared" si="184"/>
        <v/>
      </c>
    </row>
    <row r="586" spans="1:13" ht="12.75" customHeight="1" outlineLevel="1" x14ac:dyDescent="0.25">
      <c r="A586" s="46"/>
      <c r="B586" s="51" t="s">
        <v>3679</v>
      </c>
      <c r="C586" s="159"/>
      <c r="D586" s="159"/>
      <c r="E586" s="4" t="s">
        <v>1254</v>
      </c>
      <c r="F586" s="4" t="s">
        <v>2681</v>
      </c>
      <c r="G586" s="159" t="str">
        <f t="shared" si="178"/>
        <v>string</v>
      </c>
      <c r="H586" s="159" t="str">
        <f t="shared" si="179"/>
        <v/>
      </c>
      <c r="I586" s="159">
        <f t="shared" si="180"/>
        <v>40</v>
      </c>
      <c r="J586" s="159" t="str">
        <f t="shared" si="181"/>
        <v/>
      </c>
      <c r="K586" s="159" t="str">
        <f t="shared" si="182"/>
        <v/>
      </c>
      <c r="L586" s="159" t="str">
        <f t="shared" si="183"/>
        <v/>
      </c>
      <c r="M586" s="159" t="str">
        <f t="shared" si="184"/>
        <v/>
      </c>
    </row>
    <row r="587" spans="1:13" ht="12.75" customHeight="1" outlineLevel="1" x14ac:dyDescent="0.25">
      <c r="A587" s="46" t="str">
        <f t="shared" si="177"/>
        <v xml:space="preserve">Registrations; </v>
      </c>
      <c r="B587" s="51" t="s">
        <v>3679</v>
      </c>
      <c r="C587" s="159"/>
      <c r="D587" s="159"/>
      <c r="E587" s="4" t="s">
        <v>1255</v>
      </c>
      <c r="F587" s="4" t="s">
        <v>2681</v>
      </c>
      <c r="G587" s="159" t="str">
        <f t="shared" si="178"/>
        <v>string</v>
      </c>
      <c r="H587" s="159" t="str">
        <f t="shared" si="179"/>
        <v/>
      </c>
      <c r="I587" s="159">
        <f t="shared" si="180"/>
        <v>3</v>
      </c>
      <c r="J587" s="159" t="str">
        <f t="shared" si="181"/>
        <v/>
      </c>
      <c r="K587" s="159" t="str">
        <f t="shared" si="182"/>
        <v/>
      </c>
      <c r="L587" s="159" t="str">
        <f t="shared" si="183"/>
        <v/>
      </c>
      <c r="M587" s="159" t="str">
        <f t="shared" si="184"/>
        <v/>
      </c>
    </row>
    <row r="588" spans="1:13" ht="12.75" customHeight="1" outlineLevel="1" x14ac:dyDescent="0.25">
      <c r="A588" s="46" t="str">
        <f t="shared" si="177"/>
        <v xml:space="preserve">Registrations; </v>
      </c>
      <c r="B588" s="51" t="s">
        <v>3679</v>
      </c>
      <c r="C588" s="159"/>
      <c r="D588" s="159"/>
      <c r="E588" s="4" t="s">
        <v>2774</v>
      </c>
      <c r="F588" s="4" t="s">
        <v>2681</v>
      </c>
      <c r="G588" s="159" t="str">
        <f t="shared" si="178"/>
        <v>string</v>
      </c>
      <c r="H588" s="159" t="str">
        <f t="shared" si="179"/>
        <v/>
      </c>
      <c r="I588" s="159">
        <f t="shared" si="180"/>
        <v>40</v>
      </c>
      <c r="J588" s="159" t="str">
        <f t="shared" si="181"/>
        <v/>
      </c>
      <c r="K588" s="159" t="str">
        <f t="shared" si="182"/>
        <v/>
      </c>
      <c r="L588" s="159" t="str">
        <f t="shared" si="183"/>
        <v/>
      </c>
      <c r="M588" s="159" t="str">
        <f t="shared" si="184"/>
        <v/>
      </c>
    </row>
    <row r="589" spans="1:13" ht="12.75" customHeight="1" outlineLevel="1" x14ac:dyDescent="0.25">
      <c r="A589" s="46" t="str">
        <f t="shared" si="177"/>
        <v xml:space="preserve">Registrations; </v>
      </c>
      <c r="B589" s="51" t="s">
        <v>3679</v>
      </c>
      <c r="C589" s="159"/>
      <c r="D589" s="159"/>
      <c r="E589" s="4" t="s">
        <v>2882</v>
      </c>
      <c r="F589" s="4" t="s">
        <v>2681</v>
      </c>
      <c r="G589" s="159" t="str">
        <f t="shared" si="178"/>
        <v>string</v>
      </c>
      <c r="H589" s="159" t="str">
        <f t="shared" si="179"/>
        <v/>
      </c>
      <c r="I589" s="159">
        <f t="shared" si="180"/>
        <v>3</v>
      </c>
      <c r="J589" s="159" t="str">
        <f t="shared" si="181"/>
        <v/>
      </c>
      <c r="K589" s="159" t="str">
        <f t="shared" si="182"/>
        <v/>
      </c>
      <c r="L589" s="159" t="str">
        <f t="shared" si="183"/>
        <v/>
      </c>
      <c r="M589" s="159" t="str">
        <f t="shared" si="184"/>
        <v/>
      </c>
    </row>
    <row r="590" spans="1:13" ht="12.75" customHeight="1" outlineLevel="1" x14ac:dyDescent="0.25">
      <c r="A590" s="46" t="str">
        <f t="shared" si="177"/>
        <v xml:space="preserve">Registrations; </v>
      </c>
      <c r="B590" s="51" t="s">
        <v>3679</v>
      </c>
      <c r="C590" s="159" t="s">
        <v>2788</v>
      </c>
      <c r="D590" s="159" t="s">
        <v>2679</v>
      </c>
      <c r="E590" s="4" t="s">
        <v>2640</v>
      </c>
      <c r="F590" s="4" t="s">
        <v>2670</v>
      </c>
      <c r="G590" s="159" t="str">
        <f t="shared" si="178"/>
        <v>string</v>
      </c>
      <c r="H590" s="159">
        <f t="shared" si="179"/>
        <v>4</v>
      </c>
      <c r="I590" s="159" t="str">
        <f t="shared" si="180"/>
        <v/>
      </c>
      <c r="J590" s="159" t="str">
        <f t="shared" si="181"/>
        <v/>
      </c>
      <c r="K590" s="159" t="str">
        <f t="shared" si="182"/>
        <v/>
      </c>
      <c r="L590" s="159" t="str">
        <f t="shared" si="183"/>
        <v/>
      </c>
      <c r="M590" s="159" t="str">
        <f t="shared" si="184"/>
        <v/>
      </c>
    </row>
    <row r="591" spans="1:13" s="230" customFormat="1" ht="12.75" customHeight="1" outlineLevel="1" x14ac:dyDescent="0.25">
      <c r="A591" s="46" t="str">
        <f t="shared" si="177"/>
        <v xml:space="preserve">Registrations; </v>
      </c>
      <c r="B591" s="50" t="s">
        <v>3679</v>
      </c>
      <c r="C591" s="4" t="s">
        <v>4105</v>
      </c>
      <c r="D591" s="4" t="s">
        <v>2681</v>
      </c>
      <c r="E591" s="4" t="s">
        <v>4126</v>
      </c>
      <c r="F591" s="4" t="s">
        <v>2670</v>
      </c>
      <c r="G591" s="4" t="s">
        <v>2241</v>
      </c>
      <c r="H591" s="4">
        <v>2</v>
      </c>
      <c r="I591" s="4"/>
      <c r="J591" s="4"/>
      <c r="K591" s="4"/>
      <c r="L591" s="4"/>
      <c r="M591" s="4"/>
    </row>
    <row r="592" spans="1:13" s="230" customFormat="1" ht="12.75" customHeight="1" outlineLevel="1" x14ac:dyDescent="0.25">
      <c r="A592" s="46" t="str">
        <f t="shared" si="177"/>
        <v xml:space="preserve">Registrations; </v>
      </c>
      <c r="B592" s="50" t="s">
        <v>3679</v>
      </c>
      <c r="C592" s="4"/>
      <c r="D592" s="4"/>
      <c r="E592" s="4" t="s">
        <v>1314</v>
      </c>
      <c r="F592" s="4" t="s">
        <v>2670</v>
      </c>
      <c r="G592" s="4" t="s">
        <v>2241</v>
      </c>
      <c r="H592" s="4"/>
      <c r="I592" s="4">
        <v>10</v>
      </c>
      <c r="J592" s="4"/>
      <c r="K592" s="4"/>
      <c r="L592" s="4"/>
      <c r="M592" s="4"/>
    </row>
    <row r="593" spans="1:13" ht="12.75" customHeight="1" x14ac:dyDescent="0.25">
      <c r="A593" s="46" t="str">
        <f t="shared" si="177"/>
        <v xml:space="preserve">Registrations; </v>
      </c>
      <c r="B593" s="47" t="s">
        <v>2084</v>
      </c>
      <c r="C593" s="48" t="str">
        <f>VLOOKUP($B593,MMnames,2,FALSE)</f>
        <v>Change of Supply Registration Acceptance</v>
      </c>
      <c r="D593" s="49"/>
      <c r="E593" s="49"/>
      <c r="F593" s="14"/>
      <c r="G593" s="14"/>
      <c r="H593" s="14"/>
      <c r="I593" s="14"/>
      <c r="J593" s="14"/>
      <c r="K593" s="14"/>
      <c r="L593" s="14"/>
      <c r="M593" s="14"/>
    </row>
    <row r="594" spans="1:13" ht="12.75" customHeight="1" outlineLevel="1" x14ac:dyDescent="0.25">
      <c r="A594" s="46" t="str">
        <f t="shared" si="177"/>
        <v xml:space="preserve">Registrations; </v>
      </c>
      <c r="B594" s="51" t="s">
        <v>2084</v>
      </c>
      <c r="C594" s="159" t="s">
        <v>2668</v>
      </c>
      <c r="D594" s="159"/>
      <c r="E594" s="4" t="s">
        <v>2769</v>
      </c>
      <c r="F594" s="4" t="s">
        <v>2670</v>
      </c>
      <c r="G594" s="159" t="str">
        <f t="shared" ref="G594:G619" si="185">VLOOKUP(E594,DI_schema,2,FALSE)</f>
        <v>string</v>
      </c>
      <c r="H594" s="159">
        <f t="shared" ref="H594:H619" si="186">VLOOKUP($E594,DI_schema,3,FALSE)</f>
        <v>11</v>
      </c>
      <c r="I594" s="159" t="str">
        <f t="shared" ref="I594:I619" si="187">VLOOKUP($E594,DI_schema,4,FALSE)</f>
        <v/>
      </c>
      <c r="J594" s="159" t="str">
        <f t="shared" ref="J594:J619" si="188">VLOOKUP($E594,DI_schema,5,FALSE)</f>
        <v/>
      </c>
      <c r="K594" s="159" t="str">
        <f t="shared" ref="K594:K619" si="189">VLOOKUP($E594,DI_schema,6,FALSE)</f>
        <v/>
      </c>
      <c r="L594" s="159" t="str">
        <f t="shared" ref="L594:L619" si="190">VLOOKUP($E594,DI_schema,7,FALSE)</f>
        <v/>
      </c>
      <c r="M594" s="159" t="str">
        <f t="shared" ref="M594:M619" si="191">IF(LEN(VLOOKUP($E594,DI_schema,8,FALSE))&gt;0,"Yes","")</f>
        <v/>
      </c>
    </row>
    <row r="595" spans="1:13" ht="12.75" customHeight="1" outlineLevel="1" x14ac:dyDescent="0.25">
      <c r="A595" s="46" t="str">
        <f t="shared" si="177"/>
        <v xml:space="preserve">Registrations; </v>
      </c>
      <c r="B595" s="51" t="s">
        <v>2084</v>
      </c>
      <c r="C595" s="159"/>
      <c r="D595" s="159"/>
      <c r="E595" s="4" t="s">
        <v>2894</v>
      </c>
      <c r="F595" s="4" t="s">
        <v>2670</v>
      </c>
      <c r="G595" s="159" t="str">
        <f t="shared" si="185"/>
        <v>string</v>
      </c>
      <c r="H595" s="159" t="str">
        <f t="shared" si="186"/>
        <v/>
      </c>
      <c r="I595" s="159">
        <f t="shared" si="187"/>
        <v>35</v>
      </c>
      <c r="J595" s="159" t="str">
        <f t="shared" si="188"/>
        <v/>
      </c>
      <c r="K595" s="159" t="str">
        <f t="shared" si="189"/>
        <v/>
      </c>
      <c r="L595" s="159" t="str">
        <f t="shared" si="190"/>
        <v/>
      </c>
      <c r="M595" s="159" t="str">
        <f t="shared" si="191"/>
        <v/>
      </c>
    </row>
    <row r="596" spans="1:13" ht="12.75" customHeight="1" outlineLevel="1" x14ac:dyDescent="0.25">
      <c r="A596" s="46" t="str">
        <f t="shared" si="177"/>
        <v xml:space="preserve">Registrations; </v>
      </c>
      <c r="B596" s="51" t="s">
        <v>2084</v>
      </c>
      <c r="C596" s="4"/>
      <c r="D596" s="159"/>
      <c r="E596" s="4" t="s">
        <v>2772</v>
      </c>
      <c r="F596" s="4" t="s">
        <v>2670</v>
      </c>
      <c r="G596" s="159" t="str">
        <f t="shared" si="185"/>
        <v>string</v>
      </c>
      <c r="H596" s="159" t="str">
        <f t="shared" si="186"/>
        <v/>
      </c>
      <c r="I596" s="159">
        <f t="shared" si="187"/>
        <v>2</v>
      </c>
      <c r="J596" s="159" t="str">
        <f t="shared" si="188"/>
        <v/>
      </c>
      <c r="K596" s="159" t="str">
        <f t="shared" si="189"/>
        <v/>
      </c>
      <c r="L596" s="159" t="str">
        <f t="shared" si="190"/>
        <v/>
      </c>
      <c r="M596" s="159" t="str">
        <f t="shared" si="191"/>
        <v/>
      </c>
    </row>
    <row r="597" spans="1:13" ht="12.75" customHeight="1" outlineLevel="1" x14ac:dyDescent="0.25">
      <c r="A597" s="46" t="str">
        <f t="shared" si="177"/>
        <v xml:space="preserve">Registrations; </v>
      </c>
      <c r="B597" s="51" t="s">
        <v>2084</v>
      </c>
      <c r="C597" s="4"/>
      <c r="D597" s="159"/>
      <c r="E597" s="4" t="s">
        <v>2751</v>
      </c>
      <c r="F597" s="4" t="s">
        <v>2670</v>
      </c>
      <c r="G597" s="159" t="str">
        <f t="shared" si="185"/>
        <v>string</v>
      </c>
      <c r="H597" s="159">
        <f t="shared" si="186"/>
        <v>9</v>
      </c>
      <c r="I597" s="159" t="str">
        <f t="shared" si="187"/>
        <v/>
      </c>
      <c r="J597" s="159" t="str">
        <f t="shared" si="188"/>
        <v/>
      </c>
      <c r="K597" s="159" t="str">
        <f t="shared" si="189"/>
        <v/>
      </c>
      <c r="L597" s="159" t="str">
        <f t="shared" si="190"/>
        <v/>
      </c>
      <c r="M597" s="159" t="str">
        <f t="shared" si="191"/>
        <v>Yes</v>
      </c>
    </row>
    <row r="598" spans="1:13" ht="12.75" customHeight="1" outlineLevel="1" x14ac:dyDescent="0.25">
      <c r="A598" s="46" t="str">
        <f t="shared" si="177"/>
        <v xml:space="preserve">Registrations; </v>
      </c>
      <c r="B598" s="51" t="s">
        <v>2084</v>
      </c>
      <c r="C598" s="4"/>
      <c r="D598" s="159"/>
      <c r="E598" s="4" t="s">
        <v>2672</v>
      </c>
      <c r="F598" s="4" t="s">
        <v>2670</v>
      </c>
      <c r="G598" s="159" t="str">
        <f t="shared" si="185"/>
        <v>string</v>
      </c>
      <c r="H598" s="159" t="str">
        <f t="shared" si="186"/>
        <v/>
      </c>
      <c r="I598" s="159">
        <f t="shared" si="187"/>
        <v>1</v>
      </c>
      <c r="J598" s="159" t="str">
        <f t="shared" si="188"/>
        <v/>
      </c>
      <c r="K598" s="159" t="str">
        <f t="shared" si="189"/>
        <v/>
      </c>
      <c r="L598" s="159" t="str">
        <f t="shared" si="190"/>
        <v/>
      </c>
      <c r="M598" s="159" t="str">
        <f t="shared" si="191"/>
        <v>Yes</v>
      </c>
    </row>
    <row r="599" spans="1:13" ht="12.75" customHeight="1" outlineLevel="1" x14ac:dyDescent="0.25">
      <c r="A599" s="46" t="str">
        <f t="shared" si="177"/>
        <v xml:space="preserve">Registrations; </v>
      </c>
      <c r="B599" s="51" t="s">
        <v>2084</v>
      </c>
      <c r="C599" s="4"/>
      <c r="D599" s="159"/>
      <c r="E599" s="4" t="s">
        <v>2792</v>
      </c>
      <c r="F599" s="4" t="s">
        <v>2670</v>
      </c>
      <c r="G599" s="159" t="str">
        <f t="shared" si="185"/>
        <v>string</v>
      </c>
      <c r="H599" s="159" t="str">
        <f t="shared" si="186"/>
        <v/>
      </c>
      <c r="I599" s="159">
        <f t="shared" si="187"/>
        <v>1</v>
      </c>
      <c r="J599" s="159" t="str">
        <f t="shared" si="188"/>
        <v/>
      </c>
      <c r="K599" s="159" t="str">
        <f t="shared" si="189"/>
        <v/>
      </c>
      <c r="L599" s="159" t="str">
        <f t="shared" si="190"/>
        <v/>
      </c>
      <c r="M599" s="159" t="str">
        <f t="shared" si="191"/>
        <v/>
      </c>
    </row>
    <row r="600" spans="1:13" ht="12.75" customHeight="1" outlineLevel="1" x14ac:dyDescent="0.25">
      <c r="A600" s="46" t="str">
        <f t="shared" si="177"/>
        <v xml:space="preserve">Registrations; </v>
      </c>
      <c r="B600" s="51" t="s">
        <v>2084</v>
      </c>
      <c r="C600" s="4"/>
      <c r="D600" s="159"/>
      <c r="E600" s="4" t="s">
        <v>649</v>
      </c>
      <c r="F600" s="4" t="s">
        <v>2670</v>
      </c>
      <c r="G600" s="159" t="str">
        <f t="shared" si="185"/>
        <v>string</v>
      </c>
      <c r="H600" s="159" t="str">
        <f t="shared" si="186"/>
        <v/>
      </c>
      <c r="I600" s="159">
        <f t="shared" si="187"/>
        <v>10</v>
      </c>
      <c r="J600" s="159" t="str">
        <f t="shared" si="188"/>
        <v/>
      </c>
      <c r="K600" s="159" t="str">
        <f t="shared" si="189"/>
        <v/>
      </c>
      <c r="L600" s="159" t="str">
        <f t="shared" si="190"/>
        <v/>
      </c>
      <c r="M600" s="159" t="str">
        <f t="shared" si="191"/>
        <v/>
      </c>
    </row>
    <row r="601" spans="1:13" ht="12.75" customHeight="1" outlineLevel="1" x14ac:dyDescent="0.25">
      <c r="A601" s="46" t="str">
        <f t="shared" si="177"/>
        <v xml:space="preserve">Registrations; </v>
      </c>
      <c r="B601" s="276" t="s">
        <v>2084</v>
      </c>
      <c r="C601" s="237"/>
      <c r="D601" s="237"/>
      <c r="E601" s="237" t="s">
        <v>2771</v>
      </c>
      <c r="F601" s="237" t="s">
        <v>2670</v>
      </c>
      <c r="G601" s="237" t="str">
        <f t="shared" si="185"/>
        <v>string</v>
      </c>
      <c r="H601" s="237" t="str">
        <f t="shared" si="186"/>
        <v/>
      </c>
      <c r="I601" s="237">
        <f t="shared" si="187"/>
        <v>4</v>
      </c>
      <c r="J601" s="237" t="str">
        <f t="shared" si="188"/>
        <v/>
      </c>
      <c r="K601" s="237" t="str">
        <f t="shared" si="189"/>
        <v/>
      </c>
      <c r="L601" s="237" t="str">
        <f t="shared" si="190"/>
        <v/>
      </c>
      <c r="M601" s="237" t="str">
        <f t="shared" si="191"/>
        <v/>
      </c>
    </row>
    <row r="602" spans="1:13" ht="12.75" customHeight="1" outlineLevel="1" x14ac:dyDescent="0.25">
      <c r="A602" s="46" t="str">
        <f t="shared" si="177"/>
        <v xml:space="preserve">Registrations; </v>
      </c>
      <c r="B602" s="276" t="s">
        <v>2084</v>
      </c>
      <c r="C602" s="237"/>
      <c r="D602" s="237"/>
      <c r="E602" s="237" t="s">
        <v>631</v>
      </c>
      <c r="F602" s="237" t="s">
        <v>2670</v>
      </c>
      <c r="G602" s="237" t="str">
        <f t="shared" si="185"/>
        <v>int</v>
      </c>
      <c r="H602" s="237" t="str">
        <f t="shared" si="186"/>
        <v/>
      </c>
      <c r="I602" s="237" t="str">
        <f t="shared" si="187"/>
        <v/>
      </c>
      <c r="J602" s="237" t="str">
        <f t="shared" si="188"/>
        <v/>
      </c>
      <c r="K602" s="237">
        <f t="shared" si="189"/>
        <v>9</v>
      </c>
      <c r="L602" s="237" t="str">
        <f t="shared" si="190"/>
        <v/>
      </c>
      <c r="M602" s="237" t="str">
        <f t="shared" si="191"/>
        <v/>
      </c>
    </row>
    <row r="603" spans="1:13" s="230" customFormat="1" ht="12.75" customHeight="1" outlineLevel="1" x14ac:dyDescent="0.25">
      <c r="A603" s="46" t="str">
        <f t="shared" si="177"/>
        <v xml:space="preserve">Registrations; </v>
      </c>
      <c r="B603" s="276" t="s">
        <v>2084</v>
      </c>
      <c r="C603" s="237"/>
      <c r="D603" s="237"/>
      <c r="E603" s="237" t="s">
        <v>2683</v>
      </c>
      <c r="F603" s="237" t="s">
        <v>2681</v>
      </c>
      <c r="G603" s="237" t="str">
        <f t="shared" si="185"/>
        <v>string</v>
      </c>
      <c r="H603" s="237" t="str">
        <f t="shared" si="186"/>
        <v/>
      </c>
      <c r="I603" s="237">
        <f t="shared" si="187"/>
        <v>3</v>
      </c>
      <c r="J603" s="237" t="str">
        <f t="shared" si="188"/>
        <v/>
      </c>
      <c r="K603" s="237" t="str">
        <f t="shared" si="189"/>
        <v/>
      </c>
      <c r="L603" s="237" t="str">
        <f t="shared" si="190"/>
        <v/>
      </c>
      <c r="M603" s="237" t="str">
        <f t="shared" si="191"/>
        <v/>
      </c>
    </row>
    <row r="604" spans="1:13" ht="12.75" customHeight="1" outlineLevel="1" x14ac:dyDescent="0.25">
      <c r="A604" s="46" t="str">
        <f t="shared" si="177"/>
        <v xml:space="preserve">Registrations; </v>
      </c>
      <c r="B604" s="276" t="s">
        <v>2084</v>
      </c>
      <c r="C604" s="237"/>
      <c r="D604" s="237"/>
      <c r="E604" s="237" t="s">
        <v>2793</v>
      </c>
      <c r="F604" s="237" t="s">
        <v>2681</v>
      </c>
      <c r="G604" s="237" t="str">
        <f t="shared" si="185"/>
        <v>string</v>
      </c>
      <c r="H604" s="237" t="str">
        <f t="shared" si="186"/>
        <v/>
      </c>
      <c r="I604" s="237">
        <f t="shared" si="187"/>
        <v>10</v>
      </c>
      <c r="J604" s="237" t="str">
        <f t="shared" si="188"/>
        <v/>
      </c>
      <c r="K604" s="237" t="str">
        <f t="shared" si="189"/>
        <v/>
      </c>
      <c r="L604" s="237" t="str">
        <f t="shared" si="190"/>
        <v/>
      </c>
      <c r="M604" s="237" t="str">
        <f t="shared" si="191"/>
        <v/>
      </c>
    </row>
    <row r="605" spans="1:13" s="230" customFormat="1" ht="12.75" customHeight="1" outlineLevel="1" x14ac:dyDescent="0.25">
      <c r="A605" s="46" t="str">
        <f t="shared" si="177"/>
        <v xml:space="preserve">Registrations; </v>
      </c>
      <c r="B605" s="276" t="s">
        <v>2084</v>
      </c>
      <c r="C605" s="237"/>
      <c r="D605" s="237"/>
      <c r="E605" s="237" t="s">
        <v>2590</v>
      </c>
      <c r="F605" s="237" t="s">
        <v>2681</v>
      </c>
      <c r="G605" s="237" t="str">
        <f t="shared" si="185"/>
        <v>string</v>
      </c>
      <c r="H605" s="237" t="str">
        <f t="shared" si="186"/>
        <v/>
      </c>
      <c r="I605" s="237">
        <f t="shared" si="187"/>
        <v>10</v>
      </c>
      <c r="J605" s="237" t="str">
        <f t="shared" si="188"/>
        <v/>
      </c>
      <c r="K605" s="237" t="str">
        <f t="shared" si="189"/>
        <v/>
      </c>
      <c r="L605" s="237" t="str">
        <f t="shared" si="190"/>
        <v/>
      </c>
      <c r="M605" s="237" t="str">
        <f t="shared" si="191"/>
        <v/>
      </c>
    </row>
    <row r="606" spans="1:13" ht="12.75" customHeight="1" outlineLevel="1" x14ac:dyDescent="0.25">
      <c r="A606" s="46" t="str">
        <f t="shared" si="177"/>
        <v xml:space="preserve">Registrations; </v>
      </c>
      <c r="B606" s="276" t="s">
        <v>2084</v>
      </c>
      <c r="C606" s="237"/>
      <c r="D606" s="237"/>
      <c r="E606" s="237" t="s">
        <v>2682</v>
      </c>
      <c r="F606" s="237" t="s">
        <v>2670</v>
      </c>
      <c r="G606" s="237" t="str">
        <f t="shared" si="185"/>
        <v>string</v>
      </c>
      <c r="H606" s="237" t="str">
        <f t="shared" si="186"/>
        <v/>
      </c>
      <c r="I606" s="237">
        <f t="shared" si="187"/>
        <v>5</v>
      </c>
      <c r="J606" s="237" t="str">
        <f t="shared" si="188"/>
        <v/>
      </c>
      <c r="K606" s="237" t="str">
        <f t="shared" si="189"/>
        <v/>
      </c>
      <c r="L606" s="237" t="str">
        <f t="shared" si="190"/>
        <v/>
      </c>
      <c r="M606" s="237" t="str">
        <f t="shared" si="191"/>
        <v/>
      </c>
    </row>
    <row r="607" spans="1:13" ht="12.75" customHeight="1" outlineLevel="1" x14ac:dyDescent="0.25">
      <c r="A607" s="46" t="str">
        <f t="shared" si="177"/>
        <v xml:space="preserve">Registrations; </v>
      </c>
      <c r="B607" s="276" t="s">
        <v>2084</v>
      </c>
      <c r="C607" s="237"/>
      <c r="D607" s="237"/>
      <c r="E607" s="237" t="s">
        <v>650</v>
      </c>
      <c r="F607" s="237" t="s">
        <v>2681</v>
      </c>
      <c r="G607" s="237" t="str">
        <f t="shared" si="185"/>
        <v>decimal</v>
      </c>
      <c r="H607" s="237" t="str">
        <f t="shared" si="186"/>
        <v/>
      </c>
      <c r="I607" s="237" t="str">
        <f t="shared" si="187"/>
        <v/>
      </c>
      <c r="J607" s="237" t="str">
        <f t="shared" si="188"/>
        <v/>
      </c>
      <c r="K607" s="237">
        <f t="shared" si="189"/>
        <v>6</v>
      </c>
      <c r="L607" s="237">
        <f t="shared" si="190"/>
        <v>4</v>
      </c>
      <c r="M607" s="237" t="str">
        <f t="shared" si="191"/>
        <v/>
      </c>
    </row>
    <row r="608" spans="1:13" ht="12.75" customHeight="1" outlineLevel="1" x14ac:dyDescent="0.25">
      <c r="A608" s="46" t="str">
        <f t="shared" si="177"/>
        <v xml:space="preserve">Registrations; </v>
      </c>
      <c r="B608" s="276" t="s">
        <v>2084</v>
      </c>
      <c r="C608" s="237"/>
      <c r="D608" s="237"/>
      <c r="E608" s="237" t="s">
        <v>1050</v>
      </c>
      <c r="F608" s="237" t="s">
        <v>2670</v>
      </c>
      <c r="G608" s="237" t="str">
        <f t="shared" si="185"/>
        <v>boolean</v>
      </c>
      <c r="H608" s="237" t="str">
        <f t="shared" si="186"/>
        <v/>
      </c>
      <c r="I608" s="237" t="str">
        <f t="shared" si="187"/>
        <v/>
      </c>
      <c r="J608" s="237" t="str">
        <f t="shared" si="188"/>
        <v/>
      </c>
      <c r="K608" s="237" t="str">
        <f t="shared" si="189"/>
        <v/>
      </c>
      <c r="L608" s="237" t="str">
        <f t="shared" si="190"/>
        <v/>
      </c>
      <c r="M608" s="237" t="str">
        <f t="shared" si="191"/>
        <v/>
      </c>
    </row>
    <row r="609" spans="1:13" ht="12.75" customHeight="1" outlineLevel="1" x14ac:dyDescent="0.25">
      <c r="A609" s="46" t="str">
        <f t="shared" si="177"/>
        <v xml:space="preserve">Registrations; </v>
      </c>
      <c r="B609" s="276" t="s">
        <v>2084</v>
      </c>
      <c r="C609" s="237"/>
      <c r="D609" s="237"/>
      <c r="E609" s="237" t="s">
        <v>651</v>
      </c>
      <c r="F609" s="237" t="s">
        <v>2681</v>
      </c>
      <c r="G609" s="237" t="str">
        <f t="shared" si="185"/>
        <v>int</v>
      </c>
      <c r="H609" s="237" t="str">
        <f t="shared" si="186"/>
        <v/>
      </c>
      <c r="I609" s="237" t="str">
        <f t="shared" si="187"/>
        <v/>
      </c>
      <c r="J609" s="237" t="str">
        <f t="shared" si="188"/>
        <v/>
      </c>
      <c r="K609" s="237">
        <f t="shared" si="189"/>
        <v>9</v>
      </c>
      <c r="L609" s="237" t="str">
        <f t="shared" si="190"/>
        <v/>
      </c>
      <c r="M609" s="237" t="str">
        <f t="shared" si="191"/>
        <v/>
      </c>
    </row>
    <row r="610" spans="1:13" ht="12.75" customHeight="1" outlineLevel="1" x14ac:dyDescent="0.25">
      <c r="A610" s="46" t="str">
        <f t="shared" si="177"/>
        <v xml:space="preserve">Registrations; </v>
      </c>
      <c r="B610" s="276" t="s">
        <v>2084</v>
      </c>
      <c r="C610" s="279"/>
      <c r="D610" s="237"/>
      <c r="E610" s="237" t="s">
        <v>71</v>
      </c>
      <c r="F610" s="237" t="s">
        <v>2681</v>
      </c>
      <c r="G610" s="237" t="str">
        <f t="shared" si="185"/>
        <v>string</v>
      </c>
      <c r="H610" s="237" t="str">
        <f t="shared" si="186"/>
        <v/>
      </c>
      <c r="I610" s="237">
        <f t="shared" si="187"/>
        <v>3</v>
      </c>
      <c r="J610" s="237" t="str">
        <f t="shared" si="188"/>
        <v/>
      </c>
      <c r="K610" s="237" t="str">
        <f t="shared" si="189"/>
        <v/>
      </c>
      <c r="L610" s="237" t="str">
        <f t="shared" si="190"/>
        <v/>
      </c>
      <c r="M610" s="237" t="str">
        <f t="shared" si="191"/>
        <v/>
      </c>
    </row>
    <row r="611" spans="1:13" ht="12.75" customHeight="1" outlineLevel="1" x14ac:dyDescent="0.25">
      <c r="A611" s="46" t="str">
        <f t="shared" si="177"/>
        <v xml:space="preserve">Registrations; </v>
      </c>
      <c r="B611" s="276" t="s">
        <v>2084</v>
      </c>
      <c r="C611" s="237"/>
      <c r="D611" s="237"/>
      <c r="E611" s="237" t="s">
        <v>2329</v>
      </c>
      <c r="F611" s="237" t="s">
        <v>2681</v>
      </c>
      <c r="G611" s="237" t="str">
        <f t="shared" si="185"/>
        <v>string</v>
      </c>
      <c r="H611" s="237" t="str">
        <f t="shared" si="186"/>
        <v/>
      </c>
      <c r="I611" s="237">
        <f t="shared" si="187"/>
        <v>3</v>
      </c>
      <c r="J611" s="237" t="str">
        <f t="shared" si="188"/>
        <v/>
      </c>
      <c r="K611" s="237" t="str">
        <f t="shared" si="189"/>
        <v/>
      </c>
      <c r="L611" s="237" t="str">
        <f t="shared" si="190"/>
        <v/>
      </c>
      <c r="M611" s="237" t="str">
        <f t="shared" si="191"/>
        <v/>
      </c>
    </row>
    <row r="612" spans="1:13" ht="12.75" customHeight="1" outlineLevel="1" x14ac:dyDescent="0.25">
      <c r="A612" s="46" t="str">
        <f t="shared" ref="A612:A674" si="192">IF(B612="","",VLOOKUP(B612,mapping_result,2,FALSE))</f>
        <v xml:space="preserve">Registrations; </v>
      </c>
      <c r="B612" s="276" t="s">
        <v>2084</v>
      </c>
      <c r="C612" s="237"/>
      <c r="D612" s="237"/>
      <c r="E612" s="237" t="s">
        <v>1051</v>
      </c>
      <c r="F612" s="237" t="s">
        <v>2681</v>
      </c>
      <c r="G612" s="237" t="str">
        <f t="shared" si="185"/>
        <v>string</v>
      </c>
      <c r="H612" s="237" t="str">
        <f t="shared" si="186"/>
        <v/>
      </c>
      <c r="I612" s="237">
        <f t="shared" si="187"/>
        <v>3</v>
      </c>
      <c r="J612" s="237" t="str">
        <f t="shared" si="188"/>
        <v/>
      </c>
      <c r="K612" s="237" t="str">
        <f t="shared" si="189"/>
        <v/>
      </c>
      <c r="L612" s="237" t="str">
        <f t="shared" si="190"/>
        <v/>
      </c>
      <c r="M612" s="237" t="str">
        <f t="shared" si="191"/>
        <v/>
      </c>
    </row>
    <row r="613" spans="1:13" ht="12.75" customHeight="1" outlineLevel="1" x14ac:dyDescent="0.25">
      <c r="A613" s="46" t="str">
        <f t="shared" si="192"/>
        <v xml:space="preserve">Registrations; </v>
      </c>
      <c r="B613" s="276" t="s">
        <v>2084</v>
      </c>
      <c r="C613" s="237"/>
      <c r="D613" s="237"/>
      <c r="E613" s="237" t="s">
        <v>1314</v>
      </c>
      <c r="F613" s="237" t="s">
        <v>2681</v>
      </c>
      <c r="G613" s="237" t="str">
        <f t="shared" si="185"/>
        <v>string</v>
      </c>
      <c r="H613" s="237" t="str">
        <f t="shared" si="186"/>
        <v/>
      </c>
      <c r="I613" s="237">
        <f t="shared" si="187"/>
        <v>10</v>
      </c>
      <c r="J613" s="237" t="str">
        <f t="shared" si="188"/>
        <v/>
      </c>
      <c r="K613" s="237" t="str">
        <f t="shared" si="189"/>
        <v/>
      </c>
      <c r="L613" s="237" t="str">
        <f t="shared" si="190"/>
        <v/>
      </c>
      <c r="M613" s="237" t="str">
        <f t="shared" si="191"/>
        <v/>
      </c>
    </row>
    <row r="614" spans="1:13" ht="12.75" customHeight="1" outlineLevel="1" x14ac:dyDescent="0.25">
      <c r="A614" s="46" t="str">
        <f t="shared" si="192"/>
        <v xml:space="preserve">Registrations; </v>
      </c>
      <c r="B614" s="276" t="s">
        <v>2084</v>
      </c>
      <c r="C614" s="237"/>
      <c r="D614" s="237"/>
      <c r="E614" s="237" t="s">
        <v>1052</v>
      </c>
      <c r="F614" s="237" t="s">
        <v>2681</v>
      </c>
      <c r="G614" s="237" t="str">
        <f t="shared" si="185"/>
        <v>boolean</v>
      </c>
      <c r="H614" s="237" t="str">
        <f t="shared" si="186"/>
        <v/>
      </c>
      <c r="I614" s="237" t="str">
        <f t="shared" si="187"/>
        <v/>
      </c>
      <c r="J614" s="237" t="str">
        <f t="shared" si="188"/>
        <v/>
      </c>
      <c r="K614" s="237" t="str">
        <f t="shared" si="189"/>
        <v/>
      </c>
      <c r="L614" s="237" t="str">
        <f t="shared" si="190"/>
        <v/>
      </c>
      <c r="M614" s="237" t="str">
        <f t="shared" si="191"/>
        <v/>
      </c>
    </row>
    <row r="615" spans="1:13" ht="12.75" customHeight="1" outlineLevel="1" x14ac:dyDescent="0.25">
      <c r="A615" s="46" t="str">
        <f t="shared" si="192"/>
        <v xml:space="preserve">Registrations; </v>
      </c>
      <c r="B615" s="276" t="s">
        <v>2084</v>
      </c>
      <c r="C615" s="237"/>
      <c r="D615" s="237"/>
      <c r="E615" s="237" t="s">
        <v>1315</v>
      </c>
      <c r="F615" s="237" t="s">
        <v>2681</v>
      </c>
      <c r="G615" s="237" t="str">
        <f t="shared" si="185"/>
        <v>string</v>
      </c>
      <c r="H615" s="237" t="str">
        <f t="shared" si="186"/>
        <v/>
      </c>
      <c r="I615" s="237">
        <f t="shared" si="187"/>
        <v>2</v>
      </c>
      <c r="J615" s="237" t="str">
        <f t="shared" si="188"/>
        <v/>
      </c>
      <c r="K615" s="237" t="str">
        <f t="shared" si="189"/>
        <v/>
      </c>
      <c r="L615" s="237" t="str">
        <f t="shared" si="190"/>
        <v/>
      </c>
      <c r="M615" s="237" t="str">
        <f t="shared" si="191"/>
        <v/>
      </c>
    </row>
    <row r="616" spans="1:13" ht="12.75" customHeight="1" outlineLevel="1" x14ac:dyDescent="0.25">
      <c r="A616" s="46" t="str">
        <f t="shared" si="192"/>
        <v xml:space="preserve">Registrations; </v>
      </c>
      <c r="B616" s="276" t="s">
        <v>2084</v>
      </c>
      <c r="C616" s="237"/>
      <c r="D616" s="237"/>
      <c r="E616" s="237" t="s">
        <v>2895</v>
      </c>
      <c r="F616" s="237" t="s">
        <v>2681</v>
      </c>
      <c r="G616" s="237" t="str">
        <f t="shared" si="185"/>
        <v>date</v>
      </c>
      <c r="H616" s="237" t="str">
        <f t="shared" si="186"/>
        <v/>
      </c>
      <c r="I616" s="237" t="str">
        <f t="shared" si="187"/>
        <v/>
      </c>
      <c r="J616" s="237" t="str">
        <f t="shared" si="188"/>
        <v/>
      </c>
      <c r="K616" s="237" t="str">
        <f t="shared" si="189"/>
        <v/>
      </c>
      <c r="L616" s="237" t="str">
        <f t="shared" si="190"/>
        <v/>
      </c>
      <c r="M616" s="237" t="str">
        <f t="shared" si="191"/>
        <v/>
      </c>
    </row>
    <row r="617" spans="1:13" ht="12.75" customHeight="1" outlineLevel="1" x14ac:dyDescent="0.25">
      <c r="A617" s="46" t="str">
        <f t="shared" si="192"/>
        <v xml:space="preserve">Registrations; </v>
      </c>
      <c r="B617" s="276" t="s">
        <v>2084</v>
      </c>
      <c r="C617" s="237"/>
      <c r="D617" s="237"/>
      <c r="E617" s="237" t="s">
        <v>2794</v>
      </c>
      <c r="F617" s="237" t="s">
        <v>2670</v>
      </c>
      <c r="G617" s="237" t="str">
        <f t="shared" si="185"/>
        <v>date</v>
      </c>
      <c r="H617" s="237" t="str">
        <f t="shared" si="186"/>
        <v/>
      </c>
      <c r="I617" s="237" t="str">
        <f t="shared" si="187"/>
        <v/>
      </c>
      <c r="J617" s="237" t="str">
        <f t="shared" si="188"/>
        <v/>
      </c>
      <c r="K617" s="237" t="str">
        <f t="shared" si="189"/>
        <v/>
      </c>
      <c r="L617" s="237" t="str">
        <f t="shared" si="190"/>
        <v/>
      </c>
      <c r="M617" s="237" t="str">
        <f t="shared" si="191"/>
        <v/>
      </c>
    </row>
    <row r="618" spans="1:13" ht="12.75" customHeight="1" outlineLevel="1" x14ac:dyDescent="0.25">
      <c r="A618" s="46" t="str">
        <f t="shared" si="192"/>
        <v xml:space="preserve">Registrations; </v>
      </c>
      <c r="B618" s="276" t="s">
        <v>2084</v>
      </c>
      <c r="C618" s="237"/>
      <c r="D618" s="237"/>
      <c r="E618" s="237" t="s">
        <v>1316</v>
      </c>
      <c r="F618" s="237" t="s">
        <v>2681</v>
      </c>
      <c r="G618" s="237" t="str">
        <f t="shared" si="185"/>
        <v>date</v>
      </c>
      <c r="H618" s="237" t="str">
        <f t="shared" si="186"/>
        <v/>
      </c>
      <c r="I618" s="237" t="str">
        <f t="shared" si="187"/>
        <v/>
      </c>
      <c r="J618" s="237" t="str">
        <f t="shared" si="188"/>
        <v/>
      </c>
      <c r="K618" s="237" t="str">
        <f t="shared" si="189"/>
        <v/>
      </c>
      <c r="L618" s="237" t="str">
        <f t="shared" si="190"/>
        <v/>
      </c>
      <c r="M618" s="237" t="str">
        <f t="shared" si="191"/>
        <v/>
      </c>
    </row>
    <row r="619" spans="1:13" ht="12.75" customHeight="1" outlineLevel="1" x14ac:dyDescent="0.25">
      <c r="A619" s="46" t="str">
        <f t="shared" si="192"/>
        <v xml:space="preserve">Registrations; </v>
      </c>
      <c r="B619" s="276" t="s">
        <v>2084</v>
      </c>
      <c r="C619" s="237"/>
      <c r="D619" s="237"/>
      <c r="E619" s="237" t="s">
        <v>1317</v>
      </c>
      <c r="F619" s="237" t="s">
        <v>2681</v>
      </c>
      <c r="G619" s="237" t="str">
        <f t="shared" si="185"/>
        <v>boolean</v>
      </c>
      <c r="H619" s="237" t="str">
        <f t="shared" si="186"/>
        <v/>
      </c>
      <c r="I619" s="237" t="str">
        <f t="shared" si="187"/>
        <v/>
      </c>
      <c r="J619" s="237" t="str">
        <f t="shared" si="188"/>
        <v/>
      </c>
      <c r="K619" s="237" t="str">
        <f t="shared" si="189"/>
        <v/>
      </c>
      <c r="L619" s="237" t="str">
        <f t="shared" si="190"/>
        <v/>
      </c>
      <c r="M619" s="237" t="str">
        <f t="shared" si="191"/>
        <v/>
      </c>
    </row>
    <row r="620" spans="1:13" ht="12.75" customHeight="1" outlineLevel="1" x14ac:dyDescent="0.25">
      <c r="A620" s="46" t="str">
        <f t="shared" si="192"/>
        <v xml:space="preserve">Registrations; </v>
      </c>
      <c r="B620" s="276" t="s">
        <v>2084</v>
      </c>
      <c r="C620" s="237"/>
      <c r="D620" s="237"/>
      <c r="E620" s="237" t="s">
        <v>3979</v>
      </c>
      <c r="F620" s="237" t="s">
        <v>2681</v>
      </c>
      <c r="G620" s="237" t="s">
        <v>2244</v>
      </c>
      <c r="H620" s="237"/>
      <c r="I620" s="237"/>
      <c r="J620" s="237"/>
      <c r="K620" s="237"/>
      <c r="L620" s="237"/>
      <c r="M620" s="237"/>
    </row>
    <row r="621" spans="1:13" ht="12.75" customHeight="1" outlineLevel="1" x14ac:dyDescent="0.25">
      <c r="A621" s="46"/>
      <c r="B621" s="276" t="s">
        <v>2084</v>
      </c>
      <c r="C621" s="237"/>
      <c r="D621" s="237"/>
      <c r="E621" s="237" t="s">
        <v>4064</v>
      </c>
      <c r="F621" s="237" t="s">
        <v>2681</v>
      </c>
      <c r="G621" s="237" t="s">
        <v>2241</v>
      </c>
      <c r="H621" s="237" t="s">
        <v>2248</v>
      </c>
      <c r="I621" s="237">
        <v>3</v>
      </c>
      <c r="J621" s="237"/>
      <c r="K621" s="237"/>
      <c r="L621" s="237"/>
      <c r="M621" s="237"/>
    </row>
    <row r="622" spans="1:13" ht="12.75" customHeight="1" outlineLevel="1" x14ac:dyDescent="0.25">
      <c r="A622" s="46"/>
      <c r="B622" s="276" t="s">
        <v>2084</v>
      </c>
      <c r="C622" s="237"/>
      <c r="D622" s="237"/>
      <c r="E622" s="237" t="s">
        <v>4065</v>
      </c>
      <c r="F622" s="237" t="s">
        <v>2681</v>
      </c>
      <c r="G622" s="237" t="s">
        <v>2241</v>
      </c>
      <c r="H622" s="237" t="s">
        <v>2248</v>
      </c>
      <c r="I622" s="237">
        <v>3</v>
      </c>
      <c r="J622" s="237"/>
      <c r="K622" s="237"/>
      <c r="L622" s="237"/>
      <c r="M622" s="237"/>
    </row>
    <row r="623" spans="1:13" s="230" customFormat="1" ht="12.75" customHeight="1" outlineLevel="1" x14ac:dyDescent="0.25">
      <c r="A623" s="46"/>
      <c r="B623" s="276" t="s">
        <v>2084</v>
      </c>
      <c r="C623" s="237"/>
      <c r="D623" s="237"/>
      <c r="E623" s="237" t="s">
        <v>4063</v>
      </c>
      <c r="F623" s="237" t="s">
        <v>2681</v>
      </c>
      <c r="G623" s="237" t="s">
        <v>2241</v>
      </c>
      <c r="H623" s="237">
        <v>2</v>
      </c>
      <c r="I623" s="237"/>
      <c r="J623" s="237"/>
      <c r="K623" s="237"/>
      <c r="L623" s="237"/>
      <c r="M623" s="237"/>
    </row>
    <row r="624" spans="1:13" s="230" customFormat="1" ht="12" customHeight="1" outlineLevel="1" x14ac:dyDescent="0.25">
      <c r="A624" s="46"/>
      <c r="B624" s="276" t="s">
        <v>2084</v>
      </c>
      <c r="C624" s="237"/>
      <c r="D624" s="237"/>
      <c r="E624" s="237" t="s">
        <v>4066</v>
      </c>
      <c r="F624" s="237" t="s">
        <v>2681</v>
      </c>
      <c r="G624" s="237" t="s">
        <v>2241</v>
      </c>
      <c r="H624" s="237"/>
      <c r="I624" s="237">
        <v>3</v>
      </c>
      <c r="J624" s="237"/>
      <c r="K624" s="237"/>
      <c r="L624" s="237"/>
      <c r="M624" s="237"/>
    </row>
    <row r="625" spans="1:13" ht="12.75" customHeight="1" outlineLevel="1" x14ac:dyDescent="0.25">
      <c r="A625" s="46" t="str">
        <f t="shared" si="192"/>
        <v xml:space="preserve">Registrations; </v>
      </c>
      <c r="B625" s="51" t="s">
        <v>2084</v>
      </c>
      <c r="C625" s="159" t="s">
        <v>3839</v>
      </c>
      <c r="D625" s="159" t="s">
        <v>2670</v>
      </c>
      <c r="E625" s="234" t="s">
        <v>1247</v>
      </c>
      <c r="F625" s="234" t="s">
        <v>2681</v>
      </c>
      <c r="G625" s="159" t="str">
        <f t="shared" ref="G625:G649" si="193">VLOOKUP(E625,DI_schema,2,FALSE)</f>
        <v>string</v>
      </c>
      <c r="H625" s="159" t="str">
        <f t="shared" ref="H625:H649" si="194">VLOOKUP($E625,DI_schema,3,FALSE)</f>
        <v/>
      </c>
      <c r="I625" s="159">
        <f t="shared" ref="I625:I649" si="195">VLOOKUP($E625,DI_schema,4,FALSE)</f>
        <v>10</v>
      </c>
      <c r="J625" s="159" t="str">
        <f t="shared" ref="J625:J649" si="196">VLOOKUP($E625,DI_schema,5,FALSE)</f>
        <v/>
      </c>
      <c r="K625" s="159" t="str">
        <f t="shared" ref="K625:K649" si="197">VLOOKUP($E625,DI_schema,6,FALSE)</f>
        <v/>
      </c>
      <c r="L625" s="159" t="str">
        <f t="shared" ref="L625:L649" si="198">VLOOKUP($E625,DI_schema,7,FALSE)</f>
        <v/>
      </c>
      <c r="M625" s="159" t="str">
        <f t="shared" ref="M625:M649" si="199">IF(LEN(VLOOKUP($E625,DI_schema,8,FALSE))&gt;0,"Yes","")</f>
        <v/>
      </c>
    </row>
    <row r="626" spans="1:13" ht="12.75" customHeight="1" outlineLevel="1" x14ac:dyDescent="0.25">
      <c r="A626" s="46" t="str">
        <f t="shared" si="192"/>
        <v xml:space="preserve">Registrations; </v>
      </c>
      <c r="B626" s="51" t="s">
        <v>2084</v>
      </c>
      <c r="C626" s="159"/>
      <c r="D626" s="159"/>
      <c r="E626" s="234" t="s">
        <v>1248</v>
      </c>
      <c r="F626" s="234" t="s">
        <v>2681</v>
      </c>
      <c r="G626" s="159" t="str">
        <f t="shared" si="193"/>
        <v>string</v>
      </c>
      <c r="H626" s="159" t="str">
        <f t="shared" si="194"/>
        <v/>
      </c>
      <c r="I626" s="159">
        <f t="shared" si="195"/>
        <v>40</v>
      </c>
      <c r="J626" s="159" t="str">
        <f t="shared" si="196"/>
        <v/>
      </c>
      <c r="K626" s="159" t="str">
        <f t="shared" si="197"/>
        <v/>
      </c>
      <c r="L626" s="159" t="str">
        <f t="shared" si="198"/>
        <v/>
      </c>
      <c r="M626" s="159" t="str">
        <f t="shared" si="199"/>
        <v/>
      </c>
    </row>
    <row r="627" spans="1:13" ht="12.75" customHeight="1" outlineLevel="1" x14ac:dyDescent="0.25">
      <c r="A627" s="46" t="str">
        <f t="shared" si="192"/>
        <v xml:space="preserve">Registrations; </v>
      </c>
      <c r="B627" s="51" t="s">
        <v>2084</v>
      </c>
      <c r="C627" s="159"/>
      <c r="D627" s="159"/>
      <c r="E627" s="234" t="s">
        <v>1249</v>
      </c>
      <c r="F627" s="234" t="s">
        <v>2681</v>
      </c>
      <c r="G627" s="159" t="str">
        <f t="shared" si="193"/>
        <v>string</v>
      </c>
      <c r="H627" s="159" t="str">
        <f t="shared" si="194"/>
        <v/>
      </c>
      <c r="I627" s="159">
        <f t="shared" si="195"/>
        <v>40</v>
      </c>
      <c r="J627" s="159" t="str">
        <f t="shared" si="196"/>
        <v/>
      </c>
      <c r="K627" s="159" t="str">
        <f t="shared" si="197"/>
        <v/>
      </c>
      <c r="L627" s="159" t="str">
        <f t="shared" si="198"/>
        <v/>
      </c>
      <c r="M627" s="159" t="str">
        <f t="shared" si="199"/>
        <v/>
      </c>
    </row>
    <row r="628" spans="1:13" ht="12.75" customHeight="1" outlineLevel="1" x14ac:dyDescent="0.25">
      <c r="A628" s="46" t="str">
        <f t="shared" si="192"/>
        <v xml:space="preserve">Registrations; </v>
      </c>
      <c r="B628" s="51" t="s">
        <v>2084</v>
      </c>
      <c r="C628" s="159"/>
      <c r="D628" s="159"/>
      <c r="E628" s="234" t="s">
        <v>1250</v>
      </c>
      <c r="F628" s="234" t="s">
        <v>2681</v>
      </c>
      <c r="G628" s="159" t="str">
        <f t="shared" si="193"/>
        <v>string</v>
      </c>
      <c r="H628" s="159" t="str">
        <f t="shared" si="194"/>
        <v/>
      </c>
      <c r="I628" s="159">
        <f t="shared" si="195"/>
        <v>10</v>
      </c>
      <c r="J628" s="159" t="str">
        <f t="shared" si="196"/>
        <v/>
      </c>
      <c r="K628" s="159" t="str">
        <f t="shared" si="197"/>
        <v/>
      </c>
      <c r="L628" s="159" t="str">
        <f t="shared" si="198"/>
        <v/>
      </c>
      <c r="M628" s="159" t="str">
        <f t="shared" si="199"/>
        <v>Yes</v>
      </c>
    </row>
    <row r="629" spans="1:13" ht="12.75" customHeight="1" outlineLevel="1" x14ac:dyDescent="0.25">
      <c r="A629" s="46" t="str">
        <f t="shared" si="192"/>
        <v xml:space="preserve">Registrations; </v>
      </c>
      <c r="B629" s="51" t="s">
        <v>2084</v>
      </c>
      <c r="C629" s="159"/>
      <c r="D629" s="159"/>
      <c r="E629" s="234" t="s">
        <v>1251</v>
      </c>
      <c r="F629" s="234" t="s">
        <v>2681</v>
      </c>
      <c r="G629" s="159" t="str">
        <f t="shared" si="193"/>
        <v>string</v>
      </c>
      <c r="H629" s="159" t="str">
        <f t="shared" si="194"/>
        <v/>
      </c>
      <c r="I629" s="159">
        <f t="shared" si="195"/>
        <v>60</v>
      </c>
      <c r="J629" s="159" t="str">
        <f t="shared" si="196"/>
        <v/>
      </c>
      <c r="K629" s="159" t="str">
        <f t="shared" si="197"/>
        <v/>
      </c>
      <c r="L629" s="159" t="str">
        <f t="shared" si="198"/>
        <v/>
      </c>
      <c r="M629" s="159" t="str">
        <f t="shared" si="199"/>
        <v>Yes</v>
      </c>
    </row>
    <row r="630" spans="1:13" ht="12.75" customHeight="1" outlineLevel="1" x14ac:dyDescent="0.25">
      <c r="A630" s="46" t="str">
        <f t="shared" si="192"/>
        <v xml:space="preserve">Registrations; </v>
      </c>
      <c r="B630" s="51" t="s">
        <v>2084</v>
      </c>
      <c r="C630" s="159"/>
      <c r="D630" s="159"/>
      <c r="E630" s="234" t="s">
        <v>1252</v>
      </c>
      <c r="F630" s="234" t="s">
        <v>2681</v>
      </c>
      <c r="G630" s="159" t="str">
        <f t="shared" si="193"/>
        <v>string</v>
      </c>
      <c r="H630" s="159" t="str">
        <f t="shared" si="194"/>
        <v/>
      </c>
      <c r="I630" s="159">
        <f t="shared" si="195"/>
        <v>40</v>
      </c>
      <c r="J630" s="159" t="str">
        <f t="shared" si="196"/>
        <v/>
      </c>
      <c r="K630" s="159" t="str">
        <f t="shared" si="197"/>
        <v/>
      </c>
      <c r="L630" s="159" t="str">
        <f t="shared" si="198"/>
        <v/>
      </c>
      <c r="M630" s="159" t="str">
        <f t="shared" si="199"/>
        <v/>
      </c>
    </row>
    <row r="631" spans="1:13" ht="12.75" customHeight="1" outlineLevel="1" x14ac:dyDescent="0.25">
      <c r="A631" s="46" t="str">
        <f t="shared" si="192"/>
        <v xml:space="preserve">Registrations; </v>
      </c>
      <c r="B631" s="51" t="s">
        <v>2084</v>
      </c>
      <c r="C631" s="159"/>
      <c r="D631" s="159"/>
      <c r="E631" s="234" t="s">
        <v>1253</v>
      </c>
      <c r="F631" s="234" t="s">
        <v>2681</v>
      </c>
      <c r="G631" s="159" t="str">
        <f t="shared" si="193"/>
        <v>string</v>
      </c>
      <c r="H631" s="159" t="str">
        <f t="shared" si="194"/>
        <v/>
      </c>
      <c r="I631" s="159">
        <f t="shared" si="195"/>
        <v>40</v>
      </c>
      <c r="J631" s="159" t="str">
        <f t="shared" si="196"/>
        <v/>
      </c>
      <c r="K631" s="159" t="str">
        <f t="shared" si="197"/>
        <v/>
      </c>
      <c r="L631" s="159" t="str">
        <f t="shared" si="198"/>
        <v/>
      </c>
      <c r="M631" s="159" t="str">
        <f t="shared" si="199"/>
        <v/>
      </c>
    </row>
    <row r="632" spans="1:13" ht="12.75" customHeight="1" outlineLevel="1" x14ac:dyDescent="0.25">
      <c r="A632" s="46" t="str">
        <f t="shared" si="192"/>
        <v xml:space="preserve">Registrations; </v>
      </c>
      <c r="B632" s="51" t="s">
        <v>2084</v>
      </c>
      <c r="C632" s="159"/>
      <c r="D632" s="159"/>
      <c r="E632" s="234" t="s">
        <v>2653</v>
      </c>
      <c r="F632" s="234" t="s">
        <v>2681</v>
      </c>
      <c r="G632" s="159" t="str">
        <f t="shared" si="193"/>
        <v>string</v>
      </c>
      <c r="H632" s="159" t="str">
        <f t="shared" si="194"/>
        <v/>
      </c>
      <c r="I632" s="159">
        <f t="shared" si="195"/>
        <v>10</v>
      </c>
      <c r="J632" s="159" t="str">
        <f t="shared" si="196"/>
        <v/>
      </c>
      <c r="K632" s="159" t="str">
        <f t="shared" si="197"/>
        <v/>
      </c>
      <c r="L632" s="159" t="str">
        <f t="shared" si="198"/>
        <v/>
      </c>
      <c r="M632" s="159" t="str">
        <f t="shared" si="199"/>
        <v/>
      </c>
    </row>
    <row r="633" spans="1:13" ht="12.75" customHeight="1" outlineLevel="1" x14ac:dyDescent="0.25">
      <c r="A633" s="46" t="str">
        <f t="shared" si="192"/>
        <v xml:space="preserve">Registrations; </v>
      </c>
      <c r="B633" s="51" t="s">
        <v>2084</v>
      </c>
      <c r="C633" s="159"/>
      <c r="D633" s="159"/>
      <c r="E633" s="234" t="s">
        <v>1254</v>
      </c>
      <c r="F633" s="234" t="s">
        <v>2681</v>
      </c>
      <c r="G633" s="159" t="str">
        <f t="shared" si="193"/>
        <v>string</v>
      </c>
      <c r="H633" s="159" t="str">
        <f t="shared" si="194"/>
        <v/>
      </c>
      <c r="I633" s="159">
        <f t="shared" si="195"/>
        <v>40</v>
      </c>
      <c r="J633" s="159" t="str">
        <f t="shared" si="196"/>
        <v/>
      </c>
      <c r="K633" s="159" t="str">
        <f t="shared" si="197"/>
        <v/>
      </c>
      <c r="L633" s="159" t="str">
        <f t="shared" si="198"/>
        <v/>
      </c>
      <c r="M633" s="159" t="str">
        <f t="shared" si="199"/>
        <v/>
      </c>
    </row>
    <row r="634" spans="1:13" ht="12.75" customHeight="1" outlineLevel="1" x14ac:dyDescent="0.25">
      <c r="A634" s="46" t="str">
        <f t="shared" si="192"/>
        <v xml:space="preserve">Registrations; </v>
      </c>
      <c r="B634" s="51" t="s">
        <v>2084</v>
      </c>
      <c r="C634" s="4"/>
      <c r="D634" s="159"/>
      <c r="E634" s="234" t="s">
        <v>1255</v>
      </c>
      <c r="F634" s="234" t="s">
        <v>2681</v>
      </c>
      <c r="G634" s="159" t="str">
        <f t="shared" si="193"/>
        <v>string</v>
      </c>
      <c r="H634" s="159" t="str">
        <f t="shared" si="194"/>
        <v/>
      </c>
      <c r="I634" s="159">
        <f t="shared" si="195"/>
        <v>3</v>
      </c>
      <c r="J634" s="159" t="str">
        <f t="shared" si="196"/>
        <v/>
      </c>
      <c r="K634" s="159" t="str">
        <f t="shared" si="197"/>
        <v/>
      </c>
      <c r="L634" s="159" t="str">
        <f t="shared" si="198"/>
        <v/>
      </c>
      <c r="M634" s="159" t="str">
        <f t="shared" si="199"/>
        <v/>
      </c>
    </row>
    <row r="635" spans="1:13" ht="12.75" customHeight="1" outlineLevel="1" x14ac:dyDescent="0.25">
      <c r="A635" s="46" t="str">
        <f t="shared" si="192"/>
        <v xml:space="preserve">Registrations; </v>
      </c>
      <c r="B635" s="51" t="s">
        <v>2084</v>
      </c>
      <c r="C635" s="4"/>
      <c r="D635" s="159"/>
      <c r="E635" s="234" t="s">
        <v>2882</v>
      </c>
      <c r="F635" s="234" t="s">
        <v>2681</v>
      </c>
      <c r="G635" s="159" t="str">
        <f t="shared" si="193"/>
        <v>string</v>
      </c>
      <c r="H635" s="159" t="str">
        <f t="shared" si="194"/>
        <v/>
      </c>
      <c r="I635" s="159">
        <f t="shared" si="195"/>
        <v>3</v>
      </c>
      <c r="J635" s="159" t="str">
        <f t="shared" si="196"/>
        <v/>
      </c>
      <c r="K635" s="159" t="str">
        <f t="shared" si="197"/>
        <v/>
      </c>
      <c r="L635" s="159" t="str">
        <f t="shared" si="198"/>
        <v/>
      </c>
      <c r="M635" s="159" t="str">
        <f t="shared" si="199"/>
        <v/>
      </c>
    </row>
    <row r="636" spans="1:13" ht="12.75" customHeight="1" outlineLevel="1" x14ac:dyDescent="0.25">
      <c r="A636" s="46" t="str">
        <f t="shared" si="192"/>
        <v xml:space="preserve">Registrations; </v>
      </c>
      <c r="B636" s="51" t="s">
        <v>2084</v>
      </c>
      <c r="C636" s="4" t="s">
        <v>652</v>
      </c>
      <c r="D636" s="159" t="s">
        <v>2670</v>
      </c>
      <c r="E636" s="234" t="s">
        <v>653</v>
      </c>
      <c r="F636" s="234" t="s">
        <v>2681</v>
      </c>
      <c r="G636" s="159" t="str">
        <f t="shared" si="193"/>
        <v>string</v>
      </c>
      <c r="H636" s="159" t="str">
        <f t="shared" si="194"/>
        <v/>
      </c>
      <c r="I636" s="159">
        <f t="shared" si="195"/>
        <v>4</v>
      </c>
      <c r="J636" s="159" t="str">
        <f t="shared" si="196"/>
        <v/>
      </c>
      <c r="K636" s="159" t="str">
        <f t="shared" si="197"/>
        <v/>
      </c>
      <c r="L636" s="159" t="str">
        <f t="shared" si="198"/>
        <v/>
      </c>
      <c r="M636" s="159" t="str">
        <f t="shared" si="199"/>
        <v>Yes</v>
      </c>
    </row>
    <row r="637" spans="1:13" ht="12.75" customHeight="1" outlineLevel="1" x14ac:dyDescent="0.25">
      <c r="A637" s="46" t="str">
        <f t="shared" si="192"/>
        <v xml:space="preserve">Registrations; </v>
      </c>
      <c r="B637" s="51" t="s">
        <v>2084</v>
      </c>
      <c r="C637" s="159"/>
      <c r="D637" s="159"/>
      <c r="E637" s="234" t="s">
        <v>654</v>
      </c>
      <c r="F637" s="234" t="s">
        <v>2681</v>
      </c>
      <c r="G637" s="159" t="str">
        <f t="shared" si="193"/>
        <v>string</v>
      </c>
      <c r="H637" s="159" t="str">
        <f t="shared" si="194"/>
        <v/>
      </c>
      <c r="I637" s="159">
        <f t="shared" si="195"/>
        <v>40</v>
      </c>
      <c r="J637" s="159" t="str">
        <f t="shared" si="196"/>
        <v/>
      </c>
      <c r="K637" s="159" t="str">
        <f t="shared" si="197"/>
        <v/>
      </c>
      <c r="L637" s="159" t="str">
        <f t="shared" si="198"/>
        <v/>
      </c>
      <c r="M637" s="159" t="str">
        <f t="shared" si="199"/>
        <v/>
      </c>
    </row>
    <row r="638" spans="1:13" ht="12.75" customHeight="1" outlineLevel="1" x14ac:dyDescent="0.25">
      <c r="A638" s="46" t="str">
        <f t="shared" si="192"/>
        <v xml:space="preserve">Registrations; </v>
      </c>
      <c r="B638" s="51" t="s">
        <v>2084</v>
      </c>
      <c r="C638" s="159"/>
      <c r="D638" s="159"/>
      <c r="E638" s="234" t="s">
        <v>655</v>
      </c>
      <c r="F638" s="234" t="s">
        <v>2681</v>
      </c>
      <c r="G638" s="159" t="str">
        <f t="shared" si="193"/>
        <v>string</v>
      </c>
      <c r="H638" s="159" t="str">
        <f t="shared" si="194"/>
        <v/>
      </c>
      <c r="I638" s="159">
        <f t="shared" si="195"/>
        <v>40</v>
      </c>
      <c r="J638" s="159" t="str">
        <f t="shared" si="196"/>
        <v/>
      </c>
      <c r="K638" s="159" t="str">
        <f t="shared" si="197"/>
        <v/>
      </c>
      <c r="L638" s="159" t="str">
        <f t="shared" si="198"/>
        <v/>
      </c>
      <c r="M638" s="159" t="str">
        <f t="shared" si="199"/>
        <v/>
      </c>
    </row>
    <row r="639" spans="1:13" ht="12.75" customHeight="1" outlineLevel="1" x14ac:dyDescent="0.25">
      <c r="A639" s="46" t="str">
        <f t="shared" si="192"/>
        <v xml:space="preserve">Registrations; </v>
      </c>
      <c r="B639" s="51" t="s">
        <v>2084</v>
      </c>
      <c r="C639" s="159"/>
      <c r="D639" s="159"/>
      <c r="E639" s="234" t="s">
        <v>656</v>
      </c>
      <c r="F639" s="234" t="s">
        <v>2681</v>
      </c>
      <c r="G639" s="159" t="str">
        <f t="shared" si="193"/>
        <v>string</v>
      </c>
      <c r="H639" s="159" t="str">
        <f t="shared" si="194"/>
        <v/>
      </c>
      <c r="I639" s="159">
        <f t="shared" si="195"/>
        <v>40</v>
      </c>
      <c r="J639" s="159" t="str">
        <f t="shared" si="196"/>
        <v/>
      </c>
      <c r="K639" s="159" t="str">
        <f t="shared" si="197"/>
        <v/>
      </c>
      <c r="L639" s="159" t="str">
        <f t="shared" si="198"/>
        <v/>
      </c>
      <c r="M639" s="159" t="str">
        <f t="shared" si="199"/>
        <v/>
      </c>
    </row>
    <row r="640" spans="1:13" ht="12.75" customHeight="1" outlineLevel="1" x14ac:dyDescent="0.25">
      <c r="A640" s="46" t="str">
        <f t="shared" si="192"/>
        <v xml:space="preserve">Registrations; </v>
      </c>
      <c r="B640" s="51" t="s">
        <v>2084</v>
      </c>
      <c r="C640" s="159"/>
      <c r="D640" s="159"/>
      <c r="E640" s="234" t="s">
        <v>657</v>
      </c>
      <c r="F640" s="234" t="s">
        <v>2681</v>
      </c>
      <c r="G640" s="159" t="str">
        <f t="shared" si="193"/>
        <v>string</v>
      </c>
      <c r="H640" s="159" t="str">
        <f t="shared" si="194"/>
        <v/>
      </c>
      <c r="I640" s="159">
        <f t="shared" si="195"/>
        <v>40</v>
      </c>
      <c r="J640" s="159" t="str">
        <f t="shared" si="196"/>
        <v/>
      </c>
      <c r="K640" s="159" t="str">
        <f t="shared" si="197"/>
        <v/>
      </c>
      <c r="L640" s="159" t="str">
        <f t="shared" si="198"/>
        <v/>
      </c>
      <c r="M640" s="159" t="str">
        <f t="shared" si="199"/>
        <v/>
      </c>
    </row>
    <row r="641" spans="1:13" ht="12.75" customHeight="1" outlineLevel="1" x14ac:dyDescent="0.25">
      <c r="A641" s="46" t="str">
        <f t="shared" si="192"/>
        <v xml:space="preserve">Registrations; </v>
      </c>
      <c r="B641" s="51" t="s">
        <v>2084</v>
      </c>
      <c r="C641" s="159"/>
      <c r="D641" s="159"/>
      <c r="E641" s="234" t="s">
        <v>2643</v>
      </c>
      <c r="F641" s="234" t="s">
        <v>2681</v>
      </c>
      <c r="G641" s="159" t="str">
        <f t="shared" si="193"/>
        <v>string</v>
      </c>
      <c r="H641" s="159" t="str">
        <f t="shared" si="194"/>
        <v/>
      </c>
      <c r="I641" s="159">
        <f t="shared" si="195"/>
        <v>30</v>
      </c>
      <c r="J641" s="159" t="str">
        <f t="shared" si="196"/>
        <v/>
      </c>
      <c r="K641" s="159" t="str">
        <f t="shared" si="197"/>
        <v/>
      </c>
      <c r="L641" s="159" t="str">
        <f t="shared" si="198"/>
        <v/>
      </c>
      <c r="M641" s="159" t="str">
        <f t="shared" si="199"/>
        <v>Yes</v>
      </c>
    </row>
    <row r="642" spans="1:13" ht="12.75" customHeight="1" outlineLevel="1" x14ac:dyDescent="0.25">
      <c r="A642" s="46" t="str">
        <f t="shared" si="192"/>
        <v xml:space="preserve">Registrations; </v>
      </c>
      <c r="B642" s="51" t="s">
        <v>2084</v>
      </c>
      <c r="C642" s="159"/>
      <c r="D642" s="159"/>
      <c r="E642" s="234" t="s">
        <v>1048</v>
      </c>
      <c r="F642" s="234" t="s">
        <v>2681</v>
      </c>
      <c r="G642" s="159" t="str">
        <f t="shared" si="193"/>
        <v>string</v>
      </c>
      <c r="H642" s="159" t="str">
        <f t="shared" si="194"/>
        <v/>
      </c>
      <c r="I642" s="159">
        <f t="shared" si="195"/>
        <v>40</v>
      </c>
      <c r="J642" s="159" t="str">
        <f t="shared" si="196"/>
        <v/>
      </c>
      <c r="K642" s="159" t="str">
        <f t="shared" si="197"/>
        <v/>
      </c>
      <c r="L642" s="159" t="str">
        <f t="shared" si="198"/>
        <v/>
      </c>
      <c r="M642" s="159" t="str">
        <f t="shared" si="199"/>
        <v/>
      </c>
    </row>
    <row r="643" spans="1:13" ht="12.75" customHeight="1" outlineLevel="1" x14ac:dyDescent="0.25">
      <c r="A643" s="46" t="str">
        <f t="shared" si="192"/>
        <v xml:space="preserve">Registrations; </v>
      </c>
      <c r="B643" s="51" t="s">
        <v>2084</v>
      </c>
      <c r="C643" s="159" t="s">
        <v>2649</v>
      </c>
      <c r="D643" s="4" t="s">
        <v>2681</v>
      </c>
      <c r="E643" s="4" t="s">
        <v>2897</v>
      </c>
      <c r="F643" s="4" t="s">
        <v>2681</v>
      </c>
      <c r="G643" s="159" t="str">
        <f t="shared" si="193"/>
        <v>string</v>
      </c>
      <c r="H643" s="159" t="str">
        <f t="shared" si="194"/>
        <v/>
      </c>
      <c r="I643" s="159">
        <f t="shared" si="195"/>
        <v>70</v>
      </c>
      <c r="J643" s="159" t="str">
        <f t="shared" si="196"/>
        <v/>
      </c>
      <c r="K643" s="159" t="str">
        <f t="shared" si="197"/>
        <v/>
      </c>
      <c r="L643" s="159" t="str">
        <f t="shared" si="198"/>
        <v/>
      </c>
      <c r="M643" s="159" t="str">
        <f t="shared" si="199"/>
        <v/>
      </c>
    </row>
    <row r="644" spans="1:13" ht="12.75" customHeight="1" outlineLevel="1" x14ac:dyDescent="0.25">
      <c r="A644" s="46" t="str">
        <f t="shared" si="192"/>
        <v xml:space="preserve">Registrations; </v>
      </c>
      <c r="B644" s="51" t="s">
        <v>2084</v>
      </c>
      <c r="C644" s="235" t="s">
        <v>2690</v>
      </c>
      <c r="D644" s="159" t="s">
        <v>2681</v>
      </c>
      <c r="E644" s="159" t="s">
        <v>2789</v>
      </c>
      <c r="F644" s="159" t="s">
        <v>2681</v>
      </c>
      <c r="G644" s="159" t="str">
        <f t="shared" si="193"/>
        <v>string</v>
      </c>
      <c r="H644" s="159" t="str">
        <f t="shared" si="194"/>
        <v/>
      </c>
      <c r="I644" s="159">
        <f t="shared" si="195"/>
        <v>20</v>
      </c>
      <c r="J644" s="159" t="str">
        <f t="shared" si="196"/>
        <v/>
      </c>
      <c r="K644" s="159" t="str">
        <f t="shared" si="197"/>
        <v/>
      </c>
      <c r="L644" s="159" t="str">
        <f t="shared" si="198"/>
        <v/>
      </c>
      <c r="M644" s="159" t="str">
        <f t="shared" si="199"/>
        <v/>
      </c>
    </row>
    <row r="645" spans="1:13" ht="12.75" customHeight="1" outlineLevel="1" x14ac:dyDescent="0.25">
      <c r="A645" s="46" t="str">
        <f t="shared" si="192"/>
        <v xml:space="preserve">Registrations; </v>
      </c>
      <c r="B645" s="51" t="s">
        <v>2084</v>
      </c>
      <c r="C645" s="159"/>
      <c r="D645" s="159"/>
      <c r="E645" s="159" t="s">
        <v>2790</v>
      </c>
      <c r="F645" s="159" t="s">
        <v>2681</v>
      </c>
      <c r="G645" s="159" t="str">
        <f t="shared" si="193"/>
        <v>string</v>
      </c>
      <c r="H645" s="159" t="str">
        <f t="shared" si="194"/>
        <v/>
      </c>
      <c r="I645" s="159">
        <f t="shared" si="195"/>
        <v>10</v>
      </c>
      <c r="J645" s="159" t="str">
        <f t="shared" si="196"/>
        <v/>
      </c>
      <c r="K645" s="159" t="str">
        <f t="shared" si="197"/>
        <v/>
      </c>
      <c r="L645" s="159" t="str">
        <f t="shared" si="198"/>
        <v/>
      </c>
      <c r="M645" s="159" t="str">
        <f t="shared" si="199"/>
        <v/>
      </c>
    </row>
    <row r="646" spans="1:13" ht="12.75" customHeight="1" outlineLevel="1" x14ac:dyDescent="0.25">
      <c r="A646" s="46" t="str">
        <f t="shared" si="192"/>
        <v xml:space="preserve">Registrations; </v>
      </c>
      <c r="B646" s="51" t="s">
        <v>2084</v>
      </c>
      <c r="C646" s="235" t="s">
        <v>2691</v>
      </c>
      <c r="D646" s="159" t="s">
        <v>2681</v>
      </c>
      <c r="E646" s="159" t="s">
        <v>2789</v>
      </c>
      <c r="F646" s="159" t="s">
        <v>2681</v>
      </c>
      <c r="G646" s="159" t="str">
        <f t="shared" si="193"/>
        <v>string</v>
      </c>
      <c r="H646" s="159" t="str">
        <f t="shared" si="194"/>
        <v/>
      </c>
      <c r="I646" s="159">
        <f t="shared" si="195"/>
        <v>20</v>
      </c>
      <c r="J646" s="159" t="str">
        <f t="shared" si="196"/>
        <v/>
      </c>
      <c r="K646" s="159" t="str">
        <f t="shared" si="197"/>
        <v/>
      </c>
      <c r="L646" s="159" t="str">
        <f t="shared" si="198"/>
        <v/>
      </c>
      <c r="M646" s="159" t="str">
        <f t="shared" si="199"/>
        <v/>
      </c>
    </row>
    <row r="647" spans="1:13" ht="12.75" customHeight="1" outlineLevel="1" x14ac:dyDescent="0.25">
      <c r="A647" s="46" t="str">
        <f t="shared" si="192"/>
        <v xml:space="preserve">Registrations; </v>
      </c>
      <c r="B647" s="51" t="s">
        <v>2084</v>
      </c>
      <c r="E647" s="159" t="s">
        <v>2790</v>
      </c>
      <c r="F647" s="159" t="s">
        <v>2681</v>
      </c>
      <c r="G647" s="159" t="str">
        <f t="shared" si="193"/>
        <v>string</v>
      </c>
      <c r="H647" s="159" t="str">
        <f t="shared" si="194"/>
        <v/>
      </c>
      <c r="I647" s="159">
        <f t="shared" si="195"/>
        <v>10</v>
      </c>
      <c r="J647" s="159" t="str">
        <f t="shared" si="196"/>
        <v/>
      </c>
      <c r="K647" s="159" t="str">
        <f t="shared" si="197"/>
        <v/>
      </c>
      <c r="L647" s="159" t="str">
        <f t="shared" si="198"/>
        <v/>
      </c>
      <c r="M647" s="159" t="str">
        <f t="shared" si="199"/>
        <v/>
      </c>
    </row>
    <row r="648" spans="1:13" ht="12.75" customHeight="1" outlineLevel="1" x14ac:dyDescent="0.25">
      <c r="A648" s="46" t="str">
        <f t="shared" si="192"/>
        <v xml:space="preserve">Registrations; </v>
      </c>
      <c r="B648" s="51" t="s">
        <v>2084</v>
      </c>
      <c r="C648" s="235" t="s">
        <v>2692</v>
      </c>
      <c r="D648" s="159" t="s">
        <v>2681</v>
      </c>
      <c r="E648" s="159" t="s">
        <v>2789</v>
      </c>
      <c r="F648" s="159" t="s">
        <v>2681</v>
      </c>
      <c r="G648" s="159" t="str">
        <f t="shared" si="193"/>
        <v>string</v>
      </c>
      <c r="H648" s="159" t="str">
        <f t="shared" si="194"/>
        <v/>
      </c>
      <c r="I648" s="159">
        <f t="shared" si="195"/>
        <v>20</v>
      </c>
      <c r="J648" s="159" t="str">
        <f t="shared" si="196"/>
        <v/>
      </c>
      <c r="K648" s="159" t="str">
        <f t="shared" si="197"/>
        <v/>
      </c>
      <c r="L648" s="159" t="str">
        <f t="shared" si="198"/>
        <v/>
      </c>
      <c r="M648" s="159" t="str">
        <f t="shared" si="199"/>
        <v/>
      </c>
    </row>
    <row r="649" spans="1:13" ht="12.75" customHeight="1" outlineLevel="1" x14ac:dyDescent="0.25">
      <c r="A649" s="46" t="str">
        <f t="shared" si="192"/>
        <v xml:space="preserve">Registrations; </v>
      </c>
      <c r="B649" s="51" t="s">
        <v>2084</v>
      </c>
      <c r="C649" s="159"/>
      <c r="D649" s="159"/>
      <c r="E649" s="159" t="s">
        <v>2790</v>
      </c>
      <c r="F649" s="159" t="s">
        <v>2681</v>
      </c>
      <c r="G649" s="159" t="str">
        <f t="shared" si="193"/>
        <v>string</v>
      </c>
      <c r="H649" s="159" t="str">
        <f t="shared" si="194"/>
        <v/>
      </c>
      <c r="I649" s="159">
        <f t="shared" si="195"/>
        <v>10</v>
      </c>
      <c r="J649" s="159" t="str">
        <f t="shared" si="196"/>
        <v/>
      </c>
      <c r="K649" s="159" t="str">
        <f t="shared" si="197"/>
        <v/>
      </c>
      <c r="L649" s="159" t="str">
        <f t="shared" si="198"/>
        <v/>
      </c>
      <c r="M649" s="159" t="str">
        <f t="shared" si="199"/>
        <v/>
      </c>
    </row>
    <row r="650" spans="1:13" ht="12.75" customHeight="1" outlineLevel="1" x14ac:dyDescent="0.25">
      <c r="A650" s="46" t="str">
        <f t="shared" si="192"/>
        <v xml:space="preserve">Registrations; </v>
      </c>
      <c r="B650" s="51" t="s">
        <v>2084</v>
      </c>
      <c r="C650" s="159" t="s">
        <v>2650</v>
      </c>
      <c r="D650" s="159" t="s">
        <v>2681</v>
      </c>
      <c r="E650" s="4"/>
      <c r="F650" s="4"/>
      <c r="G650" s="159"/>
      <c r="H650" s="159"/>
      <c r="I650" s="159"/>
      <c r="J650" s="159"/>
      <c r="K650" s="159"/>
      <c r="L650" s="159"/>
      <c r="M650" s="159"/>
    </row>
    <row r="651" spans="1:13" ht="12.75" customHeight="1" outlineLevel="1" x14ac:dyDescent="0.25">
      <c r="A651" s="46" t="str">
        <f t="shared" si="192"/>
        <v xml:space="preserve">Registrations; </v>
      </c>
      <c r="B651" s="51" t="s">
        <v>2084</v>
      </c>
      <c r="C651" s="235" t="s">
        <v>3652</v>
      </c>
      <c r="D651" s="159" t="s">
        <v>2681</v>
      </c>
      <c r="E651" s="4" t="s">
        <v>2652</v>
      </c>
      <c r="F651" s="4" t="s">
        <v>2681</v>
      </c>
      <c r="G651" s="159" t="str">
        <f t="shared" ref="G651:G663" si="200">VLOOKUP(E651,DI_schema,2,FALSE)</f>
        <v>string</v>
      </c>
      <c r="H651" s="159" t="str">
        <f t="shared" ref="H651:H663" si="201">VLOOKUP($E651,DI_schema,3,FALSE)</f>
        <v/>
      </c>
      <c r="I651" s="159">
        <f t="shared" ref="I651:I663" si="202">VLOOKUP($E651,DI_schema,4,FALSE)</f>
        <v>40</v>
      </c>
      <c r="J651" s="159" t="str">
        <f t="shared" ref="J651:J663" si="203">VLOOKUP($E651,DI_schema,5,FALSE)</f>
        <v/>
      </c>
      <c r="K651" s="159" t="str">
        <f t="shared" ref="K651:K663" si="204">VLOOKUP($E651,DI_schema,6,FALSE)</f>
        <v/>
      </c>
      <c r="L651" s="159" t="str">
        <f t="shared" ref="L651:L663" si="205">VLOOKUP($E651,DI_schema,7,FALSE)</f>
        <v/>
      </c>
      <c r="M651" s="159" t="str">
        <f t="shared" ref="M651:M663" si="206">IF(LEN(VLOOKUP($E651,DI_schema,8,FALSE))&gt;0,"Yes","")</f>
        <v/>
      </c>
    </row>
    <row r="652" spans="1:13" ht="12.75" customHeight="1" outlineLevel="1" x14ac:dyDescent="0.25">
      <c r="A652" s="46" t="str">
        <f t="shared" si="192"/>
        <v xml:space="preserve">Registrations; </v>
      </c>
      <c r="B652" s="51" t="s">
        <v>2084</v>
      </c>
      <c r="C652" s="159"/>
      <c r="D652" s="159"/>
      <c r="E652" s="4" t="s">
        <v>1247</v>
      </c>
      <c r="F652" s="4" t="s">
        <v>2681</v>
      </c>
      <c r="G652" s="159" t="str">
        <f t="shared" si="200"/>
        <v>string</v>
      </c>
      <c r="H652" s="159" t="str">
        <f t="shared" si="201"/>
        <v/>
      </c>
      <c r="I652" s="159">
        <f t="shared" si="202"/>
        <v>10</v>
      </c>
      <c r="J652" s="159" t="str">
        <f t="shared" si="203"/>
        <v/>
      </c>
      <c r="K652" s="159" t="str">
        <f t="shared" si="204"/>
        <v/>
      </c>
      <c r="L652" s="159" t="str">
        <f t="shared" si="205"/>
        <v/>
      </c>
      <c r="M652" s="159" t="str">
        <f t="shared" si="206"/>
        <v/>
      </c>
    </row>
    <row r="653" spans="1:13" ht="12.75" customHeight="1" outlineLevel="1" x14ac:dyDescent="0.25">
      <c r="A653" s="46" t="str">
        <f t="shared" si="192"/>
        <v xml:space="preserve">Registrations; </v>
      </c>
      <c r="B653" s="51" t="s">
        <v>2084</v>
      </c>
      <c r="C653" s="159"/>
      <c r="D653" s="159"/>
      <c r="E653" s="4" t="s">
        <v>1248</v>
      </c>
      <c r="F653" s="4" t="s">
        <v>2681</v>
      </c>
      <c r="G653" s="159" t="str">
        <f t="shared" si="200"/>
        <v>string</v>
      </c>
      <c r="H653" s="159" t="str">
        <f t="shared" si="201"/>
        <v/>
      </c>
      <c r="I653" s="159">
        <f t="shared" si="202"/>
        <v>40</v>
      </c>
      <c r="J653" s="159" t="str">
        <f t="shared" si="203"/>
        <v/>
      </c>
      <c r="K653" s="159" t="str">
        <f t="shared" si="204"/>
        <v/>
      </c>
      <c r="L653" s="159" t="str">
        <f t="shared" si="205"/>
        <v/>
      </c>
      <c r="M653" s="159" t="str">
        <f t="shared" si="206"/>
        <v/>
      </c>
    </row>
    <row r="654" spans="1:13" ht="12.75" customHeight="1" outlineLevel="1" x14ac:dyDescent="0.25">
      <c r="A654" s="46"/>
      <c r="B654" s="51" t="s">
        <v>2084</v>
      </c>
      <c r="C654" s="159"/>
      <c r="D654" s="159"/>
      <c r="E654" s="4" t="s">
        <v>1249</v>
      </c>
      <c r="F654" s="4" t="s">
        <v>2681</v>
      </c>
      <c r="G654" s="159" t="str">
        <f t="shared" si="200"/>
        <v>string</v>
      </c>
      <c r="H654" s="159" t="str">
        <f t="shared" si="201"/>
        <v/>
      </c>
      <c r="I654" s="159">
        <f t="shared" si="202"/>
        <v>40</v>
      </c>
      <c r="J654" s="159" t="str">
        <f t="shared" si="203"/>
        <v/>
      </c>
      <c r="K654" s="159" t="str">
        <f t="shared" si="204"/>
        <v/>
      </c>
      <c r="L654" s="159" t="str">
        <f t="shared" si="205"/>
        <v/>
      </c>
      <c r="M654" s="159" t="str">
        <f t="shared" si="206"/>
        <v/>
      </c>
    </row>
    <row r="655" spans="1:13" ht="12.75" customHeight="1" outlineLevel="1" collapsed="1" x14ac:dyDescent="0.25">
      <c r="A655" s="46" t="str">
        <f t="shared" si="192"/>
        <v xml:space="preserve">Registrations; </v>
      </c>
      <c r="B655" s="51" t="s">
        <v>2084</v>
      </c>
      <c r="C655" s="159"/>
      <c r="D655" s="159"/>
      <c r="E655" s="4" t="s">
        <v>1250</v>
      </c>
      <c r="F655" s="4" t="s">
        <v>2681</v>
      </c>
      <c r="G655" s="159" t="str">
        <f t="shared" si="200"/>
        <v>string</v>
      </c>
      <c r="H655" s="159" t="str">
        <f t="shared" si="201"/>
        <v/>
      </c>
      <c r="I655" s="159">
        <f t="shared" si="202"/>
        <v>10</v>
      </c>
      <c r="J655" s="159" t="str">
        <f t="shared" si="203"/>
        <v/>
      </c>
      <c r="K655" s="159" t="str">
        <f t="shared" si="204"/>
        <v/>
      </c>
      <c r="L655" s="159" t="str">
        <f t="shared" si="205"/>
        <v/>
      </c>
      <c r="M655" s="159" t="str">
        <f t="shared" si="206"/>
        <v>Yes</v>
      </c>
    </row>
    <row r="656" spans="1:13" ht="12.75" customHeight="1" outlineLevel="1" x14ac:dyDescent="0.25">
      <c r="A656" s="46" t="str">
        <f t="shared" si="192"/>
        <v xml:space="preserve">Registrations; </v>
      </c>
      <c r="B656" s="51" t="s">
        <v>2084</v>
      </c>
      <c r="C656" s="159"/>
      <c r="D656" s="159"/>
      <c r="E656" s="4" t="s">
        <v>1251</v>
      </c>
      <c r="F656" s="4" t="s">
        <v>2670</v>
      </c>
      <c r="G656" s="159" t="str">
        <f t="shared" si="200"/>
        <v>string</v>
      </c>
      <c r="H656" s="159" t="str">
        <f t="shared" si="201"/>
        <v/>
      </c>
      <c r="I656" s="159">
        <f t="shared" si="202"/>
        <v>60</v>
      </c>
      <c r="J656" s="159" t="str">
        <f t="shared" si="203"/>
        <v/>
      </c>
      <c r="K656" s="159" t="str">
        <f t="shared" si="204"/>
        <v/>
      </c>
      <c r="L656" s="159" t="str">
        <f t="shared" si="205"/>
        <v/>
      </c>
      <c r="M656" s="159" t="str">
        <f t="shared" si="206"/>
        <v>Yes</v>
      </c>
    </row>
    <row r="657" spans="1:13" ht="12.75" customHeight="1" outlineLevel="1" x14ac:dyDescent="0.25">
      <c r="A657" s="46" t="str">
        <f t="shared" si="192"/>
        <v xml:space="preserve">Registrations; </v>
      </c>
      <c r="B657" s="51" t="s">
        <v>2084</v>
      </c>
      <c r="C657" s="159"/>
      <c r="D657" s="159"/>
      <c r="E657" s="4" t="s">
        <v>1252</v>
      </c>
      <c r="F657" s="4" t="s">
        <v>2681</v>
      </c>
      <c r="G657" s="159" t="str">
        <f t="shared" si="200"/>
        <v>string</v>
      </c>
      <c r="H657" s="159" t="str">
        <f t="shared" si="201"/>
        <v/>
      </c>
      <c r="I657" s="159">
        <f t="shared" si="202"/>
        <v>40</v>
      </c>
      <c r="J657" s="159" t="str">
        <f t="shared" si="203"/>
        <v/>
      </c>
      <c r="K657" s="159" t="str">
        <f t="shared" si="204"/>
        <v/>
      </c>
      <c r="L657" s="159" t="str">
        <f t="shared" si="205"/>
        <v/>
      </c>
      <c r="M657" s="159" t="str">
        <f t="shared" si="206"/>
        <v/>
      </c>
    </row>
    <row r="658" spans="1:13" ht="12.75" customHeight="1" outlineLevel="1" x14ac:dyDescent="0.25">
      <c r="A658" s="46" t="str">
        <f t="shared" si="192"/>
        <v xml:space="preserve">Registrations; </v>
      </c>
      <c r="B658" s="51" t="s">
        <v>2084</v>
      </c>
      <c r="C658" s="159"/>
      <c r="D658" s="159"/>
      <c r="E658" s="4" t="s">
        <v>1253</v>
      </c>
      <c r="F658" s="4" t="s">
        <v>2681</v>
      </c>
      <c r="G658" s="159" t="str">
        <f t="shared" si="200"/>
        <v>string</v>
      </c>
      <c r="H658" s="159" t="str">
        <f t="shared" si="201"/>
        <v/>
      </c>
      <c r="I658" s="159">
        <f t="shared" si="202"/>
        <v>40</v>
      </c>
      <c r="J658" s="159" t="str">
        <f t="shared" si="203"/>
        <v/>
      </c>
      <c r="K658" s="159" t="str">
        <f t="shared" si="204"/>
        <v/>
      </c>
      <c r="L658" s="159" t="str">
        <f t="shared" si="205"/>
        <v/>
      </c>
      <c r="M658" s="159" t="str">
        <f t="shared" si="206"/>
        <v/>
      </c>
    </row>
    <row r="659" spans="1:13" ht="12.75" customHeight="1" outlineLevel="1" x14ac:dyDescent="0.25">
      <c r="A659" s="46" t="str">
        <f t="shared" si="192"/>
        <v xml:space="preserve">Registrations; </v>
      </c>
      <c r="B659" s="51" t="s">
        <v>2084</v>
      </c>
      <c r="C659" s="159"/>
      <c r="D659" s="159"/>
      <c r="E659" s="4" t="s">
        <v>2653</v>
      </c>
      <c r="F659" s="4" t="s">
        <v>2681</v>
      </c>
      <c r="G659" s="159" t="str">
        <f t="shared" si="200"/>
        <v>string</v>
      </c>
      <c r="H659" s="159" t="str">
        <f t="shared" si="201"/>
        <v/>
      </c>
      <c r="I659" s="159">
        <f t="shared" si="202"/>
        <v>10</v>
      </c>
      <c r="J659" s="159" t="str">
        <f t="shared" si="203"/>
        <v/>
      </c>
      <c r="K659" s="159" t="str">
        <f t="shared" si="204"/>
        <v/>
      </c>
      <c r="L659" s="159" t="str">
        <f t="shared" si="205"/>
        <v/>
      </c>
      <c r="M659" s="159" t="str">
        <f t="shared" si="206"/>
        <v/>
      </c>
    </row>
    <row r="660" spans="1:13" ht="12.75" customHeight="1" outlineLevel="1" x14ac:dyDescent="0.25">
      <c r="A660" s="46" t="str">
        <f t="shared" si="192"/>
        <v xml:space="preserve">Registrations; </v>
      </c>
      <c r="B660" s="51" t="s">
        <v>2084</v>
      </c>
      <c r="C660" s="159"/>
      <c r="D660" s="159"/>
      <c r="E660" s="4" t="s">
        <v>1254</v>
      </c>
      <c r="F660" s="4" t="s">
        <v>2681</v>
      </c>
      <c r="G660" s="159" t="str">
        <f t="shared" si="200"/>
        <v>string</v>
      </c>
      <c r="H660" s="159" t="str">
        <f t="shared" si="201"/>
        <v/>
      </c>
      <c r="I660" s="159">
        <f t="shared" si="202"/>
        <v>40</v>
      </c>
      <c r="J660" s="159" t="str">
        <f t="shared" si="203"/>
        <v/>
      </c>
      <c r="K660" s="159" t="str">
        <f t="shared" si="204"/>
        <v/>
      </c>
      <c r="L660" s="159" t="str">
        <f t="shared" si="205"/>
        <v/>
      </c>
      <c r="M660" s="159" t="str">
        <f t="shared" si="206"/>
        <v/>
      </c>
    </row>
    <row r="661" spans="1:13" ht="12.75" customHeight="1" outlineLevel="1" x14ac:dyDescent="0.25">
      <c r="A661" s="46" t="str">
        <f t="shared" si="192"/>
        <v xml:space="preserve">Registrations; </v>
      </c>
      <c r="B661" s="51" t="s">
        <v>2084</v>
      </c>
      <c r="C661" s="159"/>
      <c r="D661" s="159"/>
      <c r="E661" s="4" t="s">
        <v>1255</v>
      </c>
      <c r="F661" s="4" t="s">
        <v>2681</v>
      </c>
      <c r="G661" s="159" t="str">
        <f t="shared" si="200"/>
        <v>string</v>
      </c>
      <c r="H661" s="159" t="str">
        <f t="shared" si="201"/>
        <v/>
      </c>
      <c r="I661" s="159">
        <f t="shared" si="202"/>
        <v>3</v>
      </c>
      <c r="J661" s="159" t="str">
        <f t="shared" si="203"/>
        <v/>
      </c>
      <c r="K661" s="159" t="str">
        <f t="shared" si="204"/>
        <v/>
      </c>
      <c r="L661" s="159" t="str">
        <f t="shared" si="205"/>
        <v/>
      </c>
      <c r="M661" s="159" t="str">
        <f t="shared" si="206"/>
        <v/>
      </c>
    </row>
    <row r="662" spans="1:13" ht="12.75" customHeight="1" outlineLevel="1" x14ac:dyDescent="0.25">
      <c r="A662" s="46" t="str">
        <f t="shared" si="192"/>
        <v xml:space="preserve">Registrations; </v>
      </c>
      <c r="B662" s="51" t="s">
        <v>2084</v>
      </c>
      <c r="C662" s="159"/>
      <c r="D662" s="159"/>
      <c r="E662" s="4" t="s">
        <v>2774</v>
      </c>
      <c r="F662" s="4" t="s">
        <v>2681</v>
      </c>
      <c r="G662" s="159" t="str">
        <f t="shared" si="200"/>
        <v>string</v>
      </c>
      <c r="H662" s="159" t="str">
        <f t="shared" si="201"/>
        <v/>
      </c>
      <c r="I662" s="159">
        <f t="shared" si="202"/>
        <v>40</v>
      </c>
      <c r="J662" s="159" t="str">
        <f t="shared" si="203"/>
        <v/>
      </c>
      <c r="K662" s="159" t="str">
        <f t="shared" si="204"/>
        <v/>
      </c>
      <c r="L662" s="159" t="str">
        <f t="shared" si="205"/>
        <v/>
      </c>
      <c r="M662" s="159" t="str">
        <f t="shared" si="206"/>
        <v/>
      </c>
    </row>
    <row r="663" spans="1:13" ht="12.75" customHeight="1" outlineLevel="1" x14ac:dyDescent="0.25">
      <c r="A663" s="46" t="str">
        <f t="shared" si="192"/>
        <v xml:space="preserve">Registrations; </v>
      </c>
      <c r="B663" s="51" t="s">
        <v>2084</v>
      </c>
      <c r="C663" s="159"/>
      <c r="D663" s="159"/>
      <c r="E663" s="4" t="s">
        <v>2882</v>
      </c>
      <c r="F663" s="4" t="s">
        <v>2681</v>
      </c>
      <c r="G663" s="159" t="str">
        <f t="shared" si="200"/>
        <v>string</v>
      </c>
      <c r="H663" s="159" t="str">
        <f t="shared" si="201"/>
        <v/>
      </c>
      <c r="I663" s="159">
        <f t="shared" si="202"/>
        <v>3</v>
      </c>
      <c r="J663" s="159" t="str">
        <f t="shared" si="203"/>
        <v/>
      </c>
      <c r="K663" s="159" t="str">
        <f t="shared" si="204"/>
        <v/>
      </c>
      <c r="L663" s="159" t="str">
        <f t="shared" si="205"/>
        <v/>
      </c>
      <c r="M663" s="159" t="str">
        <f t="shared" si="206"/>
        <v/>
      </c>
    </row>
    <row r="664" spans="1:13" ht="12.75" customHeight="1" outlineLevel="1" x14ac:dyDescent="0.25">
      <c r="A664" s="46" t="str">
        <f t="shared" si="192"/>
        <v xml:space="preserve">Registrations; </v>
      </c>
      <c r="B664" s="51" t="s">
        <v>2084</v>
      </c>
      <c r="C664" s="52" t="s">
        <v>2775</v>
      </c>
      <c r="D664" s="159"/>
      <c r="E664" s="4"/>
      <c r="F664" s="4"/>
      <c r="G664" s="159"/>
      <c r="H664" s="159"/>
      <c r="I664" s="159"/>
      <c r="J664" s="159"/>
      <c r="K664" s="159"/>
      <c r="L664" s="159"/>
      <c r="M664" s="159"/>
    </row>
    <row r="665" spans="1:13" ht="12.75" customHeight="1" outlineLevel="1" x14ac:dyDescent="0.25">
      <c r="A665" s="46" t="str">
        <f t="shared" si="192"/>
        <v xml:space="preserve">Registrations; </v>
      </c>
      <c r="B665" s="51" t="s">
        <v>2084</v>
      </c>
      <c r="C665" s="235" t="s">
        <v>2776</v>
      </c>
      <c r="D665" s="159" t="s">
        <v>2681</v>
      </c>
      <c r="E665" s="4" t="s">
        <v>2777</v>
      </c>
      <c r="F665" s="4" t="s">
        <v>2670</v>
      </c>
      <c r="G665" s="159" t="str">
        <f t="shared" ref="G665:G689" si="207">VLOOKUP(E665,DI_schema,2,FALSE)</f>
        <v>string</v>
      </c>
      <c r="H665" s="159" t="str">
        <f t="shared" ref="H665:H689" si="208">VLOOKUP($E665,DI_schema,3,FALSE)</f>
        <v/>
      </c>
      <c r="I665" s="159">
        <f t="shared" ref="I665:I689" si="209">VLOOKUP($E665,DI_schema,4,FALSE)</f>
        <v>10</v>
      </c>
      <c r="J665" s="159" t="str">
        <f t="shared" ref="J665:J689" si="210">VLOOKUP($E665,DI_schema,5,FALSE)</f>
        <v/>
      </c>
      <c r="K665" s="159" t="str">
        <f t="shared" ref="K665:K689" si="211">VLOOKUP($E665,DI_schema,6,FALSE)</f>
        <v/>
      </c>
      <c r="L665" s="159" t="str">
        <f t="shared" ref="L665:L689" si="212">VLOOKUP($E665,DI_schema,7,FALSE)</f>
        <v/>
      </c>
      <c r="M665" s="159" t="str">
        <f t="shared" ref="M665:M689" si="213">IF(LEN(VLOOKUP($E665,DI_schema,8,FALSE))&gt;0,"Yes","")</f>
        <v/>
      </c>
    </row>
    <row r="666" spans="1:13" ht="12.75" customHeight="1" outlineLevel="1" x14ac:dyDescent="0.25">
      <c r="A666" s="46" t="str">
        <f t="shared" si="192"/>
        <v xml:space="preserve">Registrations; </v>
      </c>
      <c r="B666" s="51" t="s">
        <v>2084</v>
      </c>
      <c r="C666" s="159"/>
      <c r="D666" s="159"/>
      <c r="E666" s="4" t="s">
        <v>2653</v>
      </c>
      <c r="F666" s="4" t="s">
        <v>2681</v>
      </c>
      <c r="G666" s="159" t="str">
        <f t="shared" si="207"/>
        <v>string</v>
      </c>
      <c r="H666" s="159" t="str">
        <f t="shared" si="208"/>
        <v/>
      </c>
      <c r="I666" s="159">
        <f t="shared" si="209"/>
        <v>10</v>
      </c>
      <c r="J666" s="159" t="str">
        <f t="shared" si="210"/>
        <v/>
      </c>
      <c r="K666" s="159" t="str">
        <f t="shared" si="211"/>
        <v/>
      </c>
      <c r="L666" s="159" t="str">
        <f t="shared" si="212"/>
        <v/>
      </c>
      <c r="M666" s="159" t="str">
        <f t="shared" si="213"/>
        <v/>
      </c>
    </row>
    <row r="667" spans="1:13" ht="12.75" customHeight="1" outlineLevel="1" x14ac:dyDescent="0.25">
      <c r="A667" s="46" t="str">
        <f t="shared" si="192"/>
        <v xml:space="preserve">Registrations; </v>
      </c>
      <c r="B667" s="51" t="s">
        <v>2084</v>
      </c>
      <c r="C667" s="159"/>
      <c r="D667" s="159"/>
      <c r="E667" s="4" t="s">
        <v>1254</v>
      </c>
      <c r="F667" s="4" t="s">
        <v>2681</v>
      </c>
      <c r="G667" s="159" t="str">
        <f t="shared" si="207"/>
        <v>string</v>
      </c>
      <c r="H667" s="159" t="str">
        <f t="shared" si="208"/>
        <v/>
      </c>
      <c r="I667" s="159">
        <f t="shared" si="209"/>
        <v>40</v>
      </c>
      <c r="J667" s="159" t="str">
        <f t="shared" si="210"/>
        <v/>
      </c>
      <c r="K667" s="159" t="str">
        <f t="shared" si="211"/>
        <v/>
      </c>
      <c r="L667" s="159" t="str">
        <f t="shared" si="212"/>
        <v/>
      </c>
      <c r="M667" s="159" t="str">
        <f t="shared" si="213"/>
        <v/>
      </c>
    </row>
    <row r="668" spans="1:13" ht="12.75" customHeight="1" outlineLevel="1" x14ac:dyDescent="0.25">
      <c r="A668" s="46" t="str">
        <f t="shared" si="192"/>
        <v xml:space="preserve">Registrations; </v>
      </c>
      <c r="B668" s="51" t="s">
        <v>2084</v>
      </c>
      <c r="C668" s="159"/>
      <c r="D668" s="159"/>
      <c r="E668" s="4" t="s">
        <v>2882</v>
      </c>
      <c r="F668" s="4" t="s">
        <v>2681</v>
      </c>
      <c r="G668" s="159" t="str">
        <f t="shared" si="207"/>
        <v>string</v>
      </c>
      <c r="H668" s="159" t="str">
        <f t="shared" si="208"/>
        <v/>
      </c>
      <c r="I668" s="159">
        <f t="shared" si="209"/>
        <v>3</v>
      </c>
      <c r="J668" s="159" t="str">
        <f t="shared" si="210"/>
        <v/>
      </c>
      <c r="K668" s="159" t="str">
        <f t="shared" si="211"/>
        <v/>
      </c>
      <c r="L668" s="159" t="str">
        <f t="shared" si="212"/>
        <v/>
      </c>
      <c r="M668" s="159" t="str">
        <f t="shared" si="213"/>
        <v/>
      </c>
    </row>
    <row r="669" spans="1:13" ht="12.75" customHeight="1" outlineLevel="1" x14ac:dyDescent="0.25">
      <c r="A669" s="46" t="str">
        <f t="shared" si="192"/>
        <v xml:space="preserve">Registrations; </v>
      </c>
      <c r="B669" s="51" t="s">
        <v>2084</v>
      </c>
      <c r="C669" s="159" t="s">
        <v>2778</v>
      </c>
      <c r="D669" s="159" t="s">
        <v>2681</v>
      </c>
      <c r="E669" s="4" t="s">
        <v>2779</v>
      </c>
      <c r="F669" s="4" t="s">
        <v>2681</v>
      </c>
      <c r="G669" s="159" t="str">
        <f t="shared" si="207"/>
        <v>string</v>
      </c>
      <c r="H669" s="159" t="str">
        <f t="shared" si="208"/>
        <v/>
      </c>
      <c r="I669" s="159">
        <f t="shared" si="209"/>
        <v>40</v>
      </c>
      <c r="J669" s="159" t="str">
        <f t="shared" si="210"/>
        <v/>
      </c>
      <c r="K669" s="159" t="str">
        <f t="shared" si="211"/>
        <v/>
      </c>
      <c r="L669" s="159" t="str">
        <f t="shared" si="212"/>
        <v/>
      </c>
      <c r="M669" s="159" t="str">
        <f t="shared" si="213"/>
        <v/>
      </c>
    </row>
    <row r="670" spans="1:13" ht="12.75" customHeight="1" outlineLevel="1" x14ac:dyDescent="0.25">
      <c r="A670" s="46" t="str">
        <f t="shared" si="192"/>
        <v xml:space="preserve">Registrations; </v>
      </c>
      <c r="B670" s="51" t="s">
        <v>2084</v>
      </c>
      <c r="C670" s="235" t="s">
        <v>2582</v>
      </c>
      <c r="D670" s="159" t="s">
        <v>2681</v>
      </c>
      <c r="E670" s="4" t="s">
        <v>2897</v>
      </c>
      <c r="F670" s="4" t="s">
        <v>2681</v>
      </c>
      <c r="G670" s="159" t="str">
        <f t="shared" si="207"/>
        <v>string</v>
      </c>
      <c r="H670" s="159" t="str">
        <f t="shared" si="208"/>
        <v/>
      </c>
      <c r="I670" s="159">
        <f t="shared" si="209"/>
        <v>70</v>
      </c>
      <c r="J670" s="159" t="str">
        <f t="shared" si="210"/>
        <v/>
      </c>
      <c r="K670" s="159" t="str">
        <f t="shared" si="211"/>
        <v/>
      </c>
      <c r="L670" s="159" t="str">
        <f t="shared" si="212"/>
        <v/>
      </c>
      <c r="M670" s="159" t="str">
        <f t="shared" si="213"/>
        <v/>
      </c>
    </row>
    <row r="671" spans="1:13" ht="12.75" customHeight="1" outlineLevel="1" x14ac:dyDescent="0.25">
      <c r="A671" s="46" t="str">
        <f t="shared" si="192"/>
        <v xml:space="preserve">Registrations; </v>
      </c>
      <c r="B671" s="51" t="s">
        <v>2084</v>
      </c>
      <c r="C671" s="235" t="s">
        <v>2690</v>
      </c>
      <c r="D671" s="159" t="s">
        <v>2681</v>
      </c>
      <c r="E671" s="159" t="s">
        <v>2789</v>
      </c>
      <c r="F671" s="159" t="s">
        <v>2681</v>
      </c>
      <c r="G671" s="159" t="str">
        <f t="shared" si="207"/>
        <v>string</v>
      </c>
      <c r="H671" s="159" t="str">
        <f t="shared" si="208"/>
        <v/>
      </c>
      <c r="I671" s="159">
        <f t="shared" si="209"/>
        <v>20</v>
      </c>
      <c r="J671" s="159" t="str">
        <f t="shared" si="210"/>
        <v/>
      </c>
      <c r="K671" s="159" t="str">
        <f t="shared" si="211"/>
        <v/>
      </c>
      <c r="L671" s="159" t="str">
        <f t="shared" si="212"/>
        <v/>
      </c>
      <c r="M671" s="159" t="str">
        <f t="shared" si="213"/>
        <v/>
      </c>
    </row>
    <row r="672" spans="1:13" ht="12.75" customHeight="1" outlineLevel="1" x14ac:dyDescent="0.25">
      <c r="A672" s="46" t="str">
        <f t="shared" si="192"/>
        <v xml:space="preserve">Registrations; </v>
      </c>
      <c r="B672" s="51" t="s">
        <v>2084</v>
      </c>
      <c r="C672" s="159"/>
      <c r="D672" s="159"/>
      <c r="E672" s="159" t="s">
        <v>2790</v>
      </c>
      <c r="F672" s="159" t="s">
        <v>2681</v>
      </c>
      <c r="G672" s="159" t="str">
        <f t="shared" si="207"/>
        <v>string</v>
      </c>
      <c r="H672" s="159" t="str">
        <f t="shared" si="208"/>
        <v/>
      </c>
      <c r="I672" s="159">
        <f t="shared" si="209"/>
        <v>10</v>
      </c>
      <c r="J672" s="159" t="str">
        <f t="shared" si="210"/>
        <v/>
      </c>
      <c r="K672" s="159" t="str">
        <f t="shared" si="211"/>
        <v/>
      </c>
      <c r="L672" s="159" t="str">
        <f t="shared" si="212"/>
        <v/>
      </c>
      <c r="M672" s="159" t="str">
        <f t="shared" si="213"/>
        <v/>
      </c>
    </row>
    <row r="673" spans="1:13" ht="12.75" customHeight="1" outlineLevel="1" x14ac:dyDescent="0.25">
      <c r="A673" s="46" t="str">
        <f t="shared" si="192"/>
        <v xml:space="preserve">Registrations; </v>
      </c>
      <c r="B673" s="51" t="s">
        <v>2084</v>
      </c>
      <c r="C673" s="235" t="s">
        <v>2691</v>
      </c>
      <c r="D673" s="159" t="s">
        <v>2681</v>
      </c>
      <c r="E673" s="159" t="s">
        <v>2789</v>
      </c>
      <c r="F673" s="159" t="s">
        <v>2681</v>
      </c>
      <c r="G673" s="159" t="str">
        <f t="shared" si="207"/>
        <v>string</v>
      </c>
      <c r="H673" s="159" t="str">
        <f t="shared" si="208"/>
        <v/>
      </c>
      <c r="I673" s="159">
        <f t="shared" si="209"/>
        <v>20</v>
      </c>
      <c r="J673" s="159" t="str">
        <f t="shared" si="210"/>
        <v/>
      </c>
      <c r="K673" s="159" t="str">
        <f t="shared" si="211"/>
        <v/>
      </c>
      <c r="L673" s="159" t="str">
        <f t="shared" si="212"/>
        <v/>
      </c>
      <c r="M673" s="159" t="str">
        <f t="shared" si="213"/>
        <v/>
      </c>
    </row>
    <row r="674" spans="1:13" ht="12.75" customHeight="1" outlineLevel="1" x14ac:dyDescent="0.25">
      <c r="A674" s="46" t="str">
        <f t="shared" si="192"/>
        <v xml:space="preserve">Registrations; </v>
      </c>
      <c r="B674" s="51" t="s">
        <v>2084</v>
      </c>
      <c r="E674" s="159" t="s">
        <v>2790</v>
      </c>
      <c r="F674" s="159" t="s">
        <v>2681</v>
      </c>
      <c r="G674" s="159" t="str">
        <f t="shared" si="207"/>
        <v>string</v>
      </c>
      <c r="H674" s="159" t="str">
        <f t="shared" si="208"/>
        <v/>
      </c>
      <c r="I674" s="159">
        <f t="shared" si="209"/>
        <v>10</v>
      </c>
      <c r="J674" s="159" t="str">
        <f t="shared" si="210"/>
        <v/>
      </c>
      <c r="K674" s="159" t="str">
        <f t="shared" si="211"/>
        <v/>
      </c>
      <c r="L674" s="159" t="str">
        <f t="shared" si="212"/>
        <v/>
      </c>
      <c r="M674" s="159" t="str">
        <f t="shared" si="213"/>
        <v/>
      </c>
    </row>
    <row r="675" spans="1:13" ht="12.75" customHeight="1" outlineLevel="1" x14ac:dyDescent="0.25">
      <c r="A675" s="46" t="str">
        <f t="shared" ref="A675:A740" si="214">IF(B675="","",VLOOKUP(B675,mapping_result,2,FALSE))</f>
        <v xml:space="preserve">Registrations; </v>
      </c>
      <c r="B675" s="51" t="s">
        <v>2084</v>
      </c>
      <c r="C675" s="235" t="s">
        <v>2692</v>
      </c>
      <c r="D675" s="159" t="s">
        <v>2681</v>
      </c>
      <c r="E675" s="159" t="s">
        <v>2789</v>
      </c>
      <c r="F675" s="159" t="s">
        <v>2681</v>
      </c>
      <c r="G675" s="159" t="str">
        <f t="shared" si="207"/>
        <v>string</v>
      </c>
      <c r="H675" s="159" t="str">
        <f t="shared" si="208"/>
        <v/>
      </c>
      <c r="I675" s="159">
        <f t="shared" si="209"/>
        <v>20</v>
      </c>
      <c r="J675" s="159" t="str">
        <f t="shared" si="210"/>
        <v/>
      </c>
      <c r="K675" s="159" t="str">
        <f t="shared" si="211"/>
        <v/>
      </c>
      <c r="L675" s="159" t="str">
        <f t="shared" si="212"/>
        <v/>
      </c>
      <c r="M675" s="159" t="str">
        <f t="shared" si="213"/>
        <v/>
      </c>
    </row>
    <row r="676" spans="1:13" ht="12.75" customHeight="1" outlineLevel="1" x14ac:dyDescent="0.25">
      <c r="A676" s="46"/>
      <c r="B676" s="51" t="s">
        <v>2084</v>
      </c>
      <c r="C676" s="159"/>
      <c r="D676" s="159"/>
      <c r="E676" s="159" t="s">
        <v>2790</v>
      </c>
      <c r="F676" s="159" t="s">
        <v>2681</v>
      </c>
      <c r="G676" s="159" t="str">
        <f t="shared" si="207"/>
        <v>string</v>
      </c>
      <c r="H676" s="159" t="str">
        <f t="shared" si="208"/>
        <v/>
      </c>
      <c r="I676" s="159">
        <f t="shared" si="209"/>
        <v>10</v>
      </c>
      <c r="J676" s="159" t="str">
        <f t="shared" si="210"/>
        <v/>
      </c>
      <c r="K676" s="159" t="str">
        <f t="shared" si="211"/>
        <v/>
      </c>
      <c r="L676" s="159" t="str">
        <f t="shared" si="212"/>
        <v/>
      </c>
      <c r="M676" s="159" t="str">
        <f t="shared" si="213"/>
        <v/>
      </c>
    </row>
    <row r="677" spans="1:13" ht="12.75" customHeight="1" outlineLevel="1" x14ac:dyDescent="0.25">
      <c r="A677" s="46" t="str">
        <f t="shared" si="214"/>
        <v xml:space="preserve">Registrations; </v>
      </c>
      <c r="B677" s="51" t="s">
        <v>2084</v>
      </c>
      <c r="C677" s="236" t="s">
        <v>1280</v>
      </c>
      <c r="D677" s="4" t="s">
        <v>2681</v>
      </c>
      <c r="E677" s="4" t="s">
        <v>2652</v>
      </c>
      <c r="F677" s="4" t="s">
        <v>2681</v>
      </c>
      <c r="G677" s="159" t="str">
        <f t="shared" si="207"/>
        <v>string</v>
      </c>
      <c r="H677" s="159" t="str">
        <f t="shared" si="208"/>
        <v/>
      </c>
      <c r="I677" s="159">
        <f t="shared" si="209"/>
        <v>40</v>
      </c>
      <c r="J677" s="159" t="str">
        <f t="shared" si="210"/>
        <v/>
      </c>
      <c r="K677" s="159" t="str">
        <f t="shared" si="211"/>
        <v/>
      </c>
      <c r="L677" s="159" t="str">
        <f t="shared" si="212"/>
        <v/>
      </c>
      <c r="M677" s="159" t="str">
        <f t="shared" si="213"/>
        <v/>
      </c>
    </row>
    <row r="678" spans="1:13" ht="12.75" customHeight="1" outlineLevel="1" x14ac:dyDescent="0.25">
      <c r="A678" s="46" t="str">
        <f t="shared" si="214"/>
        <v xml:space="preserve">Registrations; </v>
      </c>
      <c r="B678" s="51" t="s">
        <v>2084</v>
      </c>
      <c r="C678" s="4"/>
      <c r="D678" s="4"/>
      <c r="E678" s="4" t="s">
        <v>1247</v>
      </c>
      <c r="F678" s="4" t="s">
        <v>2681</v>
      </c>
      <c r="G678" s="159" t="str">
        <f t="shared" si="207"/>
        <v>string</v>
      </c>
      <c r="H678" s="159" t="str">
        <f t="shared" si="208"/>
        <v/>
      </c>
      <c r="I678" s="159">
        <f t="shared" si="209"/>
        <v>10</v>
      </c>
      <c r="J678" s="159" t="str">
        <f t="shared" si="210"/>
        <v/>
      </c>
      <c r="K678" s="159" t="str">
        <f t="shared" si="211"/>
        <v/>
      </c>
      <c r="L678" s="159" t="str">
        <f t="shared" si="212"/>
        <v/>
      </c>
      <c r="M678" s="159" t="str">
        <f t="shared" si="213"/>
        <v/>
      </c>
    </row>
    <row r="679" spans="1:13" ht="12.75" customHeight="1" outlineLevel="1" x14ac:dyDescent="0.25">
      <c r="A679" s="46" t="str">
        <f t="shared" si="214"/>
        <v xml:space="preserve">Registrations; </v>
      </c>
      <c r="B679" s="51" t="s">
        <v>2084</v>
      </c>
      <c r="C679" s="4"/>
      <c r="D679" s="4"/>
      <c r="E679" s="4" t="s">
        <v>1248</v>
      </c>
      <c r="F679" s="4" t="s">
        <v>2681</v>
      </c>
      <c r="G679" s="159" t="str">
        <f t="shared" si="207"/>
        <v>string</v>
      </c>
      <c r="H679" s="159" t="str">
        <f t="shared" si="208"/>
        <v/>
      </c>
      <c r="I679" s="159">
        <f t="shared" si="209"/>
        <v>40</v>
      </c>
      <c r="J679" s="159" t="str">
        <f t="shared" si="210"/>
        <v/>
      </c>
      <c r="K679" s="159" t="str">
        <f t="shared" si="211"/>
        <v/>
      </c>
      <c r="L679" s="159" t="str">
        <f t="shared" si="212"/>
        <v/>
      </c>
      <c r="M679" s="159" t="str">
        <f t="shared" si="213"/>
        <v/>
      </c>
    </row>
    <row r="680" spans="1:13" ht="12.75" customHeight="1" outlineLevel="1" x14ac:dyDescent="0.25">
      <c r="A680" s="46" t="str">
        <f t="shared" si="214"/>
        <v xml:space="preserve">Registrations; </v>
      </c>
      <c r="B680" s="51" t="s">
        <v>2084</v>
      </c>
      <c r="C680" s="4"/>
      <c r="D680" s="4"/>
      <c r="E680" s="4" t="s">
        <v>1249</v>
      </c>
      <c r="F680" s="4" t="s">
        <v>2681</v>
      </c>
      <c r="G680" s="159" t="str">
        <f t="shared" si="207"/>
        <v>string</v>
      </c>
      <c r="H680" s="159" t="str">
        <f t="shared" si="208"/>
        <v/>
      </c>
      <c r="I680" s="159">
        <f t="shared" si="209"/>
        <v>40</v>
      </c>
      <c r="J680" s="159" t="str">
        <f t="shared" si="210"/>
        <v/>
      </c>
      <c r="K680" s="159" t="str">
        <f t="shared" si="211"/>
        <v/>
      </c>
      <c r="L680" s="159" t="str">
        <f t="shared" si="212"/>
        <v/>
      </c>
      <c r="M680" s="159" t="str">
        <f t="shared" si="213"/>
        <v/>
      </c>
    </row>
    <row r="681" spans="1:13" ht="12.75" customHeight="1" outlineLevel="1" x14ac:dyDescent="0.25">
      <c r="A681" s="46" t="str">
        <f t="shared" si="214"/>
        <v xml:space="preserve">Registrations; </v>
      </c>
      <c r="B681" s="51" t="s">
        <v>2084</v>
      </c>
      <c r="C681" s="4"/>
      <c r="D681" s="4"/>
      <c r="E681" s="4" t="s">
        <v>1250</v>
      </c>
      <c r="F681" s="4" t="s">
        <v>2681</v>
      </c>
      <c r="G681" s="159" t="str">
        <f t="shared" si="207"/>
        <v>string</v>
      </c>
      <c r="H681" s="159" t="str">
        <f t="shared" si="208"/>
        <v/>
      </c>
      <c r="I681" s="159">
        <f t="shared" si="209"/>
        <v>10</v>
      </c>
      <c r="J681" s="159" t="str">
        <f t="shared" si="210"/>
        <v/>
      </c>
      <c r="K681" s="159" t="str">
        <f t="shared" si="211"/>
        <v/>
      </c>
      <c r="L681" s="159" t="str">
        <f t="shared" si="212"/>
        <v/>
      </c>
      <c r="M681" s="159" t="str">
        <f t="shared" si="213"/>
        <v>Yes</v>
      </c>
    </row>
    <row r="682" spans="1:13" ht="12.75" customHeight="1" outlineLevel="1" x14ac:dyDescent="0.25">
      <c r="A682" s="46" t="str">
        <f t="shared" si="214"/>
        <v xml:space="preserve">Registrations; </v>
      </c>
      <c r="B682" s="51" t="s">
        <v>2084</v>
      </c>
      <c r="C682" s="4"/>
      <c r="D682" s="4"/>
      <c r="E682" s="4" t="s">
        <v>1251</v>
      </c>
      <c r="F682" s="4" t="s">
        <v>2670</v>
      </c>
      <c r="G682" s="159" t="str">
        <f t="shared" si="207"/>
        <v>string</v>
      </c>
      <c r="H682" s="159" t="str">
        <f t="shared" si="208"/>
        <v/>
      </c>
      <c r="I682" s="159">
        <f t="shared" si="209"/>
        <v>60</v>
      </c>
      <c r="J682" s="159" t="str">
        <f t="shared" si="210"/>
        <v/>
      </c>
      <c r="K682" s="159" t="str">
        <f t="shared" si="211"/>
        <v/>
      </c>
      <c r="L682" s="159" t="str">
        <f t="shared" si="212"/>
        <v/>
      </c>
      <c r="M682" s="159" t="str">
        <f t="shared" si="213"/>
        <v>Yes</v>
      </c>
    </row>
    <row r="683" spans="1:13" ht="12.75" customHeight="1" outlineLevel="1" x14ac:dyDescent="0.25">
      <c r="A683" s="46" t="str">
        <f t="shared" si="214"/>
        <v xml:space="preserve">Registrations; </v>
      </c>
      <c r="B683" s="51" t="s">
        <v>2084</v>
      </c>
      <c r="C683" s="4"/>
      <c r="D683" s="4"/>
      <c r="E683" s="4" t="s">
        <v>1252</v>
      </c>
      <c r="F683" s="4" t="s">
        <v>2681</v>
      </c>
      <c r="G683" s="159" t="str">
        <f t="shared" si="207"/>
        <v>string</v>
      </c>
      <c r="H683" s="159" t="str">
        <f t="shared" si="208"/>
        <v/>
      </c>
      <c r="I683" s="159">
        <f t="shared" si="209"/>
        <v>40</v>
      </c>
      <c r="J683" s="159" t="str">
        <f t="shared" si="210"/>
        <v/>
      </c>
      <c r="K683" s="159" t="str">
        <f t="shared" si="211"/>
        <v/>
      </c>
      <c r="L683" s="159" t="str">
        <f t="shared" si="212"/>
        <v/>
      </c>
      <c r="M683" s="159" t="str">
        <f t="shared" si="213"/>
        <v/>
      </c>
    </row>
    <row r="684" spans="1:13" ht="12.75" customHeight="1" outlineLevel="1" x14ac:dyDescent="0.25">
      <c r="A684" s="46" t="str">
        <f t="shared" si="214"/>
        <v xml:space="preserve">Registrations; </v>
      </c>
      <c r="B684" s="51" t="s">
        <v>2084</v>
      </c>
      <c r="C684" s="4"/>
      <c r="D684" s="4"/>
      <c r="E684" s="4" t="s">
        <v>1253</v>
      </c>
      <c r="F684" s="4" t="s">
        <v>2681</v>
      </c>
      <c r="G684" s="159" t="str">
        <f t="shared" si="207"/>
        <v>string</v>
      </c>
      <c r="H684" s="159" t="str">
        <f t="shared" si="208"/>
        <v/>
      </c>
      <c r="I684" s="159">
        <f t="shared" si="209"/>
        <v>40</v>
      </c>
      <c r="J684" s="159" t="str">
        <f t="shared" si="210"/>
        <v/>
      </c>
      <c r="K684" s="159" t="str">
        <f t="shared" si="211"/>
        <v/>
      </c>
      <c r="L684" s="159" t="str">
        <f t="shared" si="212"/>
        <v/>
      </c>
      <c r="M684" s="159" t="str">
        <f t="shared" si="213"/>
        <v/>
      </c>
    </row>
    <row r="685" spans="1:13" ht="12.75" customHeight="1" outlineLevel="1" x14ac:dyDescent="0.25">
      <c r="A685" s="46" t="str">
        <f t="shared" si="214"/>
        <v xml:space="preserve">Registrations; </v>
      </c>
      <c r="B685" s="51" t="s">
        <v>2084</v>
      </c>
      <c r="C685" s="4"/>
      <c r="D685" s="4"/>
      <c r="E685" s="4" t="s">
        <v>2653</v>
      </c>
      <c r="F685" s="4" t="s">
        <v>2681</v>
      </c>
      <c r="G685" s="159" t="str">
        <f t="shared" si="207"/>
        <v>string</v>
      </c>
      <c r="H685" s="159" t="str">
        <f t="shared" si="208"/>
        <v/>
      </c>
      <c r="I685" s="159">
        <f t="shared" si="209"/>
        <v>10</v>
      </c>
      <c r="J685" s="159" t="str">
        <f t="shared" si="210"/>
        <v/>
      </c>
      <c r="K685" s="159" t="str">
        <f t="shared" si="211"/>
        <v/>
      </c>
      <c r="L685" s="159" t="str">
        <f t="shared" si="212"/>
        <v/>
      </c>
      <c r="M685" s="159" t="str">
        <f t="shared" si="213"/>
        <v/>
      </c>
    </row>
    <row r="686" spans="1:13" ht="12.75" customHeight="1" outlineLevel="1" x14ac:dyDescent="0.25">
      <c r="A686" s="46"/>
      <c r="B686" s="51" t="s">
        <v>2084</v>
      </c>
      <c r="C686" s="4"/>
      <c r="D686" s="4"/>
      <c r="E686" s="4" t="s">
        <v>1254</v>
      </c>
      <c r="F686" s="4" t="s">
        <v>2681</v>
      </c>
      <c r="G686" s="159" t="str">
        <f t="shared" si="207"/>
        <v>string</v>
      </c>
      <c r="H686" s="159" t="str">
        <f t="shared" si="208"/>
        <v/>
      </c>
      <c r="I686" s="159">
        <f t="shared" si="209"/>
        <v>40</v>
      </c>
      <c r="J686" s="159" t="str">
        <f t="shared" si="210"/>
        <v/>
      </c>
      <c r="K686" s="159" t="str">
        <f t="shared" si="211"/>
        <v/>
      </c>
      <c r="L686" s="159" t="str">
        <f t="shared" si="212"/>
        <v/>
      </c>
      <c r="M686" s="159" t="str">
        <f t="shared" si="213"/>
        <v/>
      </c>
    </row>
    <row r="687" spans="1:13" ht="12.75" customHeight="1" outlineLevel="1" x14ac:dyDescent="0.25">
      <c r="A687" s="46"/>
      <c r="B687" s="51" t="s">
        <v>2084</v>
      </c>
      <c r="C687" s="4"/>
      <c r="D687" s="4"/>
      <c r="E687" s="4" t="s">
        <v>1255</v>
      </c>
      <c r="F687" s="4" t="s">
        <v>2681</v>
      </c>
      <c r="G687" s="159" t="str">
        <f t="shared" si="207"/>
        <v>string</v>
      </c>
      <c r="H687" s="159" t="str">
        <f t="shared" si="208"/>
        <v/>
      </c>
      <c r="I687" s="159">
        <f t="shared" si="209"/>
        <v>3</v>
      </c>
      <c r="J687" s="159" t="str">
        <f t="shared" si="210"/>
        <v/>
      </c>
      <c r="K687" s="159" t="str">
        <f t="shared" si="211"/>
        <v/>
      </c>
      <c r="L687" s="159" t="str">
        <f t="shared" si="212"/>
        <v/>
      </c>
      <c r="M687" s="159" t="str">
        <f t="shared" si="213"/>
        <v/>
      </c>
    </row>
    <row r="688" spans="1:13" ht="12.75" customHeight="1" outlineLevel="1" x14ac:dyDescent="0.25">
      <c r="A688" s="46"/>
      <c r="B688" s="276" t="s">
        <v>2084</v>
      </c>
      <c r="C688" s="237"/>
      <c r="D688" s="237"/>
      <c r="E688" s="237" t="s">
        <v>2774</v>
      </c>
      <c r="F688" s="237" t="s">
        <v>2681</v>
      </c>
      <c r="G688" s="237" t="str">
        <f t="shared" si="207"/>
        <v>string</v>
      </c>
      <c r="H688" s="237" t="str">
        <f t="shared" si="208"/>
        <v/>
      </c>
      <c r="I688" s="237">
        <f t="shared" si="209"/>
        <v>40</v>
      </c>
      <c r="J688" s="237" t="str">
        <f t="shared" si="210"/>
        <v/>
      </c>
      <c r="K688" s="237" t="str">
        <f t="shared" si="211"/>
        <v/>
      </c>
      <c r="L688" s="237" t="str">
        <f t="shared" si="212"/>
        <v/>
      </c>
      <c r="M688" s="237" t="str">
        <f t="shared" si="213"/>
        <v/>
      </c>
    </row>
    <row r="689" spans="1:13" ht="12.75" customHeight="1" outlineLevel="1" x14ac:dyDescent="0.25">
      <c r="A689" s="46"/>
      <c r="B689" s="276" t="s">
        <v>2084</v>
      </c>
      <c r="C689" s="237"/>
      <c r="D689" s="237"/>
      <c r="E689" s="237" t="s">
        <v>2882</v>
      </c>
      <c r="F689" s="237" t="s">
        <v>2681</v>
      </c>
      <c r="G689" s="237" t="str">
        <f t="shared" si="207"/>
        <v>string</v>
      </c>
      <c r="H689" s="237" t="str">
        <f t="shared" si="208"/>
        <v/>
      </c>
      <c r="I689" s="237">
        <f t="shared" si="209"/>
        <v>3</v>
      </c>
      <c r="J689" s="237" t="str">
        <f t="shared" si="210"/>
        <v/>
      </c>
      <c r="K689" s="237" t="str">
        <f t="shared" si="211"/>
        <v/>
      </c>
      <c r="L689" s="237" t="str">
        <f t="shared" si="212"/>
        <v/>
      </c>
      <c r="M689" s="237" t="str">
        <f t="shared" si="213"/>
        <v/>
      </c>
    </row>
    <row r="690" spans="1:13" ht="12.75" customHeight="1" outlineLevel="1" x14ac:dyDescent="0.25">
      <c r="A690" s="46" t="str">
        <f>IF(B688="","",VLOOKUP(B688,mapping_result,2,FALSE))</f>
        <v xml:space="preserve">Registrations; </v>
      </c>
      <c r="B690" s="276" t="s">
        <v>2084</v>
      </c>
      <c r="C690" s="237" t="s">
        <v>4105</v>
      </c>
      <c r="D690" s="237" t="s">
        <v>2681</v>
      </c>
      <c r="E690" s="237" t="s">
        <v>4126</v>
      </c>
      <c r="F690" s="237" t="s">
        <v>2670</v>
      </c>
      <c r="G690" s="237" t="s">
        <v>2241</v>
      </c>
      <c r="H690" s="237">
        <v>2</v>
      </c>
      <c r="I690" s="237"/>
      <c r="J690" s="237"/>
      <c r="K690" s="237"/>
      <c r="L690" s="237"/>
      <c r="M690" s="237"/>
    </row>
    <row r="691" spans="1:13" ht="12.75" customHeight="1" outlineLevel="1" x14ac:dyDescent="0.25">
      <c r="A691" s="46" t="str">
        <f>IF(B689="","",VLOOKUP(B689,mapping_result,2,FALSE))</f>
        <v xml:space="preserve">Registrations; </v>
      </c>
      <c r="B691" s="276" t="s">
        <v>2084</v>
      </c>
      <c r="C691" s="237"/>
      <c r="D691" s="237"/>
      <c r="E691" s="237" t="s">
        <v>1314</v>
      </c>
      <c r="F691" s="237" t="s">
        <v>2670</v>
      </c>
      <c r="G691" s="237" t="s">
        <v>2241</v>
      </c>
      <c r="H691" s="237"/>
      <c r="I691" s="237">
        <v>10</v>
      </c>
      <c r="J691" s="237"/>
      <c r="K691" s="237"/>
      <c r="L691" s="237"/>
      <c r="M691" s="237"/>
    </row>
    <row r="692" spans="1:13" ht="12.75" customHeight="1" x14ac:dyDescent="0.25">
      <c r="A692" s="46" t="str">
        <f t="shared" si="214"/>
        <v xml:space="preserve">Registrations; </v>
      </c>
      <c r="B692" s="47" t="s">
        <v>1312</v>
      </c>
      <c r="C692" s="48" t="str">
        <f>VLOOKUP($B692,MMnames,2,FALSE)</f>
        <v>Change of Supplier Confirmation</v>
      </c>
      <c r="D692" s="49"/>
      <c r="E692" s="49"/>
      <c r="F692" s="14"/>
      <c r="G692" s="14"/>
      <c r="H692" s="14"/>
      <c r="I692" s="14"/>
      <c r="J692" s="14"/>
      <c r="K692" s="14"/>
      <c r="L692" s="14"/>
      <c r="M692" s="14"/>
    </row>
    <row r="693" spans="1:13" ht="12.75" customHeight="1" outlineLevel="1" x14ac:dyDescent="0.25">
      <c r="A693" s="46" t="str">
        <f t="shared" si="214"/>
        <v xml:space="preserve">Registrations; </v>
      </c>
      <c r="B693" s="51" t="s">
        <v>1312</v>
      </c>
      <c r="C693" s="159" t="s">
        <v>2668</v>
      </c>
      <c r="D693" s="159"/>
      <c r="E693" s="159" t="s">
        <v>2769</v>
      </c>
      <c r="F693" s="46" t="s">
        <v>2670</v>
      </c>
      <c r="G693" s="159" t="str">
        <f t="shared" ref="G693:G715" si="215">VLOOKUP(E693,DI_schema,2,FALSE)</f>
        <v>string</v>
      </c>
      <c r="H693" s="159">
        <f t="shared" ref="H693:H715" si="216">VLOOKUP($E693,DI_schema,3,FALSE)</f>
        <v>11</v>
      </c>
      <c r="I693" s="159" t="str">
        <f t="shared" ref="I693:I715" si="217">VLOOKUP($E693,DI_schema,4,FALSE)</f>
        <v/>
      </c>
      <c r="J693" s="159" t="str">
        <f t="shared" ref="J693:J715" si="218">VLOOKUP($E693,DI_schema,5,FALSE)</f>
        <v/>
      </c>
      <c r="K693" s="159" t="str">
        <f t="shared" ref="K693:K715" si="219">VLOOKUP($E693,DI_schema,6,FALSE)</f>
        <v/>
      </c>
      <c r="L693" s="159" t="str">
        <f t="shared" ref="L693:L715" si="220">VLOOKUP($E693,DI_schema,7,FALSE)</f>
        <v/>
      </c>
      <c r="M693" s="159" t="str">
        <f t="shared" ref="M693:M715" si="221">IF(LEN(VLOOKUP($E693,DI_schema,8,FALSE))&gt;0,"Yes","")</f>
        <v/>
      </c>
    </row>
    <row r="694" spans="1:13" ht="12.75" customHeight="1" outlineLevel="1" x14ac:dyDescent="0.25">
      <c r="A694" s="46" t="str">
        <f t="shared" si="214"/>
        <v xml:space="preserve">Registrations; </v>
      </c>
      <c r="B694" s="51" t="s">
        <v>1312</v>
      </c>
      <c r="C694" s="159"/>
      <c r="D694" s="159"/>
      <c r="E694" s="159" t="s">
        <v>2894</v>
      </c>
      <c r="F694" s="229" t="s">
        <v>2681</v>
      </c>
      <c r="G694" s="159" t="str">
        <f t="shared" si="215"/>
        <v>string</v>
      </c>
      <c r="H694" s="159" t="str">
        <f t="shared" si="216"/>
        <v/>
      </c>
      <c r="I694" s="159">
        <f t="shared" si="217"/>
        <v>35</v>
      </c>
      <c r="J694" s="159" t="str">
        <f t="shared" si="218"/>
        <v/>
      </c>
      <c r="K694" s="159" t="str">
        <f t="shared" si="219"/>
        <v/>
      </c>
      <c r="L694" s="159" t="str">
        <f t="shared" si="220"/>
        <v/>
      </c>
      <c r="M694" s="159" t="str">
        <f t="shared" si="221"/>
        <v/>
      </c>
    </row>
    <row r="695" spans="1:13" ht="12.75" customHeight="1" outlineLevel="1" x14ac:dyDescent="0.25">
      <c r="A695" s="46" t="str">
        <f t="shared" si="214"/>
        <v xml:space="preserve">Registrations; </v>
      </c>
      <c r="B695" s="51" t="s">
        <v>1312</v>
      </c>
      <c r="C695" s="159"/>
      <c r="D695" s="159"/>
      <c r="E695" s="4" t="s">
        <v>2772</v>
      </c>
      <c r="F695" s="46" t="s">
        <v>2670</v>
      </c>
      <c r="G695" s="159" t="str">
        <f t="shared" si="215"/>
        <v>string</v>
      </c>
      <c r="H695" s="159" t="str">
        <f t="shared" si="216"/>
        <v/>
      </c>
      <c r="I695" s="159">
        <f t="shared" si="217"/>
        <v>2</v>
      </c>
      <c r="J695" s="159" t="str">
        <f t="shared" si="218"/>
        <v/>
      </c>
      <c r="K695" s="159" t="str">
        <f t="shared" si="219"/>
        <v/>
      </c>
      <c r="L695" s="159" t="str">
        <f t="shared" si="220"/>
        <v/>
      </c>
      <c r="M695" s="159" t="str">
        <f t="shared" si="221"/>
        <v/>
      </c>
    </row>
    <row r="696" spans="1:13" ht="12.75" customHeight="1" outlineLevel="1" x14ac:dyDescent="0.25">
      <c r="A696" s="46" t="str">
        <f t="shared" si="214"/>
        <v xml:space="preserve">Registrations; </v>
      </c>
      <c r="B696" s="51" t="s">
        <v>1312</v>
      </c>
      <c r="C696" s="159"/>
      <c r="D696" s="159"/>
      <c r="E696" s="159" t="s">
        <v>2671</v>
      </c>
      <c r="F696" s="229" t="s">
        <v>2670</v>
      </c>
      <c r="G696" s="159" t="str">
        <f t="shared" si="215"/>
        <v>string</v>
      </c>
      <c r="H696" s="159">
        <f t="shared" si="216"/>
        <v>3</v>
      </c>
      <c r="I696" s="159" t="str">
        <f t="shared" si="217"/>
        <v/>
      </c>
      <c r="J696" s="159" t="str">
        <f t="shared" si="218"/>
        <v/>
      </c>
      <c r="K696" s="159" t="str">
        <f t="shared" si="219"/>
        <v/>
      </c>
      <c r="L696" s="159" t="str">
        <f t="shared" si="220"/>
        <v/>
      </c>
      <c r="M696" s="159" t="str">
        <f t="shared" si="221"/>
        <v/>
      </c>
    </row>
    <row r="697" spans="1:13" ht="12.75" customHeight="1" outlineLevel="1" x14ac:dyDescent="0.25">
      <c r="A697" s="46" t="str">
        <f t="shared" si="214"/>
        <v xml:space="preserve">Registrations; </v>
      </c>
      <c r="B697" s="51" t="s">
        <v>1312</v>
      </c>
      <c r="C697" s="159"/>
      <c r="D697" s="159"/>
      <c r="E697" s="4" t="s">
        <v>2751</v>
      </c>
      <c r="F697" s="229" t="s">
        <v>2670</v>
      </c>
      <c r="G697" s="159" t="str">
        <f t="shared" si="215"/>
        <v>string</v>
      </c>
      <c r="H697" s="159">
        <f t="shared" si="216"/>
        <v>9</v>
      </c>
      <c r="I697" s="159" t="str">
        <f t="shared" si="217"/>
        <v/>
      </c>
      <c r="J697" s="159" t="str">
        <f t="shared" si="218"/>
        <v/>
      </c>
      <c r="K697" s="159" t="str">
        <f t="shared" si="219"/>
        <v/>
      </c>
      <c r="L697" s="159" t="str">
        <f t="shared" si="220"/>
        <v/>
      </c>
      <c r="M697" s="159" t="str">
        <f t="shared" si="221"/>
        <v>Yes</v>
      </c>
    </row>
    <row r="698" spans="1:13" ht="12.75" customHeight="1" outlineLevel="1" x14ac:dyDescent="0.25">
      <c r="A698" s="46" t="str">
        <f t="shared" si="214"/>
        <v xml:space="preserve">Registrations; </v>
      </c>
      <c r="B698" s="51" t="s">
        <v>1312</v>
      </c>
      <c r="C698" s="4"/>
      <c r="D698" s="159"/>
      <c r="E698" s="159" t="s">
        <v>2672</v>
      </c>
      <c r="F698" s="229" t="s">
        <v>2670</v>
      </c>
      <c r="G698" s="159" t="str">
        <f t="shared" si="215"/>
        <v>string</v>
      </c>
      <c r="H698" s="159" t="str">
        <f t="shared" si="216"/>
        <v/>
      </c>
      <c r="I698" s="159">
        <f t="shared" si="217"/>
        <v>1</v>
      </c>
      <c r="J698" s="159" t="str">
        <f t="shared" si="218"/>
        <v/>
      </c>
      <c r="K698" s="159" t="str">
        <f t="shared" si="219"/>
        <v/>
      </c>
      <c r="L698" s="159" t="str">
        <f t="shared" si="220"/>
        <v/>
      </c>
      <c r="M698" s="159" t="str">
        <f t="shared" si="221"/>
        <v>Yes</v>
      </c>
    </row>
    <row r="699" spans="1:13" ht="12.75" customHeight="1" outlineLevel="1" x14ac:dyDescent="0.25">
      <c r="A699" s="46" t="str">
        <f t="shared" si="214"/>
        <v xml:space="preserve">Registrations; </v>
      </c>
      <c r="B699" s="51" t="s">
        <v>1312</v>
      </c>
      <c r="C699" s="159"/>
      <c r="D699" s="159"/>
      <c r="E699" s="159" t="s">
        <v>2792</v>
      </c>
      <c r="F699" s="229" t="s">
        <v>2670</v>
      </c>
      <c r="G699" s="159" t="str">
        <f t="shared" si="215"/>
        <v>string</v>
      </c>
      <c r="H699" s="159" t="str">
        <f t="shared" si="216"/>
        <v/>
      </c>
      <c r="I699" s="159">
        <f t="shared" si="217"/>
        <v>1</v>
      </c>
      <c r="J699" s="159" t="str">
        <f t="shared" si="218"/>
        <v/>
      </c>
      <c r="K699" s="159" t="str">
        <f t="shared" si="219"/>
        <v/>
      </c>
      <c r="L699" s="159" t="str">
        <f t="shared" si="220"/>
        <v/>
      </c>
      <c r="M699" s="159" t="str">
        <f t="shared" si="221"/>
        <v/>
      </c>
    </row>
    <row r="700" spans="1:13" ht="12.75" customHeight="1" outlineLevel="1" x14ac:dyDescent="0.25">
      <c r="A700" s="46" t="str">
        <f t="shared" si="214"/>
        <v xml:space="preserve">Registrations; </v>
      </c>
      <c r="B700" s="51" t="s">
        <v>1312</v>
      </c>
      <c r="C700" s="159"/>
      <c r="D700" s="159"/>
      <c r="E700" s="159" t="s">
        <v>649</v>
      </c>
      <c r="F700" s="229" t="s">
        <v>2670</v>
      </c>
      <c r="G700" s="159" t="str">
        <f t="shared" si="215"/>
        <v>string</v>
      </c>
      <c r="H700" s="159" t="str">
        <f t="shared" si="216"/>
        <v/>
      </c>
      <c r="I700" s="159">
        <f t="shared" si="217"/>
        <v>10</v>
      </c>
      <c r="J700" s="159" t="str">
        <f t="shared" si="218"/>
        <v/>
      </c>
      <c r="K700" s="159" t="str">
        <f t="shared" si="219"/>
        <v/>
      </c>
      <c r="L700" s="159" t="str">
        <f t="shared" si="220"/>
        <v/>
      </c>
      <c r="M700" s="159" t="str">
        <f t="shared" si="221"/>
        <v/>
      </c>
    </row>
    <row r="701" spans="1:13" ht="12.75" customHeight="1" outlineLevel="1" x14ac:dyDescent="0.25">
      <c r="A701" s="46" t="str">
        <f t="shared" si="214"/>
        <v xml:space="preserve">Registrations; </v>
      </c>
      <c r="B701" s="51" t="s">
        <v>1312</v>
      </c>
      <c r="C701" s="159"/>
      <c r="D701" s="159"/>
      <c r="E701" s="159" t="s">
        <v>2771</v>
      </c>
      <c r="F701" s="46" t="s">
        <v>2670</v>
      </c>
      <c r="G701" s="159" t="str">
        <f t="shared" si="215"/>
        <v>string</v>
      </c>
      <c r="H701" s="159" t="str">
        <f t="shared" si="216"/>
        <v/>
      </c>
      <c r="I701" s="159">
        <f t="shared" si="217"/>
        <v>4</v>
      </c>
      <c r="J701" s="159" t="str">
        <f t="shared" si="218"/>
        <v/>
      </c>
      <c r="K701" s="159" t="str">
        <f t="shared" si="219"/>
        <v/>
      </c>
      <c r="L701" s="159" t="str">
        <f t="shared" si="220"/>
        <v/>
      </c>
      <c r="M701" s="159" t="str">
        <f t="shared" si="221"/>
        <v/>
      </c>
    </row>
    <row r="702" spans="1:13" ht="12.75" customHeight="1" outlineLevel="1" x14ac:dyDescent="0.25">
      <c r="A702" s="46" t="str">
        <f t="shared" si="214"/>
        <v xml:space="preserve">Registrations; </v>
      </c>
      <c r="B702" s="51" t="s">
        <v>1312</v>
      </c>
      <c r="C702" s="159"/>
      <c r="D702" s="159"/>
      <c r="E702" s="4" t="s">
        <v>631</v>
      </c>
      <c r="F702" s="229" t="s">
        <v>2681</v>
      </c>
      <c r="G702" s="159" t="str">
        <f t="shared" si="215"/>
        <v>int</v>
      </c>
      <c r="H702" s="159" t="str">
        <f t="shared" si="216"/>
        <v/>
      </c>
      <c r="I702" s="159" t="str">
        <f t="shared" si="217"/>
        <v/>
      </c>
      <c r="J702" s="159" t="str">
        <f t="shared" si="218"/>
        <v/>
      </c>
      <c r="K702" s="159">
        <f t="shared" si="219"/>
        <v>9</v>
      </c>
      <c r="L702" s="159" t="str">
        <f t="shared" si="220"/>
        <v/>
      </c>
      <c r="M702" s="159" t="str">
        <f t="shared" si="221"/>
        <v/>
      </c>
    </row>
    <row r="703" spans="1:13" ht="12.75" customHeight="1" outlineLevel="1" x14ac:dyDescent="0.25">
      <c r="A703" s="46" t="str">
        <f t="shared" si="214"/>
        <v xml:space="preserve">Registrations; </v>
      </c>
      <c r="B703" s="276" t="s">
        <v>1312</v>
      </c>
      <c r="C703" s="237"/>
      <c r="D703" s="237"/>
      <c r="E703" s="237" t="s">
        <v>2655</v>
      </c>
      <c r="F703" s="280" t="s">
        <v>2681</v>
      </c>
      <c r="G703" s="237" t="str">
        <f t="shared" si="215"/>
        <v>date</v>
      </c>
      <c r="H703" s="237" t="str">
        <f t="shared" si="216"/>
        <v/>
      </c>
      <c r="I703" s="237" t="str">
        <f t="shared" si="217"/>
        <v/>
      </c>
      <c r="J703" s="237" t="str">
        <f t="shared" si="218"/>
        <v/>
      </c>
      <c r="K703" s="237" t="str">
        <f t="shared" si="219"/>
        <v/>
      </c>
      <c r="L703" s="237" t="str">
        <f t="shared" si="220"/>
        <v/>
      </c>
      <c r="M703" s="237" t="str">
        <f t="shared" si="221"/>
        <v/>
      </c>
    </row>
    <row r="704" spans="1:13" ht="12.75" customHeight="1" outlineLevel="1" x14ac:dyDescent="0.25">
      <c r="A704" s="46" t="str">
        <f t="shared" si="214"/>
        <v xml:space="preserve">Registrations; </v>
      </c>
      <c r="B704" s="276" t="s">
        <v>1312</v>
      </c>
      <c r="C704" s="237"/>
      <c r="D704" s="237"/>
      <c r="E704" s="237" t="s">
        <v>2656</v>
      </c>
      <c r="F704" s="280" t="s">
        <v>2681</v>
      </c>
      <c r="G704" s="237" t="str">
        <f t="shared" si="215"/>
        <v>int</v>
      </c>
      <c r="H704" s="237" t="str">
        <f t="shared" si="216"/>
        <v/>
      </c>
      <c r="I704" s="237" t="str">
        <f t="shared" si="217"/>
        <v/>
      </c>
      <c r="J704" s="237" t="str">
        <f t="shared" si="218"/>
        <v/>
      </c>
      <c r="K704" s="237">
        <f t="shared" si="219"/>
        <v>9</v>
      </c>
      <c r="L704" s="237" t="str">
        <f t="shared" si="220"/>
        <v/>
      </c>
      <c r="M704" s="237" t="str">
        <f t="shared" si="221"/>
        <v/>
      </c>
    </row>
    <row r="705" spans="1:13" s="230" customFormat="1" ht="12.75" customHeight="1" outlineLevel="1" x14ac:dyDescent="0.25">
      <c r="A705" s="46" t="str">
        <f t="shared" si="214"/>
        <v xml:space="preserve">Registrations; </v>
      </c>
      <c r="B705" s="276" t="s">
        <v>1312</v>
      </c>
      <c r="C705" s="237"/>
      <c r="D705" s="237"/>
      <c r="E705" s="237" t="s">
        <v>2590</v>
      </c>
      <c r="F705" s="280" t="s">
        <v>2681</v>
      </c>
      <c r="G705" s="237" t="str">
        <f t="shared" si="215"/>
        <v>string</v>
      </c>
      <c r="H705" s="237" t="str">
        <f t="shared" si="216"/>
        <v/>
      </c>
      <c r="I705" s="237">
        <f t="shared" si="217"/>
        <v>10</v>
      </c>
      <c r="J705" s="237" t="str">
        <f t="shared" si="218"/>
        <v/>
      </c>
      <c r="K705" s="237" t="str">
        <f t="shared" si="219"/>
        <v/>
      </c>
      <c r="L705" s="237" t="str">
        <f t="shared" si="220"/>
        <v/>
      </c>
      <c r="M705" s="237" t="str">
        <f t="shared" si="221"/>
        <v/>
      </c>
    </row>
    <row r="706" spans="1:13" ht="12.75" customHeight="1" outlineLevel="1" x14ac:dyDescent="0.25">
      <c r="A706" s="46" t="str">
        <f t="shared" si="214"/>
        <v xml:space="preserve">Registrations; </v>
      </c>
      <c r="B706" s="276" t="s">
        <v>1312</v>
      </c>
      <c r="C706" s="237"/>
      <c r="D706" s="237"/>
      <c r="E706" s="237" t="s">
        <v>2793</v>
      </c>
      <c r="F706" s="280" t="s">
        <v>2681</v>
      </c>
      <c r="G706" s="237" t="str">
        <f t="shared" si="215"/>
        <v>string</v>
      </c>
      <c r="H706" s="237" t="str">
        <f t="shared" si="216"/>
        <v/>
      </c>
      <c r="I706" s="237">
        <f t="shared" si="217"/>
        <v>10</v>
      </c>
      <c r="J706" s="237" t="str">
        <f t="shared" si="218"/>
        <v/>
      </c>
      <c r="K706" s="237" t="str">
        <f t="shared" si="219"/>
        <v/>
      </c>
      <c r="L706" s="237" t="str">
        <f t="shared" si="220"/>
        <v/>
      </c>
      <c r="M706" s="237" t="str">
        <f t="shared" si="221"/>
        <v/>
      </c>
    </row>
    <row r="707" spans="1:13" ht="12.75" customHeight="1" outlineLevel="1" x14ac:dyDescent="0.25">
      <c r="A707" s="46" t="str">
        <f t="shared" si="214"/>
        <v xml:space="preserve">Registrations; </v>
      </c>
      <c r="B707" s="276" t="s">
        <v>1312</v>
      </c>
      <c r="C707" s="237"/>
      <c r="D707" s="237"/>
      <c r="E707" s="237" t="s">
        <v>2682</v>
      </c>
      <c r="F707" s="280" t="s">
        <v>2670</v>
      </c>
      <c r="G707" s="237" t="str">
        <f t="shared" si="215"/>
        <v>string</v>
      </c>
      <c r="H707" s="237" t="str">
        <f t="shared" si="216"/>
        <v/>
      </c>
      <c r="I707" s="237">
        <f t="shared" si="217"/>
        <v>5</v>
      </c>
      <c r="J707" s="237" t="str">
        <f t="shared" si="218"/>
        <v/>
      </c>
      <c r="K707" s="237" t="str">
        <f t="shared" si="219"/>
        <v/>
      </c>
      <c r="L707" s="237" t="str">
        <f t="shared" si="220"/>
        <v/>
      </c>
      <c r="M707" s="237" t="str">
        <f t="shared" si="221"/>
        <v/>
      </c>
    </row>
    <row r="708" spans="1:13" ht="12.75" customHeight="1" outlineLevel="1" x14ac:dyDescent="0.25">
      <c r="A708" s="46" t="str">
        <f t="shared" si="214"/>
        <v xml:space="preserve">Registrations; </v>
      </c>
      <c r="B708" s="276" t="s">
        <v>1312</v>
      </c>
      <c r="C708" s="237"/>
      <c r="D708" s="237"/>
      <c r="E708" s="237" t="s">
        <v>650</v>
      </c>
      <c r="F708" s="280" t="s">
        <v>2681</v>
      </c>
      <c r="G708" s="237" t="str">
        <f t="shared" si="215"/>
        <v>decimal</v>
      </c>
      <c r="H708" s="237" t="str">
        <f t="shared" si="216"/>
        <v/>
      </c>
      <c r="I708" s="237" t="str">
        <f t="shared" si="217"/>
        <v/>
      </c>
      <c r="J708" s="237" t="str">
        <f t="shared" si="218"/>
        <v/>
      </c>
      <c r="K708" s="237">
        <f t="shared" si="219"/>
        <v>6</v>
      </c>
      <c r="L708" s="237">
        <f t="shared" si="220"/>
        <v>4</v>
      </c>
      <c r="M708" s="237" t="str">
        <f t="shared" si="221"/>
        <v/>
      </c>
    </row>
    <row r="709" spans="1:13" ht="12.75" customHeight="1" outlineLevel="1" x14ac:dyDescent="0.25">
      <c r="A709" s="46" t="str">
        <f t="shared" si="214"/>
        <v xml:space="preserve">Registrations; </v>
      </c>
      <c r="B709" s="276" t="s">
        <v>1312</v>
      </c>
      <c r="C709" s="237"/>
      <c r="D709" s="237"/>
      <c r="E709" s="237" t="s">
        <v>1059</v>
      </c>
      <c r="F709" s="237" t="s">
        <v>2681</v>
      </c>
      <c r="G709" s="237" t="str">
        <f t="shared" si="215"/>
        <v>string</v>
      </c>
      <c r="H709" s="237" t="str">
        <f t="shared" si="216"/>
        <v/>
      </c>
      <c r="I709" s="237">
        <f t="shared" si="217"/>
        <v>4</v>
      </c>
      <c r="J709" s="237" t="str">
        <f t="shared" si="218"/>
        <v/>
      </c>
      <c r="K709" s="237" t="str">
        <f t="shared" si="219"/>
        <v/>
      </c>
      <c r="L709" s="237" t="str">
        <f t="shared" si="220"/>
        <v/>
      </c>
      <c r="M709" s="237" t="str">
        <f t="shared" si="221"/>
        <v/>
      </c>
    </row>
    <row r="710" spans="1:13" ht="12.75" customHeight="1" outlineLevel="1" x14ac:dyDescent="0.25">
      <c r="A710" s="46" t="str">
        <f t="shared" si="214"/>
        <v xml:space="preserve">Registrations; </v>
      </c>
      <c r="B710" s="276" t="s">
        <v>1312</v>
      </c>
      <c r="C710" s="237"/>
      <c r="D710" s="237"/>
      <c r="E710" s="237" t="s">
        <v>651</v>
      </c>
      <c r="F710" s="280" t="s">
        <v>2681</v>
      </c>
      <c r="G710" s="237" t="str">
        <f t="shared" si="215"/>
        <v>int</v>
      </c>
      <c r="H710" s="237" t="str">
        <f t="shared" si="216"/>
        <v/>
      </c>
      <c r="I710" s="237" t="str">
        <f t="shared" si="217"/>
        <v/>
      </c>
      <c r="J710" s="237" t="str">
        <f t="shared" si="218"/>
        <v/>
      </c>
      <c r="K710" s="237">
        <f t="shared" si="219"/>
        <v>9</v>
      </c>
      <c r="L710" s="237" t="str">
        <f t="shared" si="220"/>
        <v/>
      </c>
      <c r="M710" s="237" t="str">
        <f t="shared" si="221"/>
        <v/>
      </c>
    </row>
    <row r="711" spans="1:13" ht="12.75" customHeight="1" outlineLevel="1" x14ac:dyDescent="0.25">
      <c r="A711" s="46" t="str">
        <f t="shared" si="214"/>
        <v xml:space="preserve">Registrations; </v>
      </c>
      <c r="B711" s="276" t="s">
        <v>1312</v>
      </c>
      <c r="C711" s="237"/>
      <c r="D711" s="237"/>
      <c r="E711" s="237" t="s">
        <v>1245</v>
      </c>
      <c r="F711" s="280" t="s">
        <v>2670</v>
      </c>
      <c r="G711" s="237" t="str">
        <f t="shared" si="215"/>
        <v>date</v>
      </c>
      <c r="H711" s="237" t="str">
        <f t="shared" si="216"/>
        <v/>
      </c>
      <c r="I711" s="237" t="str">
        <f t="shared" si="217"/>
        <v/>
      </c>
      <c r="J711" s="237" t="str">
        <f t="shared" si="218"/>
        <v/>
      </c>
      <c r="K711" s="237" t="str">
        <f t="shared" si="219"/>
        <v/>
      </c>
      <c r="L711" s="237" t="str">
        <f t="shared" si="220"/>
        <v/>
      </c>
      <c r="M711" s="237" t="str">
        <f t="shared" si="221"/>
        <v/>
      </c>
    </row>
    <row r="712" spans="1:13" ht="12.75" customHeight="1" outlineLevel="1" x14ac:dyDescent="0.25">
      <c r="A712" s="46" t="str">
        <f t="shared" si="214"/>
        <v xml:space="preserve">Registrations; </v>
      </c>
      <c r="B712" s="276" t="s">
        <v>1312</v>
      </c>
      <c r="C712" s="237"/>
      <c r="D712" s="237"/>
      <c r="E712" s="237" t="s">
        <v>2657</v>
      </c>
      <c r="F712" s="280" t="s">
        <v>2681</v>
      </c>
      <c r="G712" s="237" t="str">
        <f t="shared" si="215"/>
        <v>string</v>
      </c>
      <c r="H712" s="237">
        <f t="shared" si="216"/>
        <v>3</v>
      </c>
      <c r="I712" s="237" t="str">
        <f t="shared" si="217"/>
        <v/>
      </c>
      <c r="J712" s="237" t="str">
        <f t="shared" si="218"/>
        <v/>
      </c>
      <c r="K712" s="237" t="str">
        <f t="shared" si="219"/>
        <v/>
      </c>
      <c r="L712" s="237" t="str">
        <f t="shared" si="220"/>
        <v/>
      </c>
      <c r="M712" s="237" t="str">
        <f t="shared" si="221"/>
        <v/>
      </c>
    </row>
    <row r="713" spans="1:13" ht="12.75" customHeight="1" outlineLevel="1" x14ac:dyDescent="0.25">
      <c r="A713" s="46" t="str">
        <f t="shared" si="214"/>
        <v xml:space="preserve">Registrations; </v>
      </c>
      <c r="B713" s="276" t="s">
        <v>1312</v>
      </c>
      <c r="C713" s="237"/>
      <c r="D713" s="237"/>
      <c r="E713" s="237" t="s">
        <v>621</v>
      </c>
      <c r="F713" s="280" t="s">
        <v>2681</v>
      </c>
      <c r="G713" s="237" t="str">
        <f t="shared" si="215"/>
        <v>string</v>
      </c>
      <c r="H713" s="237">
        <f t="shared" si="216"/>
        <v>19</v>
      </c>
      <c r="I713" s="237" t="str">
        <f t="shared" si="217"/>
        <v/>
      </c>
      <c r="J713" s="237" t="str">
        <f t="shared" si="218"/>
        <v/>
      </c>
      <c r="K713" s="237" t="str">
        <f t="shared" si="219"/>
        <v/>
      </c>
      <c r="L713" s="237" t="str">
        <f t="shared" si="220"/>
        <v/>
      </c>
      <c r="M713" s="237" t="str">
        <f t="shared" si="221"/>
        <v>Yes</v>
      </c>
    </row>
    <row r="714" spans="1:13" ht="12.75" customHeight="1" outlineLevel="1" x14ac:dyDescent="0.25">
      <c r="A714" s="46" t="str">
        <f t="shared" si="214"/>
        <v xml:space="preserve">Registrations; </v>
      </c>
      <c r="B714" s="276" t="s">
        <v>1312</v>
      </c>
      <c r="C714" s="279"/>
      <c r="D714" s="237"/>
      <c r="E714" s="237" t="s">
        <v>71</v>
      </c>
      <c r="F714" s="280" t="s">
        <v>2681</v>
      </c>
      <c r="G714" s="237" t="str">
        <f t="shared" si="215"/>
        <v>string</v>
      </c>
      <c r="H714" s="237" t="str">
        <f t="shared" si="216"/>
        <v/>
      </c>
      <c r="I714" s="237">
        <f t="shared" si="217"/>
        <v>3</v>
      </c>
      <c r="J714" s="237" t="str">
        <f t="shared" si="218"/>
        <v/>
      </c>
      <c r="K714" s="237" t="str">
        <f t="shared" si="219"/>
        <v/>
      </c>
      <c r="L714" s="237" t="str">
        <f t="shared" si="220"/>
        <v/>
      </c>
      <c r="M714" s="237" t="str">
        <f t="shared" si="221"/>
        <v/>
      </c>
    </row>
    <row r="715" spans="1:13" ht="12.75" customHeight="1" outlineLevel="1" x14ac:dyDescent="0.25">
      <c r="A715" s="46" t="str">
        <f t="shared" si="214"/>
        <v xml:space="preserve">Registrations; </v>
      </c>
      <c r="B715" s="276" t="s">
        <v>1312</v>
      </c>
      <c r="C715" s="279"/>
      <c r="D715" s="237"/>
      <c r="E715" s="237" t="s">
        <v>2329</v>
      </c>
      <c r="F715" s="237" t="s">
        <v>2681</v>
      </c>
      <c r="G715" s="237" t="str">
        <f t="shared" si="215"/>
        <v>string</v>
      </c>
      <c r="H715" s="237" t="str">
        <f t="shared" si="216"/>
        <v/>
      </c>
      <c r="I715" s="237">
        <f t="shared" si="217"/>
        <v>3</v>
      </c>
      <c r="J715" s="237" t="str">
        <f t="shared" si="218"/>
        <v/>
      </c>
      <c r="K715" s="237" t="str">
        <f t="shared" si="219"/>
        <v/>
      </c>
      <c r="L715" s="237" t="str">
        <f t="shared" si="220"/>
        <v/>
      </c>
      <c r="M715" s="237" t="str">
        <f t="shared" si="221"/>
        <v/>
      </c>
    </row>
    <row r="716" spans="1:13" ht="12.75" customHeight="1" outlineLevel="1" x14ac:dyDescent="0.25">
      <c r="A716" s="46" t="str">
        <f t="shared" si="214"/>
        <v xml:space="preserve">Registrations; </v>
      </c>
      <c r="B716" s="276" t="s">
        <v>1312</v>
      </c>
      <c r="C716" s="279"/>
      <c r="D716" s="237"/>
      <c r="E716" s="237" t="s">
        <v>3979</v>
      </c>
      <c r="F716" s="237" t="s">
        <v>2681</v>
      </c>
      <c r="G716" s="237" t="s">
        <v>2244</v>
      </c>
      <c r="H716" s="237"/>
      <c r="I716" s="237"/>
      <c r="J716" s="237"/>
      <c r="K716" s="237"/>
      <c r="L716" s="237"/>
      <c r="M716" s="237"/>
    </row>
    <row r="717" spans="1:13" s="230" customFormat="1" ht="12.75" customHeight="1" outlineLevel="1" x14ac:dyDescent="0.25">
      <c r="A717" s="46"/>
      <c r="B717" s="276" t="s">
        <v>1312</v>
      </c>
      <c r="C717" s="237"/>
      <c r="D717" s="237"/>
      <c r="E717" s="277" t="s">
        <v>4064</v>
      </c>
      <c r="F717" s="237" t="s">
        <v>2681</v>
      </c>
      <c r="G717" s="237" t="s">
        <v>2241</v>
      </c>
      <c r="H717" s="237" t="s">
        <v>2248</v>
      </c>
      <c r="I717" s="237">
        <v>3</v>
      </c>
      <c r="J717" s="237"/>
      <c r="K717" s="237"/>
      <c r="L717" s="237"/>
      <c r="M717" s="237"/>
    </row>
    <row r="718" spans="1:13" s="230" customFormat="1" ht="12.75" customHeight="1" outlineLevel="1" x14ac:dyDescent="0.25">
      <c r="A718" s="46"/>
      <c r="B718" s="276" t="s">
        <v>1312</v>
      </c>
      <c r="C718" s="237"/>
      <c r="D718" s="237"/>
      <c r="E718" s="277" t="s">
        <v>4065</v>
      </c>
      <c r="F718" s="237" t="s">
        <v>2681</v>
      </c>
      <c r="G718" s="237" t="s">
        <v>2241</v>
      </c>
      <c r="H718" s="237" t="s">
        <v>2248</v>
      </c>
      <c r="I718" s="237">
        <v>3</v>
      </c>
      <c r="J718" s="237"/>
      <c r="K718" s="237"/>
      <c r="L718" s="237"/>
      <c r="M718" s="237"/>
    </row>
    <row r="719" spans="1:13" s="230" customFormat="1" ht="12.75" customHeight="1" outlineLevel="1" x14ac:dyDescent="0.25">
      <c r="A719" s="46"/>
      <c r="B719" s="276" t="s">
        <v>1312</v>
      </c>
      <c r="C719" s="237"/>
      <c r="D719" s="237"/>
      <c r="E719" s="237" t="s">
        <v>4063</v>
      </c>
      <c r="F719" s="237" t="s">
        <v>2681</v>
      </c>
      <c r="G719" s="237" t="s">
        <v>2241</v>
      </c>
      <c r="H719" s="237">
        <v>2</v>
      </c>
      <c r="I719" s="237"/>
      <c r="J719" s="237"/>
      <c r="K719" s="237"/>
      <c r="L719" s="237"/>
      <c r="M719" s="237"/>
    </row>
    <row r="720" spans="1:13" s="230" customFormat="1" ht="12.75" customHeight="1" outlineLevel="1" x14ac:dyDescent="0.25">
      <c r="A720" s="46"/>
      <c r="B720" s="276" t="s">
        <v>1312</v>
      </c>
      <c r="C720" s="237"/>
      <c r="D720" s="237"/>
      <c r="E720" s="237" t="s">
        <v>4066</v>
      </c>
      <c r="F720" s="237" t="s">
        <v>2681</v>
      </c>
      <c r="G720" s="237" t="s">
        <v>4146</v>
      </c>
      <c r="H720" s="237"/>
      <c r="I720" s="237">
        <v>3</v>
      </c>
      <c r="J720" s="237"/>
      <c r="K720" s="237"/>
      <c r="L720" s="237"/>
      <c r="M720" s="237"/>
    </row>
    <row r="721" spans="1:13" ht="12.75" customHeight="1" outlineLevel="1" x14ac:dyDescent="0.25">
      <c r="A721" s="46" t="str">
        <f t="shared" si="214"/>
        <v xml:space="preserve">Registrations; </v>
      </c>
      <c r="B721" s="51" t="s">
        <v>1312</v>
      </c>
      <c r="C721" s="159" t="s">
        <v>2658</v>
      </c>
      <c r="D721" s="159" t="s">
        <v>2670</v>
      </c>
      <c r="E721" s="159" t="s">
        <v>1247</v>
      </c>
      <c r="F721" s="4" t="s">
        <v>2681</v>
      </c>
      <c r="G721" s="159" t="str">
        <f t="shared" ref="G721:G745" si="222">VLOOKUP(E721,DI_schema,2,FALSE)</f>
        <v>string</v>
      </c>
      <c r="H721" s="159" t="str">
        <f t="shared" ref="H721:H745" si="223">VLOOKUP($E721,DI_schema,3,FALSE)</f>
        <v/>
      </c>
      <c r="I721" s="159">
        <f t="shared" ref="I721:I745" si="224">VLOOKUP($E721,DI_schema,4,FALSE)</f>
        <v>10</v>
      </c>
      <c r="J721" s="159" t="str">
        <f t="shared" ref="J721:J745" si="225">VLOOKUP($E721,DI_schema,5,FALSE)</f>
        <v/>
      </c>
      <c r="K721" s="159" t="str">
        <f t="shared" ref="K721:K745" si="226">VLOOKUP($E721,DI_schema,6,FALSE)</f>
        <v/>
      </c>
      <c r="L721" s="159" t="str">
        <f t="shared" ref="L721:L745" si="227">VLOOKUP($E721,DI_schema,7,FALSE)</f>
        <v/>
      </c>
      <c r="M721" s="159" t="str">
        <f t="shared" ref="M721:M745" si="228">IF(LEN(VLOOKUP($E721,DI_schema,8,FALSE))&gt;0,"Yes","")</f>
        <v/>
      </c>
    </row>
    <row r="722" spans="1:13" ht="12.75" customHeight="1" outlineLevel="1" x14ac:dyDescent="0.25">
      <c r="A722" s="46" t="str">
        <f t="shared" si="214"/>
        <v xml:space="preserve">Registrations; </v>
      </c>
      <c r="B722" s="51" t="s">
        <v>1312</v>
      </c>
      <c r="C722" s="159"/>
      <c r="D722" s="159"/>
      <c r="E722" s="159" t="s">
        <v>1248</v>
      </c>
      <c r="F722" s="4" t="s">
        <v>2681</v>
      </c>
      <c r="G722" s="159" t="str">
        <f t="shared" si="222"/>
        <v>string</v>
      </c>
      <c r="H722" s="159" t="str">
        <f t="shared" si="223"/>
        <v/>
      </c>
      <c r="I722" s="159">
        <f t="shared" si="224"/>
        <v>40</v>
      </c>
      <c r="J722" s="159" t="str">
        <f t="shared" si="225"/>
        <v/>
      </c>
      <c r="K722" s="159" t="str">
        <f t="shared" si="226"/>
        <v/>
      </c>
      <c r="L722" s="159" t="str">
        <f t="shared" si="227"/>
        <v/>
      </c>
      <c r="M722" s="159" t="str">
        <f t="shared" si="228"/>
        <v/>
      </c>
    </row>
    <row r="723" spans="1:13" ht="12.75" customHeight="1" outlineLevel="1" x14ac:dyDescent="0.25">
      <c r="A723" s="46" t="str">
        <f t="shared" si="214"/>
        <v xml:space="preserve">Registrations; </v>
      </c>
      <c r="B723" s="51" t="s">
        <v>1312</v>
      </c>
      <c r="C723" s="159"/>
      <c r="D723" s="159"/>
      <c r="E723" s="159" t="s">
        <v>1249</v>
      </c>
      <c r="F723" s="4" t="s">
        <v>2681</v>
      </c>
      <c r="G723" s="159" t="str">
        <f t="shared" si="222"/>
        <v>string</v>
      </c>
      <c r="H723" s="159" t="str">
        <f t="shared" si="223"/>
        <v/>
      </c>
      <c r="I723" s="159">
        <f t="shared" si="224"/>
        <v>40</v>
      </c>
      <c r="J723" s="159" t="str">
        <f t="shared" si="225"/>
        <v/>
      </c>
      <c r="K723" s="159" t="str">
        <f t="shared" si="226"/>
        <v/>
      </c>
      <c r="L723" s="159" t="str">
        <f t="shared" si="227"/>
        <v/>
      </c>
      <c r="M723" s="159" t="str">
        <f t="shared" si="228"/>
        <v/>
      </c>
    </row>
    <row r="724" spans="1:13" ht="12.75" customHeight="1" outlineLevel="1" x14ac:dyDescent="0.25">
      <c r="A724" s="46" t="str">
        <f t="shared" si="214"/>
        <v xml:space="preserve">Registrations; </v>
      </c>
      <c r="B724" s="51" t="s">
        <v>1312</v>
      </c>
      <c r="C724" s="159"/>
      <c r="D724" s="159"/>
      <c r="E724" s="159" t="s">
        <v>1250</v>
      </c>
      <c r="F724" s="4" t="s">
        <v>2681</v>
      </c>
      <c r="G724" s="159" t="str">
        <f t="shared" si="222"/>
        <v>string</v>
      </c>
      <c r="H724" s="159" t="str">
        <f t="shared" si="223"/>
        <v/>
      </c>
      <c r="I724" s="159">
        <f t="shared" si="224"/>
        <v>10</v>
      </c>
      <c r="J724" s="159" t="str">
        <f t="shared" si="225"/>
        <v/>
      </c>
      <c r="K724" s="159" t="str">
        <f t="shared" si="226"/>
        <v/>
      </c>
      <c r="L724" s="159" t="str">
        <f t="shared" si="227"/>
        <v/>
      </c>
      <c r="M724" s="159" t="str">
        <f t="shared" si="228"/>
        <v>Yes</v>
      </c>
    </row>
    <row r="725" spans="1:13" ht="12.75" customHeight="1" outlineLevel="1" x14ac:dyDescent="0.25">
      <c r="A725" s="46" t="str">
        <f t="shared" si="214"/>
        <v xml:space="preserve">Registrations; </v>
      </c>
      <c r="B725" s="51" t="s">
        <v>1312</v>
      </c>
      <c r="C725" s="159"/>
      <c r="D725" s="159"/>
      <c r="E725" s="159" t="s">
        <v>1251</v>
      </c>
      <c r="F725" s="4" t="s">
        <v>2681</v>
      </c>
      <c r="G725" s="159" t="str">
        <f t="shared" si="222"/>
        <v>string</v>
      </c>
      <c r="H725" s="159" t="str">
        <f t="shared" si="223"/>
        <v/>
      </c>
      <c r="I725" s="159">
        <f t="shared" si="224"/>
        <v>60</v>
      </c>
      <c r="J725" s="159" t="str">
        <f t="shared" si="225"/>
        <v/>
      </c>
      <c r="K725" s="159" t="str">
        <f t="shared" si="226"/>
        <v/>
      </c>
      <c r="L725" s="159" t="str">
        <f t="shared" si="227"/>
        <v/>
      </c>
      <c r="M725" s="159" t="str">
        <f t="shared" si="228"/>
        <v>Yes</v>
      </c>
    </row>
    <row r="726" spans="1:13" ht="12.75" customHeight="1" outlineLevel="1" x14ac:dyDescent="0.25">
      <c r="A726" s="46" t="str">
        <f t="shared" si="214"/>
        <v xml:space="preserve">Registrations; </v>
      </c>
      <c r="B726" s="51" t="s">
        <v>1312</v>
      </c>
      <c r="C726" s="159"/>
      <c r="D726" s="159"/>
      <c r="E726" s="159" t="s">
        <v>1252</v>
      </c>
      <c r="F726" s="4" t="s">
        <v>2681</v>
      </c>
      <c r="G726" s="159" t="str">
        <f t="shared" si="222"/>
        <v>string</v>
      </c>
      <c r="H726" s="159" t="str">
        <f t="shared" si="223"/>
        <v/>
      </c>
      <c r="I726" s="159">
        <f t="shared" si="224"/>
        <v>40</v>
      </c>
      <c r="J726" s="159" t="str">
        <f t="shared" si="225"/>
        <v/>
      </c>
      <c r="K726" s="159" t="str">
        <f t="shared" si="226"/>
        <v/>
      </c>
      <c r="L726" s="159" t="str">
        <f t="shared" si="227"/>
        <v/>
      </c>
      <c r="M726" s="159" t="str">
        <f t="shared" si="228"/>
        <v/>
      </c>
    </row>
    <row r="727" spans="1:13" ht="12.75" customHeight="1" outlineLevel="1" x14ac:dyDescent="0.25">
      <c r="A727" s="46" t="str">
        <f t="shared" si="214"/>
        <v xml:space="preserve">Registrations; </v>
      </c>
      <c r="B727" s="51" t="s">
        <v>1312</v>
      </c>
      <c r="C727" s="159"/>
      <c r="D727" s="159"/>
      <c r="E727" s="159" t="s">
        <v>1253</v>
      </c>
      <c r="F727" s="4" t="s">
        <v>2681</v>
      </c>
      <c r="G727" s="159" t="str">
        <f t="shared" si="222"/>
        <v>string</v>
      </c>
      <c r="H727" s="159" t="str">
        <f t="shared" si="223"/>
        <v/>
      </c>
      <c r="I727" s="159">
        <f t="shared" si="224"/>
        <v>40</v>
      </c>
      <c r="J727" s="159" t="str">
        <f t="shared" si="225"/>
        <v/>
      </c>
      <c r="K727" s="159" t="str">
        <f t="shared" si="226"/>
        <v/>
      </c>
      <c r="L727" s="159" t="str">
        <f t="shared" si="227"/>
        <v/>
      </c>
      <c r="M727" s="159" t="str">
        <f t="shared" si="228"/>
        <v/>
      </c>
    </row>
    <row r="728" spans="1:13" ht="12.75" customHeight="1" outlineLevel="1" x14ac:dyDescent="0.25">
      <c r="A728" s="46" t="str">
        <f t="shared" si="214"/>
        <v xml:space="preserve">Registrations; </v>
      </c>
      <c r="B728" s="51" t="s">
        <v>1312</v>
      </c>
      <c r="C728" s="4"/>
      <c r="D728" s="159"/>
      <c r="E728" s="234" t="s">
        <v>2653</v>
      </c>
      <c r="F728" s="234" t="s">
        <v>2681</v>
      </c>
      <c r="G728" s="159" t="str">
        <f t="shared" si="222"/>
        <v>string</v>
      </c>
      <c r="H728" s="159" t="str">
        <f t="shared" si="223"/>
        <v/>
      </c>
      <c r="I728" s="159">
        <f t="shared" si="224"/>
        <v>10</v>
      </c>
      <c r="J728" s="159" t="str">
        <f t="shared" si="225"/>
        <v/>
      </c>
      <c r="K728" s="159" t="str">
        <f t="shared" si="226"/>
        <v/>
      </c>
      <c r="L728" s="159" t="str">
        <f t="shared" si="227"/>
        <v/>
      </c>
      <c r="M728" s="159" t="str">
        <f t="shared" si="228"/>
        <v/>
      </c>
    </row>
    <row r="729" spans="1:13" ht="12.75" customHeight="1" outlineLevel="1" x14ac:dyDescent="0.25">
      <c r="A729" s="46" t="str">
        <f t="shared" si="214"/>
        <v xml:space="preserve">Registrations; </v>
      </c>
      <c r="B729" s="51" t="s">
        <v>1312</v>
      </c>
      <c r="C729" s="159"/>
      <c r="D729" s="159"/>
      <c r="E729" s="159" t="s">
        <v>1254</v>
      </c>
      <c r="F729" s="4" t="s">
        <v>2681</v>
      </c>
      <c r="G729" s="159" t="str">
        <f t="shared" si="222"/>
        <v>string</v>
      </c>
      <c r="H729" s="159" t="str">
        <f t="shared" si="223"/>
        <v/>
      </c>
      <c r="I729" s="159">
        <f t="shared" si="224"/>
        <v>40</v>
      </c>
      <c r="J729" s="159" t="str">
        <f t="shared" si="225"/>
        <v/>
      </c>
      <c r="K729" s="159" t="str">
        <f t="shared" si="226"/>
        <v/>
      </c>
      <c r="L729" s="159" t="str">
        <f t="shared" si="227"/>
        <v/>
      </c>
      <c r="M729" s="159" t="str">
        <f t="shared" si="228"/>
        <v/>
      </c>
    </row>
    <row r="730" spans="1:13" ht="12.75" customHeight="1" outlineLevel="1" x14ac:dyDescent="0.25">
      <c r="A730" s="46" t="str">
        <f t="shared" si="214"/>
        <v xml:space="preserve">Registrations; </v>
      </c>
      <c r="B730" s="51" t="s">
        <v>1312</v>
      </c>
      <c r="C730" s="159"/>
      <c r="D730" s="159"/>
      <c r="E730" s="234" t="s">
        <v>1255</v>
      </c>
      <c r="F730" s="234" t="s">
        <v>2681</v>
      </c>
      <c r="G730" s="159" t="str">
        <f t="shared" si="222"/>
        <v>string</v>
      </c>
      <c r="H730" s="159" t="str">
        <f t="shared" si="223"/>
        <v/>
      </c>
      <c r="I730" s="159">
        <f t="shared" si="224"/>
        <v>3</v>
      </c>
      <c r="J730" s="159" t="str">
        <f t="shared" si="225"/>
        <v/>
      </c>
      <c r="K730" s="159" t="str">
        <f t="shared" si="226"/>
        <v/>
      </c>
      <c r="L730" s="159" t="str">
        <f t="shared" si="227"/>
        <v/>
      </c>
      <c r="M730" s="159" t="str">
        <f t="shared" si="228"/>
        <v/>
      </c>
    </row>
    <row r="731" spans="1:13" ht="12.75" customHeight="1" outlineLevel="1" x14ac:dyDescent="0.25">
      <c r="A731" s="46" t="str">
        <f t="shared" si="214"/>
        <v xml:space="preserve">Registrations; </v>
      </c>
      <c r="B731" s="51" t="s">
        <v>1312</v>
      </c>
      <c r="C731" s="159"/>
      <c r="D731" s="159"/>
      <c r="E731" s="159" t="s">
        <v>2882</v>
      </c>
      <c r="F731" s="4" t="s">
        <v>2681</v>
      </c>
      <c r="G731" s="159" t="str">
        <f t="shared" si="222"/>
        <v>string</v>
      </c>
      <c r="H731" s="159" t="str">
        <f t="shared" si="223"/>
        <v/>
      </c>
      <c r="I731" s="159">
        <f t="shared" si="224"/>
        <v>3</v>
      </c>
      <c r="J731" s="159" t="str">
        <f t="shared" si="225"/>
        <v/>
      </c>
      <c r="K731" s="159" t="str">
        <f t="shared" si="226"/>
        <v/>
      </c>
      <c r="L731" s="159" t="str">
        <f t="shared" si="227"/>
        <v/>
      </c>
      <c r="M731" s="159" t="str">
        <f t="shared" si="228"/>
        <v/>
      </c>
    </row>
    <row r="732" spans="1:13" ht="12.75" customHeight="1" outlineLevel="1" x14ac:dyDescent="0.25">
      <c r="A732" s="46" t="str">
        <f t="shared" si="214"/>
        <v xml:space="preserve">Registrations; </v>
      </c>
      <c r="B732" s="51" t="s">
        <v>1312</v>
      </c>
      <c r="C732" s="159" t="s">
        <v>652</v>
      </c>
      <c r="D732" s="159" t="s">
        <v>2670</v>
      </c>
      <c r="E732" s="159" t="s">
        <v>653</v>
      </c>
      <c r="F732" s="4" t="s">
        <v>2681</v>
      </c>
      <c r="G732" s="159" t="str">
        <f t="shared" si="222"/>
        <v>string</v>
      </c>
      <c r="H732" s="159" t="str">
        <f t="shared" si="223"/>
        <v/>
      </c>
      <c r="I732" s="159">
        <f t="shared" si="224"/>
        <v>4</v>
      </c>
      <c r="J732" s="159" t="str">
        <f t="shared" si="225"/>
        <v/>
      </c>
      <c r="K732" s="159" t="str">
        <f t="shared" si="226"/>
        <v/>
      </c>
      <c r="L732" s="159" t="str">
        <f t="shared" si="227"/>
        <v/>
      </c>
      <c r="M732" s="159" t="str">
        <f t="shared" si="228"/>
        <v>Yes</v>
      </c>
    </row>
    <row r="733" spans="1:13" ht="12.75" customHeight="1" outlineLevel="1" x14ac:dyDescent="0.25">
      <c r="A733" s="46" t="str">
        <f t="shared" si="214"/>
        <v xml:space="preserve">Registrations; </v>
      </c>
      <c r="B733" s="51" t="s">
        <v>1312</v>
      </c>
      <c r="C733" s="159" t="s">
        <v>2660</v>
      </c>
      <c r="D733" s="159"/>
      <c r="E733" s="159" t="s">
        <v>654</v>
      </c>
      <c r="F733" s="4" t="s">
        <v>2681</v>
      </c>
      <c r="G733" s="159" t="str">
        <f t="shared" si="222"/>
        <v>string</v>
      </c>
      <c r="H733" s="159" t="str">
        <f t="shared" si="223"/>
        <v/>
      </c>
      <c r="I733" s="159">
        <f t="shared" si="224"/>
        <v>40</v>
      </c>
      <c r="J733" s="159" t="str">
        <f t="shared" si="225"/>
        <v/>
      </c>
      <c r="K733" s="159" t="str">
        <f t="shared" si="226"/>
        <v/>
      </c>
      <c r="L733" s="159" t="str">
        <f t="shared" si="227"/>
        <v/>
      </c>
      <c r="M733" s="159" t="str">
        <f t="shared" si="228"/>
        <v/>
      </c>
    </row>
    <row r="734" spans="1:13" ht="12.75" customHeight="1" outlineLevel="1" x14ac:dyDescent="0.25">
      <c r="A734" s="46" t="str">
        <f t="shared" si="214"/>
        <v xml:space="preserve">Registrations; </v>
      </c>
      <c r="B734" s="51" t="s">
        <v>1312</v>
      </c>
      <c r="C734" s="159"/>
      <c r="D734" s="159"/>
      <c r="E734" s="159" t="s">
        <v>655</v>
      </c>
      <c r="F734" s="4" t="s">
        <v>2681</v>
      </c>
      <c r="G734" s="159" t="str">
        <f t="shared" si="222"/>
        <v>string</v>
      </c>
      <c r="H734" s="159" t="str">
        <f t="shared" si="223"/>
        <v/>
      </c>
      <c r="I734" s="159">
        <f t="shared" si="224"/>
        <v>40</v>
      </c>
      <c r="J734" s="159" t="str">
        <f t="shared" si="225"/>
        <v/>
      </c>
      <c r="K734" s="159" t="str">
        <f t="shared" si="226"/>
        <v/>
      </c>
      <c r="L734" s="159" t="str">
        <f t="shared" si="227"/>
        <v/>
      </c>
      <c r="M734" s="159" t="str">
        <f t="shared" si="228"/>
        <v/>
      </c>
    </row>
    <row r="735" spans="1:13" ht="12.75" customHeight="1" outlineLevel="1" x14ac:dyDescent="0.25">
      <c r="A735" s="46" t="str">
        <f t="shared" si="214"/>
        <v xml:space="preserve">Registrations; </v>
      </c>
      <c r="B735" s="51" t="s">
        <v>1312</v>
      </c>
      <c r="C735" s="159"/>
      <c r="D735" s="159"/>
      <c r="E735" s="159" t="s">
        <v>656</v>
      </c>
      <c r="F735" s="4" t="s">
        <v>2681</v>
      </c>
      <c r="G735" s="159" t="str">
        <f t="shared" si="222"/>
        <v>string</v>
      </c>
      <c r="H735" s="159" t="str">
        <f t="shared" si="223"/>
        <v/>
      </c>
      <c r="I735" s="159">
        <f t="shared" si="224"/>
        <v>40</v>
      </c>
      <c r="J735" s="159" t="str">
        <f t="shared" si="225"/>
        <v/>
      </c>
      <c r="K735" s="159" t="str">
        <f t="shared" si="226"/>
        <v/>
      </c>
      <c r="L735" s="159" t="str">
        <f t="shared" si="227"/>
        <v/>
      </c>
      <c r="M735" s="159" t="str">
        <f t="shared" si="228"/>
        <v/>
      </c>
    </row>
    <row r="736" spans="1:13" ht="12.75" customHeight="1" outlineLevel="1" x14ac:dyDescent="0.25">
      <c r="A736" s="46" t="str">
        <f t="shared" si="214"/>
        <v xml:space="preserve">Registrations; </v>
      </c>
      <c r="B736" s="51" t="s">
        <v>1312</v>
      </c>
      <c r="C736" s="159"/>
      <c r="D736" s="159"/>
      <c r="E736" s="159" t="s">
        <v>657</v>
      </c>
      <c r="F736" s="4" t="s">
        <v>2681</v>
      </c>
      <c r="G736" s="159" t="str">
        <f t="shared" si="222"/>
        <v>string</v>
      </c>
      <c r="H736" s="159" t="str">
        <f t="shared" si="223"/>
        <v/>
      </c>
      <c r="I736" s="159">
        <f t="shared" si="224"/>
        <v>40</v>
      </c>
      <c r="J736" s="159" t="str">
        <f t="shared" si="225"/>
        <v/>
      </c>
      <c r="K736" s="159" t="str">
        <f t="shared" si="226"/>
        <v/>
      </c>
      <c r="L736" s="159" t="str">
        <f t="shared" si="227"/>
        <v/>
      </c>
      <c r="M736" s="159" t="str">
        <f t="shared" si="228"/>
        <v/>
      </c>
    </row>
    <row r="737" spans="1:13" ht="12.75" customHeight="1" outlineLevel="1" x14ac:dyDescent="0.25">
      <c r="A737" s="46" t="str">
        <f t="shared" si="214"/>
        <v xml:space="preserve">Registrations; </v>
      </c>
      <c r="B737" s="51" t="s">
        <v>1312</v>
      </c>
      <c r="C737" s="159"/>
      <c r="D737" s="159"/>
      <c r="E737" s="159" t="s">
        <v>2643</v>
      </c>
      <c r="F737" s="4" t="s">
        <v>2681</v>
      </c>
      <c r="G737" s="159" t="str">
        <f t="shared" si="222"/>
        <v>string</v>
      </c>
      <c r="H737" s="159" t="str">
        <f t="shared" si="223"/>
        <v/>
      </c>
      <c r="I737" s="159">
        <f t="shared" si="224"/>
        <v>30</v>
      </c>
      <c r="J737" s="159" t="str">
        <f t="shared" si="225"/>
        <v/>
      </c>
      <c r="K737" s="159" t="str">
        <f t="shared" si="226"/>
        <v/>
      </c>
      <c r="L737" s="159" t="str">
        <f t="shared" si="227"/>
        <v/>
      </c>
      <c r="M737" s="159" t="str">
        <f t="shared" si="228"/>
        <v>Yes</v>
      </c>
    </row>
    <row r="738" spans="1:13" ht="12.75" customHeight="1" outlineLevel="1" x14ac:dyDescent="0.25">
      <c r="A738" s="46" t="str">
        <f t="shared" si="214"/>
        <v xml:space="preserve">Registrations; </v>
      </c>
      <c r="B738" s="51" t="s">
        <v>1312</v>
      </c>
      <c r="C738" s="159"/>
      <c r="D738" s="159"/>
      <c r="E738" s="159" t="s">
        <v>1048</v>
      </c>
      <c r="F738" s="4" t="s">
        <v>2681</v>
      </c>
      <c r="G738" s="159" t="str">
        <f t="shared" si="222"/>
        <v>string</v>
      </c>
      <c r="H738" s="159" t="str">
        <f t="shared" si="223"/>
        <v/>
      </c>
      <c r="I738" s="159">
        <f t="shared" si="224"/>
        <v>40</v>
      </c>
      <c r="J738" s="159" t="str">
        <f t="shared" si="225"/>
        <v/>
      </c>
      <c r="K738" s="159" t="str">
        <f t="shared" si="226"/>
        <v/>
      </c>
      <c r="L738" s="159" t="str">
        <f t="shared" si="227"/>
        <v/>
      </c>
      <c r="M738" s="159" t="str">
        <f t="shared" si="228"/>
        <v/>
      </c>
    </row>
    <row r="739" spans="1:13" ht="12.75" customHeight="1" outlineLevel="1" x14ac:dyDescent="0.25">
      <c r="A739" s="46" t="str">
        <f t="shared" si="214"/>
        <v xml:space="preserve">Registrations; </v>
      </c>
      <c r="B739" s="51" t="s">
        <v>1312</v>
      </c>
      <c r="C739" s="159" t="s">
        <v>2649</v>
      </c>
      <c r="D739" s="159" t="s">
        <v>2681</v>
      </c>
      <c r="E739" s="159" t="s">
        <v>2897</v>
      </c>
      <c r="F739" s="159" t="s">
        <v>2681</v>
      </c>
      <c r="G739" s="159" t="str">
        <f t="shared" si="222"/>
        <v>string</v>
      </c>
      <c r="H739" s="159" t="str">
        <f t="shared" si="223"/>
        <v/>
      </c>
      <c r="I739" s="159">
        <f t="shared" si="224"/>
        <v>70</v>
      </c>
      <c r="J739" s="159" t="str">
        <f t="shared" si="225"/>
        <v/>
      </c>
      <c r="K739" s="159" t="str">
        <f t="shared" si="226"/>
        <v/>
      </c>
      <c r="L739" s="159" t="str">
        <f t="shared" si="227"/>
        <v/>
      </c>
      <c r="M739" s="159" t="str">
        <f t="shared" si="228"/>
        <v/>
      </c>
    </row>
    <row r="740" spans="1:13" ht="12.75" customHeight="1" outlineLevel="1" x14ac:dyDescent="0.25">
      <c r="A740" s="46" t="str">
        <f t="shared" si="214"/>
        <v xml:space="preserve">Registrations; </v>
      </c>
      <c r="B740" s="51" t="s">
        <v>1312</v>
      </c>
      <c r="C740" s="235" t="s">
        <v>2690</v>
      </c>
      <c r="D740" s="159" t="s">
        <v>2681</v>
      </c>
      <c r="E740" s="159" t="s">
        <v>2789</v>
      </c>
      <c r="F740" s="159" t="s">
        <v>2681</v>
      </c>
      <c r="G740" s="159" t="str">
        <f t="shared" si="222"/>
        <v>string</v>
      </c>
      <c r="H740" s="159" t="str">
        <f t="shared" si="223"/>
        <v/>
      </c>
      <c r="I740" s="159">
        <f t="shared" si="224"/>
        <v>20</v>
      </c>
      <c r="J740" s="159" t="str">
        <f t="shared" si="225"/>
        <v/>
      </c>
      <c r="K740" s="159" t="str">
        <f t="shared" si="226"/>
        <v/>
      </c>
      <c r="L740" s="159" t="str">
        <f t="shared" si="227"/>
        <v/>
      </c>
      <c r="M740" s="159" t="str">
        <f t="shared" si="228"/>
        <v/>
      </c>
    </row>
    <row r="741" spans="1:13" ht="12.75" customHeight="1" outlineLevel="1" x14ac:dyDescent="0.25">
      <c r="A741" s="46" t="str">
        <f t="shared" ref="A741:A793" si="229">IF(B741="","",VLOOKUP(B741,mapping_result,2,FALSE))</f>
        <v xml:space="preserve">Registrations; </v>
      </c>
      <c r="B741" s="51" t="s">
        <v>1312</v>
      </c>
      <c r="C741" s="159"/>
      <c r="D741" s="159"/>
      <c r="E741" s="159" t="s">
        <v>2790</v>
      </c>
      <c r="F741" s="159" t="s">
        <v>2681</v>
      </c>
      <c r="G741" s="159" t="str">
        <f t="shared" si="222"/>
        <v>string</v>
      </c>
      <c r="H741" s="159" t="str">
        <f t="shared" si="223"/>
        <v/>
      </c>
      <c r="I741" s="159">
        <f t="shared" si="224"/>
        <v>10</v>
      </c>
      <c r="J741" s="159" t="str">
        <f t="shared" si="225"/>
        <v/>
      </c>
      <c r="K741" s="159" t="str">
        <f t="shared" si="226"/>
        <v/>
      </c>
      <c r="L741" s="159" t="str">
        <f t="shared" si="227"/>
        <v/>
      </c>
      <c r="M741" s="159" t="str">
        <f t="shared" si="228"/>
        <v/>
      </c>
    </row>
    <row r="742" spans="1:13" ht="12.75" customHeight="1" outlineLevel="1" x14ac:dyDescent="0.25">
      <c r="A742" s="46" t="str">
        <f t="shared" si="229"/>
        <v xml:space="preserve">Registrations; </v>
      </c>
      <c r="B742" s="51" t="s">
        <v>1312</v>
      </c>
      <c r="C742" s="235" t="s">
        <v>2691</v>
      </c>
      <c r="D742" s="159" t="s">
        <v>2681</v>
      </c>
      <c r="E742" s="159" t="s">
        <v>2789</v>
      </c>
      <c r="F742" s="159" t="s">
        <v>2681</v>
      </c>
      <c r="G742" s="159" t="str">
        <f t="shared" si="222"/>
        <v>string</v>
      </c>
      <c r="H742" s="159" t="str">
        <f t="shared" si="223"/>
        <v/>
      </c>
      <c r="I742" s="159">
        <f t="shared" si="224"/>
        <v>20</v>
      </c>
      <c r="J742" s="159" t="str">
        <f t="shared" si="225"/>
        <v/>
      </c>
      <c r="K742" s="159" t="str">
        <f t="shared" si="226"/>
        <v/>
      </c>
      <c r="L742" s="159" t="str">
        <f t="shared" si="227"/>
        <v/>
      </c>
      <c r="M742" s="159" t="str">
        <f t="shared" si="228"/>
        <v/>
      </c>
    </row>
    <row r="743" spans="1:13" ht="12.75" customHeight="1" outlineLevel="1" x14ac:dyDescent="0.25">
      <c r="A743" s="46" t="str">
        <f t="shared" si="229"/>
        <v xml:space="preserve">Registrations; </v>
      </c>
      <c r="B743" s="51" t="s">
        <v>1312</v>
      </c>
      <c r="E743" s="159" t="s">
        <v>2790</v>
      </c>
      <c r="F743" s="159" t="s">
        <v>2681</v>
      </c>
      <c r="G743" s="159" t="str">
        <f t="shared" si="222"/>
        <v>string</v>
      </c>
      <c r="H743" s="159" t="str">
        <f t="shared" si="223"/>
        <v/>
      </c>
      <c r="I743" s="159">
        <f t="shared" si="224"/>
        <v>10</v>
      </c>
      <c r="J743" s="159" t="str">
        <f t="shared" si="225"/>
        <v/>
      </c>
      <c r="K743" s="159" t="str">
        <f t="shared" si="226"/>
        <v/>
      </c>
      <c r="L743" s="159" t="str">
        <f t="shared" si="227"/>
        <v/>
      </c>
      <c r="M743" s="159" t="str">
        <f t="shared" si="228"/>
        <v/>
      </c>
    </row>
    <row r="744" spans="1:13" ht="12.75" customHeight="1" outlineLevel="1" collapsed="1" x14ac:dyDescent="0.25">
      <c r="A744" s="46" t="str">
        <f t="shared" si="229"/>
        <v xml:space="preserve">Registrations; </v>
      </c>
      <c r="B744" s="51" t="s">
        <v>1312</v>
      </c>
      <c r="C744" s="235" t="s">
        <v>2692</v>
      </c>
      <c r="D744" s="159" t="s">
        <v>2681</v>
      </c>
      <c r="E744" s="159" t="s">
        <v>2789</v>
      </c>
      <c r="F744" s="159" t="s">
        <v>2681</v>
      </c>
      <c r="G744" s="159" t="str">
        <f t="shared" si="222"/>
        <v>string</v>
      </c>
      <c r="H744" s="159" t="str">
        <f t="shared" si="223"/>
        <v/>
      </c>
      <c r="I744" s="159">
        <f t="shared" si="224"/>
        <v>20</v>
      </c>
      <c r="J744" s="159" t="str">
        <f t="shared" si="225"/>
        <v/>
      </c>
      <c r="K744" s="159" t="str">
        <f t="shared" si="226"/>
        <v/>
      </c>
      <c r="L744" s="159" t="str">
        <f t="shared" si="227"/>
        <v/>
      </c>
      <c r="M744" s="159" t="str">
        <f t="shared" si="228"/>
        <v/>
      </c>
    </row>
    <row r="745" spans="1:13" ht="12.75" customHeight="1" outlineLevel="1" x14ac:dyDescent="0.25">
      <c r="A745" s="46" t="str">
        <f t="shared" si="229"/>
        <v xml:space="preserve">Registrations; </v>
      </c>
      <c r="B745" s="51" t="s">
        <v>1312</v>
      </c>
      <c r="C745" s="159"/>
      <c r="D745" s="159"/>
      <c r="E745" s="159" t="s">
        <v>2790</v>
      </c>
      <c r="F745" s="159" t="s">
        <v>2681</v>
      </c>
      <c r="G745" s="159" t="str">
        <f t="shared" si="222"/>
        <v>string</v>
      </c>
      <c r="H745" s="159" t="str">
        <f t="shared" si="223"/>
        <v/>
      </c>
      <c r="I745" s="159">
        <f t="shared" si="224"/>
        <v>10</v>
      </c>
      <c r="J745" s="159" t="str">
        <f t="shared" si="225"/>
        <v/>
      </c>
      <c r="K745" s="159" t="str">
        <f t="shared" si="226"/>
        <v/>
      </c>
      <c r="L745" s="159" t="str">
        <f t="shared" si="227"/>
        <v/>
      </c>
      <c r="M745" s="159" t="str">
        <f t="shared" si="228"/>
        <v/>
      </c>
    </row>
    <row r="746" spans="1:13" ht="12.75" customHeight="1" outlineLevel="1" x14ac:dyDescent="0.25">
      <c r="A746" s="46" t="str">
        <f t="shared" si="229"/>
        <v xml:space="preserve">Registrations; </v>
      </c>
      <c r="B746" s="51" t="s">
        <v>1312</v>
      </c>
      <c r="C746" s="159" t="s">
        <v>2650</v>
      </c>
      <c r="D746" s="159" t="s">
        <v>2681</v>
      </c>
      <c r="E746" s="159"/>
      <c r="F746" s="159"/>
      <c r="G746" s="159"/>
      <c r="H746" s="159"/>
      <c r="I746" s="159"/>
      <c r="J746" s="159"/>
      <c r="K746" s="159"/>
      <c r="L746" s="159"/>
      <c r="M746" s="159"/>
    </row>
    <row r="747" spans="1:13" ht="12.75" customHeight="1" outlineLevel="1" x14ac:dyDescent="0.25">
      <c r="A747" s="46" t="str">
        <f t="shared" si="229"/>
        <v xml:space="preserve">Registrations; </v>
      </c>
      <c r="B747" s="51" t="s">
        <v>1312</v>
      </c>
      <c r="C747" s="235" t="s">
        <v>1280</v>
      </c>
      <c r="D747" s="159" t="s">
        <v>2681</v>
      </c>
      <c r="E747" s="159" t="s">
        <v>2652</v>
      </c>
      <c r="F747" s="159" t="s">
        <v>2681</v>
      </c>
      <c r="G747" s="159" t="str">
        <f t="shared" ref="G747:G759" si="230">VLOOKUP(E747,DI_schema,2,FALSE)</f>
        <v>string</v>
      </c>
      <c r="H747" s="159" t="str">
        <f t="shared" ref="H747:H759" si="231">VLOOKUP($E747,DI_schema,3,FALSE)</f>
        <v/>
      </c>
      <c r="I747" s="159">
        <f t="shared" ref="I747:I759" si="232">VLOOKUP($E747,DI_schema,4,FALSE)</f>
        <v>40</v>
      </c>
      <c r="J747" s="159" t="str">
        <f t="shared" ref="J747:J759" si="233">VLOOKUP($E747,DI_schema,5,FALSE)</f>
        <v/>
      </c>
      <c r="K747" s="159" t="str">
        <f t="shared" ref="K747:K759" si="234">VLOOKUP($E747,DI_schema,6,FALSE)</f>
        <v/>
      </c>
      <c r="L747" s="159" t="str">
        <f t="shared" ref="L747:L759" si="235">VLOOKUP($E747,DI_schema,7,FALSE)</f>
        <v/>
      </c>
      <c r="M747" s="159" t="str">
        <f t="shared" ref="M747:M759" si="236">IF(LEN(VLOOKUP($E747,DI_schema,8,FALSE))&gt;0,"Yes","")</f>
        <v/>
      </c>
    </row>
    <row r="748" spans="1:13" ht="12.75" customHeight="1" outlineLevel="1" x14ac:dyDescent="0.25">
      <c r="A748" s="46" t="str">
        <f t="shared" si="229"/>
        <v xml:space="preserve">Registrations; </v>
      </c>
      <c r="B748" s="51" t="s">
        <v>1312</v>
      </c>
      <c r="C748" s="159"/>
      <c r="D748" s="159"/>
      <c r="E748" s="159" t="s">
        <v>1247</v>
      </c>
      <c r="F748" s="159" t="s">
        <v>2681</v>
      </c>
      <c r="G748" s="159" t="str">
        <f t="shared" si="230"/>
        <v>string</v>
      </c>
      <c r="H748" s="159" t="str">
        <f t="shared" si="231"/>
        <v/>
      </c>
      <c r="I748" s="159">
        <f t="shared" si="232"/>
        <v>10</v>
      </c>
      <c r="J748" s="159" t="str">
        <f t="shared" si="233"/>
        <v/>
      </c>
      <c r="K748" s="159" t="str">
        <f t="shared" si="234"/>
        <v/>
      </c>
      <c r="L748" s="159" t="str">
        <f t="shared" si="235"/>
        <v/>
      </c>
      <c r="M748" s="159" t="str">
        <f t="shared" si="236"/>
        <v/>
      </c>
    </row>
    <row r="749" spans="1:13" ht="12.75" customHeight="1" outlineLevel="1" x14ac:dyDescent="0.25">
      <c r="A749" s="46" t="str">
        <f t="shared" si="229"/>
        <v xml:space="preserve">Registrations; </v>
      </c>
      <c r="B749" s="51" t="s">
        <v>1312</v>
      </c>
      <c r="C749" s="159"/>
      <c r="D749" s="159"/>
      <c r="E749" s="159" t="s">
        <v>1248</v>
      </c>
      <c r="F749" s="159" t="s">
        <v>2681</v>
      </c>
      <c r="G749" s="159" t="str">
        <f t="shared" si="230"/>
        <v>string</v>
      </c>
      <c r="H749" s="159" t="str">
        <f t="shared" si="231"/>
        <v/>
      </c>
      <c r="I749" s="159">
        <f t="shared" si="232"/>
        <v>40</v>
      </c>
      <c r="J749" s="159" t="str">
        <f t="shared" si="233"/>
        <v/>
      </c>
      <c r="K749" s="159" t="str">
        <f t="shared" si="234"/>
        <v/>
      </c>
      <c r="L749" s="159" t="str">
        <f t="shared" si="235"/>
        <v/>
      </c>
      <c r="M749" s="159" t="str">
        <f t="shared" si="236"/>
        <v/>
      </c>
    </row>
    <row r="750" spans="1:13" ht="12.75" customHeight="1" outlineLevel="1" x14ac:dyDescent="0.25">
      <c r="A750" s="46" t="str">
        <f t="shared" si="229"/>
        <v xml:space="preserve">Registrations; </v>
      </c>
      <c r="B750" s="51" t="s">
        <v>1312</v>
      </c>
      <c r="C750" s="159"/>
      <c r="D750" s="159"/>
      <c r="E750" s="159" t="s">
        <v>1249</v>
      </c>
      <c r="F750" s="159" t="s">
        <v>2681</v>
      </c>
      <c r="G750" s="159" t="str">
        <f t="shared" si="230"/>
        <v>string</v>
      </c>
      <c r="H750" s="159" t="str">
        <f t="shared" si="231"/>
        <v/>
      </c>
      <c r="I750" s="159">
        <f t="shared" si="232"/>
        <v>40</v>
      </c>
      <c r="J750" s="159" t="str">
        <f t="shared" si="233"/>
        <v/>
      </c>
      <c r="K750" s="159" t="str">
        <f t="shared" si="234"/>
        <v/>
      </c>
      <c r="L750" s="159" t="str">
        <f t="shared" si="235"/>
        <v/>
      </c>
      <c r="M750" s="159" t="str">
        <f t="shared" si="236"/>
        <v/>
      </c>
    </row>
    <row r="751" spans="1:13" ht="12.75" customHeight="1" outlineLevel="1" x14ac:dyDescent="0.25">
      <c r="A751" s="46" t="str">
        <f t="shared" si="229"/>
        <v xml:space="preserve">Registrations; </v>
      </c>
      <c r="B751" s="51" t="s">
        <v>1312</v>
      </c>
      <c r="C751" s="159"/>
      <c r="D751" s="159"/>
      <c r="E751" s="159" t="s">
        <v>1250</v>
      </c>
      <c r="F751" s="159" t="s">
        <v>2681</v>
      </c>
      <c r="G751" s="159" t="str">
        <f t="shared" si="230"/>
        <v>string</v>
      </c>
      <c r="H751" s="159" t="str">
        <f t="shared" si="231"/>
        <v/>
      </c>
      <c r="I751" s="159">
        <f t="shared" si="232"/>
        <v>10</v>
      </c>
      <c r="J751" s="159" t="str">
        <f t="shared" si="233"/>
        <v/>
      </c>
      <c r="K751" s="159" t="str">
        <f t="shared" si="234"/>
        <v/>
      </c>
      <c r="L751" s="159" t="str">
        <f t="shared" si="235"/>
        <v/>
      </c>
      <c r="M751" s="159" t="str">
        <f t="shared" si="236"/>
        <v>Yes</v>
      </c>
    </row>
    <row r="752" spans="1:13" ht="12.75" customHeight="1" outlineLevel="1" x14ac:dyDescent="0.25">
      <c r="A752" s="46" t="str">
        <f t="shared" si="229"/>
        <v xml:space="preserve">Registrations; </v>
      </c>
      <c r="B752" s="51" t="s">
        <v>1312</v>
      </c>
      <c r="C752" s="159"/>
      <c r="D752" s="159"/>
      <c r="E752" s="159" t="s">
        <v>1251</v>
      </c>
      <c r="F752" s="159" t="s">
        <v>2670</v>
      </c>
      <c r="G752" s="159" t="str">
        <f t="shared" si="230"/>
        <v>string</v>
      </c>
      <c r="H752" s="159" t="str">
        <f t="shared" si="231"/>
        <v/>
      </c>
      <c r="I752" s="159">
        <f t="shared" si="232"/>
        <v>60</v>
      </c>
      <c r="J752" s="159" t="str">
        <f t="shared" si="233"/>
        <v/>
      </c>
      <c r="K752" s="159" t="str">
        <f t="shared" si="234"/>
        <v/>
      </c>
      <c r="L752" s="159" t="str">
        <f t="shared" si="235"/>
        <v/>
      </c>
      <c r="M752" s="159" t="str">
        <f t="shared" si="236"/>
        <v>Yes</v>
      </c>
    </row>
    <row r="753" spans="1:13" ht="12.75" customHeight="1" outlineLevel="1" x14ac:dyDescent="0.25">
      <c r="A753" s="46" t="str">
        <f t="shared" si="229"/>
        <v xml:space="preserve">Registrations; </v>
      </c>
      <c r="B753" s="51" t="s">
        <v>1312</v>
      </c>
      <c r="C753" s="159"/>
      <c r="D753" s="159"/>
      <c r="E753" s="159" t="s">
        <v>1252</v>
      </c>
      <c r="F753" s="159" t="s">
        <v>2681</v>
      </c>
      <c r="G753" s="159" t="str">
        <f t="shared" si="230"/>
        <v>string</v>
      </c>
      <c r="H753" s="159" t="str">
        <f t="shared" si="231"/>
        <v/>
      </c>
      <c r="I753" s="159">
        <f t="shared" si="232"/>
        <v>40</v>
      </c>
      <c r="J753" s="159" t="str">
        <f t="shared" si="233"/>
        <v/>
      </c>
      <c r="K753" s="159" t="str">
        <f t="shared" si="234"/>
        <v/>
      </c>
      <c r="L753" s="159" t="str">
        <f t="shared" si="235"/>
        <v/>
      </c>
      <c r="M753" s="159" t="str">
        <f t="shared" si="236"/>
        <v/>
      </c>
    </row>
    <row r="754" spans="1:13" ht="12.75" customHeight="1" outlineLevel="1" x14ac:dyDescent="0.25">
      <c r="A754" s="46" t="str">
        <f t="shared" si="229"/>
        <v xml:space="preserve">Registrations; </v>
      </c>
      <c r="B754" s="51" t="s">
        <v>1312</v>
      </c>
      <c r="C754" s="159"/>
      <c r="D754" s="159"/>
      <c r="E754" s="159" t="s">
        <v>1253</v>
      </c>
      <c r="F754" s="159" t="s">
        <v>2681</v>
      </c>
      <c r="G754" s="159" t="str">
        <f t="shared" si="230"/>
        <v>string</v>
      </c>
      <c r="H754" s="159" t="str">
        <f t="shared" si="231"/>
        <v/>
      </c>
      <c r="I754" s="159">
        <f t="shared" si="232"/>
        <v>40</v>
      </c>
      <c r="J754" s="159" t="str">
        <f t="shared" si="233"/>
        <v/>
      </c>
      <c r="K754" s="159" t="str">
        <f t="shared" si="234"/>
        <v/>
      </c>
      <c r="L754" s="159" t="str">
        <f t="shared" si="235"/>
        <v/>
      </c>
      <c r="M754" s="159" t="str">
        <f t="shared" si="236"/>
        <v/>
      </c>
    </row>
    <row r="755" spans="1:13" ht="12.75" customHeight="1" outlineLevel="1" x14ac:dyDescent="0.25">
      <c r="A755" s="46" t="str">
        <f t="shared" si="229"/>
        <v xml:space="preserve">Registrations; </v>
      </c>
      <c r="B755" s="51" t="s">
        <v>1312</v>
      </c>
      <c r="C755" s="159"/>
      <c r="D755" s="159"/>
      <c r="E755" s="159" t="s">
        <v>2653</v>
      </c>
      <c r="F755" s="159" t="s">
        <v>2681</v>
      </c>
      <c r="G755" s="159" t="str">
        <f t="shared" si="230"/>
        <v>string</v>
      </c>
      <c r="H755" s="159" t="str">
        <f t="shared" si="231"/>
        <v/>
      </c>
      <c r="I755" s="159">
        <f t="shared" si="232"/>
        <v>10</v>
      </c>
      <c r="J755" s="159" t="str">
        <f t="shared" si="233"/>
        <v/>
      </c>
      <c r="K755" s="159" t="str">
        <f t="shared" si="234"/>
        <v/>
      </c>
      <c r="L755" s="159" t="str">
        <f t="shared" si="235"/>
        <v/>
      </c>
      <c r="M755" s="159" t="str">
        <f t="shared" si="236"/>
        <v/>
      </c>
    </row>
    <row r="756" spans="1:13" ht="12.75" customHeight="1" outlineLevel="1" x14ac:dyDescent="0.25">
      <c r="A756" s="46" t="str">
        <f t="shared" si="229"/>
        <v xml:space="preserve">Registrations; </v>
      </c>
      <c r="B756" s="51" t="s">
        <v>1312</v>
      </c>
      <c r="C756" s="159"/>
      <c r="D756" s="159"/>
      <c r="E756" s="159" t="s">
        <v>1254</v>
      </c>
      <c r="F756" s="4" t="s">
        <v>2681</v>
      </c>
      <c r="G756" s="159" t="str">
        <f t="shared" si="230"/>
        <v>string</v>
      </c>
      <c r="H756" s="159" t="str">
        <f t="shared" si="231"/>
        <v/>
      </c>
      <c r="I756" s="159">
        <f t="shared" si="232"/>
        <v>40</v>
      </c>
      <c r="J756" s="159" t="str">
        <f t="shared" si="233"/>
        <v/>
      </c>
      <c r="K756" s="159" t="str">
        <f t="shared" si="234"/>
        <v/>
      </c>
      <c r="L756" s="159" t="str">
        <f t="shared" si="235"/>
        <v/>
      </c>
      <c r="M756" s="159" t="str">
        <f t="shared" si="236"/>
        <v/>
      </c>
    </row>
    <row r="757" spans="1:13" ht="12.75" customHeight="1" outlineLevel="1" x14ac:dyDescent="0.25">
      <c r="A757" s="46" t="str">
        <f t="shared" si="229"/>
        <v xml:space="preserve">Registrations; </v>
      </c>
      <c r="B757" s="51" t="s">
        <v>1312</v>
      </c>
      <c r="C757" s="159"/>
      <c r="D757" s="159"/>
      <c r="E757" s="234" t="s">
        <v>1255</v>
      </c>
      <c r="F757" s="234" t="s">
        <v>2681</v>
      </c>
      <c r="G757" s="159" t="str">
        <f t="shared" si="230"/>
        <v>string</v>
      </c>
      <c r="H757" s="159" t="str">
        <f t="shared" si="231"/>
        <v/>
      </c>
      <c r="I757" s="159">
        <f t="shared" si="232"/>
        <v>3</v>
      </c>
      <c r="J757" s="159" t="str">
        <f t="shared" si="233"/>
        <v/>
      </c>
      <c r="K757" s="159" t="str">
        <f t="shared" si="234"/>
        <v/>
      </c>
      <c r="L757" s="159" t="str">
        <f t="shared" si="235"/>
        <v/>
      </c>
      <c r="M757" s="159" t="str">
        <f t="shared" si="236"/>
        <v/>
      </c>
    </row>
    <row r="758" spans="1:13" ht="12.75" customHeight="1" outlineLevel="1" x14ac:dyDescent="0.25">
      <c r="A758" s="46" t="str">
        <f t="shared" si="229"/>
        <v xml:space="preserve">Registrations; </v>
      </c>
      <c r="B758" s="51" t="s">
        <v>1312</v>
      </c>
      <c r="C758" s="159"/>
      <c r="D758" s="159"/>
      <c r="E758" s="159" t="s">
        <v>2774</v>
      </c>
      <c r="F758" s="159" t="s">
        <v>2681</v>
      </c>
      <c r="G758" s="159" t="str">
        <f t="shared" si="230"/>
        <v>string</v>
      </c>
      <c r="H758" s="159" t="str">
        <f t="shared" si="231"/>
        <v/>
      </c>
      <c r="I758" s="159">
        <f t="shared" si="232"/>
        <v>40</v>
      </c>
      <c r="J758" s="159" t="str">
        <f t="shared" si="233"/>
        <v/>
      </c>
      <c r="K758" s="159" t="str">
        <f t="shared" si="234"/>
        <v/>
      </c>
      <c r="L758" s="159" t="str">
        <f t="shared" si="235"/>
        <v/>
      </c>
      <c r="M758" s="159" t="str">
        <f t="shared" si="236"/>
        <v/>
      </c>
    </row>
    <row r="759" spans="1:13" ht="12.75" customHeight="1" outlineLevel="1" x14ac:dyDescent="0.25">
      <c r="A759" s="46" t="str">
        <f t="shared" si="229"/>
        <v xml:space="preserve">Registrations; </v>
      </c>
      <c r="B759" s="51" t="s">
        <v>1312</v>
      </c>
      <c r="C759" s="159"/>
      <c r="D759" s="159"/>
      <c r="E759" s="159" t="s">
        <v>2882</v>
      </c>
      <c r="F759" s="159" t="s">
        <v>2681</v>
      </c>
      <c r="G759" s="159" t="str">
        <f t="shared" si="230"/>
        <v>string</v>
      </c>
      <c r="H759" s="159" t="str">
        <f t="shared" si="231"/>
        <v/>
      </c>
      <c r="I759" s="159">
        <f t="shared" si="232"/>
        <v>3</v>
      </c>
      <c r="J759" s="159" t="str">
        <f t="shared" si="233"/>
        <v/>
      </c>
      <c r="K759" s="159" t="str">
        <f t="shared" si="234"/>
        <v/>
      </c>
      <c r="L759" s="159" t="str">
        <f t="shared" si="235"/>
        <v/>
      </c>
      <c r="M759" s="159" t="str">
        <f t="shared" si="236"/>
        <v/>
      </c>
    </row>
    <row r="760" spans="1:13" ht="12.75" customHeight="1" outlineLevel="1" x14ac:dyDescent="0.25">
      <c r="A760" s="46" t="str">
        <f t="shared" si="229"/>
        <v xml:space="preserve">Registrations; </v>
      </c>
      <c r="B760" s="51" t="s">
        <v>1312</v>
      </c>
      <c r="C760" s="52" t="s">
        <v>2775</v>
      </c>
      <c r="D760" s="235"/>
      <c r="E760" s="235"/>
      <c r="F760" s="235"/>
      <c r="G760" s="159"/>
      <c r="H760" s="159"/>
      <c r="I760" s="159"/>
      <c r="J760" s="159"/>
      <c r="K760" s="159"/>
      <c r="L760" s="159"/>
      <c r="M760" s="159"/>
    </row>
    <row r="761" spans="1:13" ht="12.75" customHeight="1" outlineLevel="1" x14ac:dyDescent="0.25">
      <c r="A761" s="46" t="str">
        <f t="shared" si="229"/>
        <v xml:space="preserve">Registrations; </v>
      </c>
      <c r="B761" s="51" t="s">
        <v>1312</v>
      </c>
      <c r="C761" s="235" t="s">
        <v>2776</v>
      </c>
      <c r="D761" s="159" t="s">
        <v>2681</v>
      </c>
      <c r="E761" s="159" t="s">
        <v>2777</v>
      </c>
      <c r="F761" s="159" t="s">
        <v>2670</v>
      </c>
      <c r="G761" s="159" t="str">
        <f t="shared" ref="G761:G786" si="237">VLOOKUP(E761,DI_schema,2,FALSE)</f>
        <v>string</v>
      </c>
      <c r="H761" s="159" t="str">
        <f t="shared" ref="H761:H786" si="238">VLOOKUP($E761,DI_schema,3,FALSE)</f>
        <v/>
      </c>
      <c r="I761" s="159">
        <f t="shared" ref="I761:I786" si="239">VLOOKUP($E761,DI_schema,4,FALSE)</f>
        <v>10</v>
      </c>
      <c r="J761" s="159" t="str">
        <f t="shared" ref="J761:J786" si="240">VLOOKUP($E761,DI_schema,5,FALSE)</f>
        <v/>
      </c>
      <c r="K761" s="159" t="str">
        <f t="shared" ref="K761:K786" si="241">VLOOKUP($E761,DI_schema,6,FALSE)</f>
        <v/>
      </c>
      <c r="L761" s="159" t="str">
        <f t="shared" ref="L761:L786" si="242">VLOOKUP($E761,DI_schema,7,FALSE)</f>
        <v/>
      </c>
      <c r="M761" s="159" t="str">
        <f t="shared" ref="M761:M786" si="243">IF(LEN(VLOOKUP($E761,DI_schema,8,FALSE))&gt;0,"Yes","")</f>
        <v/>
      </c>
    </row>
    <row r="762" spans="1:13" ht="12.75" customHeight="1" outlineLevel="1" x14ac:dyDescent="0.25">
      <c r="A762" s="46" t="str">
        <f t="shared" si="229"/>
        <v xml:space="preserve">Registrations; </v>
      </c>
      <c r="B762" s="51" t="s">
        <v>1312</v>
      </c>
      <c r="C762" s="159"/>
      <c r="D762" s="159"/>
      <c r="E762" s="159" t="s">
        <v>2653</v>
      </c>
      <c r="F762" s="159" t="s">
        <v>2681</v>
      </c>
      <c r="G762" s="159" t="str">
        <f t="shared" si="237"/>
        <v>string</v>
      </c>
      <c r="H762" s="159" t="str">
        <f t="shared" si="238"/>
        <v/>
      </c>
      <c r="I762" s="159">
        <f t="shared" si="239"/>
        <v>10</v>
      </c>
      <c r="J762" s="159" t="str">
        <f t="shared" si="240"/>
        <v/>
      </c>
      <c r="K762" s="159" t="str">
        <f t="shared" si="241"/>
        <v/>
      </c>
      <c r="L762" s="159" t="str">
        <f t="shared" si="242"/>
        <v/>
      </c>
      <c r="M762" s="159" t="str">
        <f t="shared" si="243"/>
        <v/>
      </c>
    </row>
    <row r="763" spans="1:13" ht="12.75" customHeight="1" outlineLevel="1" x14ac:dyDescent="0.25">
      <c r="A763" s="46" t="str">
        <f t="shared" si="229"/>
        <v xml:space="preserve">Registrations; </v>
      </c>
      <c r="B763" s="51" t="s">
        <v>1312</v>
      </c>
      <c r="C763" s="159"/>
      <c r="D763" s="159"/>
      <c r="E763" s="159" t="s">
        <v>1254</v>
      </c>
      <c r="F763" s="159" t="s">
        <v>2681</v>
      </c>
      <c r="G763" s="159" t="str">
        <f t="shared" si="237"/>
        <v>string</v>
      </c>
      <c r="H763" s="159" t="str">
        <f t="shared" si="238"/>
        <v/>
      </c>
      <c r="I763" s="159">
        <f t="shared" si="239"/>
        <v>40</v>
      </c>
      <c r="J763" s="159" t="str">
        <f t="shared" si="240"/>
        <v/>
      </c>
      <c r="K763" s="159" t="str">
        <f t="shared" si="241"/>
        <v/>
      </c>
      <c r="L763" s="159" t="str">
        <f t="shared" si="242"/>
        <v/>
      </c>
      <c r="M763" s="159" t="str">
        <f t="shared" si="243"/>
        <v/>
      </c>
    </row>
    <row r="764" spans="1:13" ht="12.75" customHeight="1" outlineLevel="1" x14ac:dyDescent="0.25">
      <c r="A764" s="46" t="str">
        <f t="shared" si="229"/>
        <v xml:space="preserve">Registrations; </v>
      </c>
      <c r="B764" s="51" t="s">
        <v>1312</v>
      </c>
      <c r="C764" s="159"/>
      <c r="D764" s="159"/>
      <c r="E764" s="159" t="s">
        <v>2882</v>
      </c>
      <c r="F764" s="4" t="s">
        <v>2681</v>
      </c>
      <c r="G764" s="159" t="str">
        <f t="shared" si="237"/>
        <v>string</v>
      </c>
      <c r="H764" s="159" t="str">
        <f t="shared" si="238"/>
        <v/>
      </c>
      <c r="I764" s="159">
        <f t="shared" si="239"/>
        <v>3</v>
      </c>
      <c r="J764" s="159" t="str">
        <f t="shared" si="240"/>
        <v/>
      </c>
      <c r="K764" s="159" t="str">
        <f t="shared" si="241"/>
        <v/>
      </c>
      <c r="L764" s="159" t="str">
        <f t="shared" si="242"/>
        <v/>
      </c>
      <c r="M764" s="159" t="str">
        <f t="shared" si="243"/>
        <v/>
      </c>
    </row>
    <row r="765" spans="1:13" ht="12.75" customHeight="1" outlineLevel="1" x14ac:dyDescent="0.25">
      <c r="A765" s="46" t="str">
        <f t="shared" si="229"/>
        <v xml:space="preserve">Registrations; </v>
      </c>
      <c r="B765" s="51" t="s">
        <v>1312</v>
      </c>
      <c r="C765" s="159" t="s">
        <v>2778</v>
      </c>
      <c r="D765" s="159" t="s">
        <v>2681</v>
      </c>
      <c r="E765" s="159" t="s">
        <v>2779</v>
      </c>
      <c r="F765" s="159" t="s">
        <v>2681</v>
      </c>
      <c r="G765" s="159" t="str">
        <f t="shared" si="237"/>
        <v>string</v>
      </c>
      <c r="H765" s="159" t="str">
        <f t="shared" si="238"/>
        <v/>
      </c>
      <c r="I765" s="159">
        <f t="shared" si="239"/>
        <v>40</v>
      </c>
      <c r="J765" s="159" t="str">
        <f t="shared" si="240"/>
        <v/>
      </c>
      <c r="K765" s="159" t="str">
        <f t="shared" si="241"/>
        <v/>
      </c>
      <c r="L765" s="159" t="str">
        <f t="shared" si="242"/>
        <v/>
      </c>
      <c r="M765" s="159" t="str">
        <f t="shared" si="243"/>
        <v/>
      </c>
    </row>
    <row r="766" spans="1:13" ht="12.75" customHeight="1" outlineLevel="1" x14ac:dyDescent="0.25">
      <c r="A766" s="46" t="str">
        <f t="shared" si="229"/>
        <v xml:space="preserve">Registrations; </v>
      </c>
      <c r="B766" s="51" t="s">
        <v>1312</v>
      </c>
      <c r="C766" s="235" t="s">
        <v>2582</v>
      </c>
      <c r="D766" s="159" t="s">
        <v>2681</v>
      </c>
      <c r="E766" s="159" t="s">
        <v>2897</v>
      </c>
      <c r="F766" s="159" t="s">
        <v>2681</v>
      </c>
      <c r="G766" s="159" t="str">
        <f t="shared" si="237"/>
        <v>string</v>
      </c>
      <c r="H766" s="159" t="str">
        <f t="shared" si="238"/>
        <v/>
      </c>
      <c r="I766" s="159">
        <f t="shared" si="239"/>
        <v>70</v>
      </c>
      <c r="J766" s="159" t="str">
        <f t="shared" si="240"/>
        <v/>
      </c>
      <c r="K766" s="159" t="str">
        <f t="shared" si="241"/>
        <v/>
      </c>
      <c r="L766" s="159" t="str">
        <f t="shared" si="242"/>
        <v/>
      </c>
      <c r="M766" s="159" t="str">
        <f t="shared" si="243"/>
        <v/>
      </c>
    </row>
    <row r="767" spans="1:13" ht="12.75" customHeight="1" outlineLevel="1" x14ac:dyDescent="0.25">
      <c r="A767" s="46" t="str">
        <f t="shared" si="229"/>
        <v xml:space="preserve">Registrations; </v>
      </c>
      <c r="B767" s="51" t="s">
        <v>1312</v>
      </c>
      <c r="C767" s="235" t="s">
        <v>2693</v>
      </c>
      <c r="D767" s="159" t="s">
        <v>2681</v>
      </c>
      <c r="E767" s="159" t="s">
        <v>2789</v>
      </c>
      <c r="F767" s="159" t="s">
        <v>2681</v>
      </c>
      <c r="G767" s="159" t="str">
        <f t="shared" si="237"/>
        <v>string</v>
      </c>
      <c r="H767" s="159" t="str">
        <f t="shared" si="238"/>
        <v/>
      </c>
      <c r="I767" s="159">
        <f t="shared" si="239"/>
        <v>20</v>
      </c>
      <c r="J767" s="159" t="str">
        <f t="shared" si="240"/>
        <v/>
      </c>
      <c r="K767" s="159" t="str">
        <f t="shared" si="241"/>
        <v/>
      </c>
      <c r="L767" s="159" t="str">
        <f t="shared" si="242"/>
        <v/>
      </c>
      <c r="M767" s="159" t="str">
        <f t="shared" si="243"/>
        <v/>
      </c>
    </row>
    <row r="768" spans="1:13" ht="12.75" customHeight="1" outlineLevel="1" x14ac:dyDescent="0.25">
      <c r="A768" s="46" t="str">
        <f t="shared" si="229"/>
        <v xml:space="preserve">Registrations; </v>
      </c>
      <c r="B768" s="51" t="s">
        <v>1312</v>
      </c>
      <c r="C768" s="159"/>
      <c r="D768" s="159"/>
      <c r="E768" s="159" t="s">
        <v>2790</v>
      </c>
      <c r="F768" s="159" t="s">
        <v>2681</v>
      </c>
      <c r="G768" s="159" t="str">
        <f t="shared" si="237"/>
        <v>string</v>
      </c>
      <c r="H768" s="159" t="str">
        <f t="shared" si="238"/>
        <v/>
      </c>
      <c r="I768" s="159">
        <f t="shared" si="239"/>
        <v>10</v>
      </c>
      <c r="J768" s="159" t="str">
        <f t="shared" si="240"/>
        <v/>
      </c>
      <c r="K768" s="159" t="str">
        <f t="shared" si="241"/>
        <v/>
      </c>
      <c r="L768" s="159" t="str">
        <f t="shared" si="242"/>
        <v/>
      </c>
      <c r="M768" s="159" t="str">
        <f t="shared" si="243"/>
        <v/>
      </c>
    </row>
    <row r="769" spans="1:13" ht="12.75" customHeight="1" outlineLevel="1" x14ac:dyDescent="0.25">
      <c r="A769" s="46" t="str">
        <f t="shared" si="229"/>
        <v xml:space="preserve">Registrations; </v>
      </c>
      <c r="B769" s="51" t="s">
        <v>1312</v>
      </c>
      <c r="C769" s="235" t="s">
        <v>2694</v>
      </c>
      <c r="D769" s="159" t="s">
        <v>2681</v>
      </c>
      <c r="E769" s="159" t="s">
        <v>2789</v>
      </c>
      <c r="F769" s="159" t="s">
        <v>2681</v>
      </c>
      <c r="G769" s="159" t="str">
        <f t="shared" si="237"/>
        <v>string</v>
      </c>
      <c r="H769" s="159" t="str">
        <f t="shared" si="238"/>
        <v/>
      </c>
      <c r="I769" s="159">
        <f t="shared" si="239"/>
        <v>20</v>
      </c>
      <c r="J769" s="159" t="str">
        <f t="shared" si="240"/>
        <v/>
      </c>
      <c r="K769" s="159" t="str">
        <f t="shared" si="241"/>
        <v/>
      </c>
      <c r="L769" s="159" t="str">
        <f t="shared" si="242"/>
        <v/>
      </c>
      <c r="M769" s="159" t="str">
        <f t="shared" si="243"/>
        <v/>
      </c>
    </row>
    <row r="770" spans="1:13" ht="12.75" customHeight="1" outlineLevel="1" collapsed="1" x14ac:dyDescent="0.25">
      <c r="A770" s="46" t="str">
        <f t="shared" si="229"/>
        <v xml:space="preserve">Registrations; </v>
      </c>
      <c r="B770" s="51" t="s">
        <v>1312</v>
      </c>
      <c r="E770" s="159" t="s">
        <v>2790</v>
      </c>
      <c r="F770" s="159" t="s">
        <v>2681</v>
      </c>
      <c r="G770" s="159" t="str">
        <f t="shared" si="237"/>
        <v>string</v>
      </c>
      <c r="H770" s="159" t="str">
        <f t="shared" si="238"/>
        <v/>
      </c>
      <c r="I770" s="159">
        <f t="shared" si="239"/>
        <v>10</v>
      </c>
      <c r="J770" s="159" t="str">
        <f t="shared" si="240"/>
        <v/>
      </c>
      <c r="K770" s="159" t="str">
        <f t="shared" si="241"/>
        <v/>
      </c>
      <c r="L770" s="159" t="str">
        <f t="shared" si="242"/>
        <v/>
      </c>
      <c r="M770" s="159" t="str">
        <f t="shared" si="243"/>
        <v/>
      </c>
    </row>
    <row r="771" spans="1:13" ht="12.75" customHeight="1" outlineLevel="1" x14ac:dyDescent="0.25">
      <c r="A771" s="46" t="str">
        <f t="shared" si="229"/>
        <v xml:space="preserve">Registrations; </v>
      </c>
      <c r="B771" s="51" t="s">
        <v>1312</v>
      </c>
      <c r="C771" s="235" t="s">
        <v>2695</v>
      </c>
      <c r="D771" s="159" t="s">
        <v>2681</v>
      </c>
      <c r="E771" s="159" t="s">
        <v>2789</v>
      </c>
      <c r="F771" s="159" t="s">
        <v>2681</v>
      </c>
      <c r="G771" s="159" t="str">
        <f t="shared" si="237"/>
        <v>string</v>
      </c>
      <c r="H771" s="159" t="str">
        <f t="shared" si="238"/>
        <v/>
      </c>
      <c r="I771" s="159">
        <f t="shared" si="239"/>
        <v>20</v>
      </c>
      <c r="J771" s="159" t="str">
        <f t="shared" si="240"/>
        <v/>
      </c>
      <c r="K771" s="159" t="str">
        <f t="shared" si="241"/>
        <v/>
      </c>
      <c r="L771" s="159" t="str">
        <f t="shared" si="242"/>
        <v/>
      </c>
      <c r="M771" s="159" t="str">
        <f t="shared" si="243"/>
        <v/>
      </c>
    </row>
    <row r="772" spans="1:13" ht="12.75" customHeight="1" outlineLevel="1" x14ac:dyDescent="0.25">
      <c r="A772" s="46" t="str">
        <f t="shared" si="229"/>
        <v xml:space="preserve">Registrations; </v>
      </c>
      <c r="B772" s="51" t="s">
        <v>1312</v>
      </c>
      <c r="C772" s="159"/>
      <c r="D772" s="159"/>
      <c r="E772" s="159" t="s">
        <v>2790</v>
      </c>
      <c r="F772" s="159" t="s">
        <v>2681</v>
      </c>
      <c r="G772" s="159" t="str">
        <f t="shared" si="237"/>
        <v>string</v>
      </c>
      <c r="H772" s="159" t="str">
        <f t="shared" si="238"/>
        <v/>
      </c>
      <c r="I772" s="159">
        <f t="shared" si="239"/>
        <v>10</v>
      </c>
      <c r="J772" s="159" t="str">
        <f t="shared" si="240"/>
        <v/>
      </c>
      <c r="K772" s="159" t="str">
        <f t="shared" si="241"/>
        <v/>
      </c>
      <c r="L772" s="159" t="str">
        <f t="shared" si="242"/>
        <v/>
      </c>
      <c r="M772" s="159" t="str">
        <f t="shared" si="243"/>
        <v/>
      </c>
    </row>
    <row r="773" spans="1:13" ht="12.75" customHeight="1" outlineLevel="1" x14ac:dyDescent="0.25">
      <c r="A773" s="46" t="str">
        <f t="shared" si="229"/>
        <v xml:space="preserve">Registrations; </v>
      </c>
      <c r="B773" s="51" t="s">
        <v>1312</v>
      </c>
      <c r="C773" s="235" t="s">
        <v>2742</v>
      </c>
      <c r="D773" s="159" t="s">
        <v>2681</v>
      </c>
      <c r="E773" s="159" t="s">
        <v>2652</v>
      </c>
      <c r="F773" s="159" t="s">
        <v>2681</v>
      </c>
      <c r="G773" s="159" t="str">
        <f t="shared" si="237"/>
        <v>string</v>
      </c>
      <c r="H773" s="159" t="str">
        <f t="shared" si="238"/>
        <v/>
      </c>
      <c r="I773" s="159">
        <f t="shared" si="239"/>
        <v>40</v>
      </c>
      <c r="J773" s="159" t="str">
        <f t="shared" si="240"/>
        <v/>
      </c>
      <c r="K773" s="159" t="str">
        <f t="shared" si="241"/>
        <v/>
      </c>
      <c r="L773" s="159" t="str">
        <f t="shared" si="242"/>
        <v/>
      </c>
      <c r="M773" s="159" t="str">
        <f t="shared" si="243"/>
        <v/>
      </c>
    </row>
    <row r="774" spans="1:13" ht="12.75" customHeight="1" outlineLevel="1" x14ac:dyDescent="0.25">
      <c r="A774" s="46" t="str">
        <f t="shared" si="229"/>
        <v xml:space="preserve">Registrations; </v>
      </c>
      <c r="B774" s="51" t="s">
        <v>1312</v>
      </c>
      <c r="C774" s="159"/>
      <c r="D774" s="159"/>
      <c r="E774" s="159" t="s">
        <v>1247</v>
      </c>
      <c r="F774" s="159" t="s">
        <v>2681</v>
      </c>
      <c r="G774" s="159" t="str">
        <f t="shared" si="237"/>
        <v>string</v>
      </c>
      <c r="H774" s="159" t="str">
        <f t="shared" si="238"/>
        <v/>
      </c>
      <c r="I774" s="159">
        <f t="shared" si="239"/>
        <v>10</v>
      </c>
      <c r="J774" s="159" t="str">
        <f t="shared" si="240"/>
        <v/>
      </c>
      <c r="K774" s="159" t="str">
        <f t="shared" si="241"/>
        <v/>
      </c>
      <c r="L774" s="159" t="str">
        <f t="shared" si="242"/>
        <v/>
      </c>
      <c r="M774" s="159" t="str">
        <f t="shared" si="243"/>
        <v/>
      </c>
    </row>
    <row r="775" spans="1:13" ht="12.75" customHeight="1" outlineLevel="1" x14ac:dyDescent="0.25">
      <c r="A775" s="46" t="str">
        <f t="shared" si="229"/>
        <v xml:space="preserve">Registrations; </v>
      </c>
      <c r="B775" s="51" t="s">
        <v>1312</v>
      </c>
      <c r="C775" s="159"/>
      <c r="D775" s="159"/>
      <c r="E775" s="159" t="s">
        <v>1248</v>
      </c>
      <c r="F775" s="159" t="s">
        <v>2681</v>
      </c>
      <c r="G775" s="159" t="str">
        <f t="shared" si="237"/>
        <v>string</v>
      </c>
      <c r="H775" s="159" t="str">
        <f t="shared" si="238"/>
        <v/>
      </c>
      <c r="I775" s="159">
        <f t="shared" si="239"/>
        <v>40</v>
      </c>
      <c r="J775" s="159" t="str">
        <f t="shared" si="240"/>
        <v/>
      </c>
      <c r="K775" s="159" t="str">
        <f t="shared" si="241"/>
        <v/>
      </c>
      <c r="L775" s="159" t="str">
        <f t="shared" si="242"/>
        <v/>
      </c>
      <c r="M775" s="159" t="str">
        <f t="shared" si="243"/>
        <v/>
      </c>
    </row>
    <row r="776" spans="1:13" ht="12.75" customHeight="1" outlineLevel="1" x14ac:dyDescent="0.25">
      <c r="A776" s="46" t="str">
        <f t="shared" si="229"/>
        <v xml:space="preserve">Registrations; </v>
      </c>
      <c r="B776" s="51" t="s">
        <v>1312</v>
      </c>
      <c r="C776" s="159"/>
      <c r="D776" s="159"/>
      <c r="E776" s="159" t="s">
        <v>1249</v>
      </c>
      <c r="F776" s="159" t="s">
        <v>2681</v>
      </c>
      <c r="G776" s="159" t="str">
        <f t="shared" si="237"/>
        <v>string</v>
      </c>
      <c r="H776" s="159" t="str">
        <f t="shared" si="238"/>
        <v/>
      </c>
      <c r="I776" s="159">
        <f t="shared" si="239"/>
        <v>40</v>
      </c>
      <c r="J776" s="159" t="str">
        <f t="shared" si="240"/>
        <v/>
      </c>
      <c r="K776" s="159" t="str">
        <f t="shared" si="241"/>
        <v/>
      </c>
      <c r="L776" s="159" t="str">
        <f t="shared" si="242"/>
        <v/>
      </c>
      <c r="M776" s="159" t="str">
        <f t="shared" si="243"/>
        <v/>
      </c>
    </row>
    <row r="777" spans="1:13" ht="12.75" customHeight="1" outlineLevel="1" x14ac:dyDescent="0.25">
      <c r="A777" s="46" t="str">
        <f t="shared" si="229"/>
        <v xml:space="preserve">Registrations; </v>
      </c>
      <c r="B777" s="51" t="s">
        <v>1312</v>
      </c>
      <c r="C777" s="159"/>
      <c r="D777" s="159"/>
      <c r="E777" s="159" t="s">
        <v>1250</v>
      </c>
      <c r="F777" s="159" t="s">
        <v>2681</v>
      </c>
      <c r="G777" s="159" t="str">
        <f t="shared" si="237"/>
        <v>string</v>
      </c>
      <c r="H777" s="159" t="str">
        <f t="shared" si="238"/>
        <v/>
      </c>
      <c r="I777" s="159">
        <f t="shared" si="239"/>
        <v>10</v>
      </c>
      <c r="J777" s="159" t="str">
        <f t="shared" si="240"/>
        <v/>
      </c>
      <c r="K777" s="159" t="str">
        <f t="shared" si="241"/>
        <v/>
      </c>
      <c r="L777" s="159" t="str">
        <f t="shared" si="242"/>
        <v/>
      </c>
      <c r="M777" s="159" t="str">
        <f t="shared" si="243"/>
        <v>Yes</v>
      </c>
    </row>
    <row r="778" spans="1:13" ht="12.75" customHeight="1" outlineLevel="1" x14ac:dyDescent="0.25">
      <c r="A778" s="46" t="str">
        <f t="shared" si="229"/>
        <v xml:space="preserve">Registrations; </v>
      </c>
      <c r="B778" s="51" t="s">
        <v>1312</v>
      </c>
      <c r="C778" s="159"/>
      <c r="D778" s="159"/>
      <c r="E778" s="159" t="s">
        <v>1251</v>
      </c>
      <c r="F778" s="159" t="s">
        <v>2670</v>
      </c>
      <c r="G778" s="159" t="str">
        <f t="shared" si="237"/>
        <v>string</v>
      </c>
      <c r="H778" s="159" t="str">
        <f t="shared" si="238"/>
        <v/>
      </c>
      <c r="I778" s="159">
        <f t="shared" si="239"/>
        <v>60</v>
      </c>
      <c r="J778" s="159" t="str">
        <f t="shared" si="240"/>
        <v/>
      </c>
      <c r="K778" s="159" t="str">
        <f t="shared" si="241"/>
        <v/>
      </c>
      <c r="L778" s="159" t="str">
        <f t="shared" si="242"/>
        <v/>
      </c>
      <c r="M778" s="159" t="str">
        <f t="shared" si="243"/>
        <v>Yes</v>
      </c>
    </row>
    <row r="779" spans="1:13" ht="12.75" customHeight="1" outlineLevel="1" x14ac:dyDescent="0.25">
      <c r="A779" s="46" t="str">
        <f t="shared" si="229"/>
        <v xml:space="preserve">Registrations; </v>
      </c>
      <c r="B779" s="51" t="s">
        <v>1312</v>
      </c>
      <c r="C779" s="159"/>
      <c r="D779" s="159"/>
      <c r="E779" s="159" t="s">
        <v>1252</v>
      </c>
      <c r="F779" s="159" t="s">
        <v>2681</v>
      </c>
      <c r="G779" s="159" t="str">
        <f t="shared" si="237"/>
        <v>string</v>
      </c>
      <c r="H779" s="159" t="str">
        <f t="shared" si="238"/>
        <v/>
      </c>
      <c r="I779" s="159">
        <f t="shared" si="239"/>
        <v>40</v>
      </c>
      <c r="J779" s="159" t="str">
        <f t="shared" si="240"/>
        <v/>
      </c>
      <c r="K779" s="159" t="str">
        <f t="shared" si="241"/>
        <v/>
      </c>
      <c r="L779" s="159" t="str">
        <f t="shared" si="242"/>
        <v/>
      </c>
      <c r="M779" s="159" t="str">
        <f t="shared" si="243"/>
        <v/>
      </c>
    </row>
    <row r="780" spans="1:13" ht="12.75" customHeight="1" outlineLevel="1" x14ac:dyDescent="0.25">
      <c r="A780" s="46" t="str">
        <f t="shared" si="229"/>
        <v xml:space="preserve">Registrations; </v>
      </c>
      <c r="B780" s="51" t="s">
        <v>1312</v>
      </c>
      <c r="C780" s="159"/>
      <c r="D780" s="159"/>
      <c r="E780" s="159" t="s">
        <v>1253</v>
      </c>
      <c r="F780" s="159" t="s">
        <v>2681</v>
      </c>
      <c r="G780" s="159" t="str">
        <f t="shared" si="237"/>
        <v>string</v>
      </c>
      <c r="H780" s="159" t="str">
        <f t="shared" si="238"/>
        <v/>
      </c>
      <c r="I780" s="159">
        <f t="shared" si="239"/>
        <v>40</v>
      </c>
      <c r="J780" s="159" t="str">
        <f t="shared" si="240"/>
        <v/>
      </c>
      <c r="K780" s="159" t="str">
        <f t="shared" si="241"/>
        <v/>
      </c>
      <c r="L780" s="159" t="str">
        <f t="shared" si="242"/>
        <v/>
      </c>
      <c r="M780" s="159" t="str">
        <f t="shared" si="243"/>
        <v/>
      </c>
    </row>
    <row r="781" spans="1:13" ht="12.75" customHeight="1" outlineLevel="1" x14ac:dyDescent="0.25">
      <c r="A781" s="46" t="str">
        <f t="shared" si="229"/>
        <v xml:space="preserve">Registrations; </v>
      </c>
      <c r="B781" s="51" t="s">
        <v>1312</v>
      </c>
      <c r="C781" s="159"/>
      <c r="D781" s="159"/>
      <c r="E781" s="159" t="s">
        <v>2653</v>
      </c>
      <c r="F781" s="159" t="s">
        <v>2681</v>
      </c>
      <c r="G781" s="159" t="str">
        <f t="shared" si="237"/>
        <v>string</v>
      </c>
      <c r="H781" s="159" t="str">
        <f t="shared" si="238"/>
        <v/>
      </c>
      <c r="I781" s="159">
        <f t="shared" si="239"/>
        <v>10</v>
      </c>
      <c r="J781" s="159" t="str">
        <f t="shared" si="240"/>
        <v/>
      </c>
      <c r="K781" s="159" t="str">
        <f t="shared" si="241"/>
        <v/>
      </c>
      <c r="L781" s="159" t="str">
        <f t="shared" si="242"/>
        <v/>
      </c>
      <c r="M781" s="159" t="str">
        <f t="shared" si="243"/>
        <v/>
      </c>
    </row>
    <row r="782" spans="1:13" ht="12.75" customHeight="1" outlineLevel="1" x14ac:dyDescent="0.25">
      <c r="A782" s="46" t="str">
        <f t="shared" si="229"/>
        <v xml:space="preserve">Registrations; </v>
      </c>
      <c r="B782" s="51" t="s">
        <v>1312</v>
      </c>
      <c r="C782" s="159"/>
      <c r="D782" s="159"/>
      <c r="E782" s="159" t="s">
        <v>1254</v>
      </c>
      <c r="F782" s="159" t="s">
        <v>2681</v>
      </c>
      <c r="G782" s="159" t="str">
        <f t="shared" si="237"/>
        <v>string</v>
      </c>
      <c r="H782" s="159" t="str">
        <f t="shared" si="238"/>
        <v/>
      </c>
      <c r="I782" s="159">
        <f t="shared" si="239"/>
        <v>40</v>
      </c>
      <c r="J782" s="159" t="str">
        <f t="shared" si="240"/>
        <v/>
      </c>
      <c r="K782" s="159" t="str">
        <f t="shared" si="241"/>
        <v/>
      </c>
      <c r="L782" s="159" t="str">
        <f t="shared" si="242"/>
        <v/>
      </c>
      <c r="M782" s="159" t="str">
        <f t="shared" si="243"/>
        <v/>
      </c>
    </row>
    <row r="783" spans="1:13" ht="12.75" customHeight="1" outlineLevel="1" x14ac:dyDescent="0.25">
      <c r="A783" s="46" t="str">
        <f t="shared" si="229"/>
        <v xml:space="preserve">Registrations; </v>
      </c>
      <c r="B783" s="51" t="s">
        <v>1312</v>
      </c>
      <c r="C783" s="159"/>
      <c r="D783" s="159"/>
      <c r="E783" s="234" t="s">
        <v>1255</v>
      </c>
      <c r="F783" s="234" t="s">
        <v>2681</v>
      </c>
      <c r="G783" s="159" t="str">
        <f t="shared" si="237"/>
        <v>string</v>
      </c>
      <c r="H783" s="159" t="str">
        <f t="shared" si="238"/>
        <v/>
      </c>
      <c r="I783" s="159">
        <f t="shared" si="239"/>
        <v>3</v>
      </c>
      <c r="J783" s="159" t="str">
        <f t="shared" si="240"/>
        <v/>
      </c>
      <c r="K783" s="159" t="str">
        <f t="shared" si="241"/>
        <v/>
      </c>
      <c r="L783" s="159" t="str">
        <f t="shared" si="242"/>
        <v/>
      </c>
      <c r="M783" s="159" t="str">
        <f t="shared" si="243"/>
        <v/>
      </c>
    </row>
    <row r="784" spans="1:13" ht="12.75" customHeight="1" outlineLevel="1" x14ac:dyDescent="0.25">
      <c r="A784" s="46" t="str">
        <f t="shared" si="229"/>
        <v xml:space="preserve">Registrations; </v>
      </c>
      <c r="B784" s="51" t="s">
        <v>1312</v>
      </c>
      <c r="C784" s="159"/>
      <c r="D784" s="159"/>
      <c r="E784" s="159" t="s">
        <v>2774</v>
      </c>
      <c r="F784" s="159" t="s">
        <v>2681</v>
      </c>
      <c r="G784" s="159" t="str">
        <f t="shared" si="237"/>
        <v>string</v>
      </c>
      <c r="H784" s="159" t="str">
        <f t="shared" si="238"/>
        <v/>
      </c>
      <c r="I784" s="159">
        <f t="shared" si="239"/>
        <v>40</v>
      </c>
      <c r="J784" s="159" t="str">
        <f t="shared" si="240"/>
        <v/>
      </c>
      <c r="K784" s="159" t="str">
        <f t="shared" si="241"/>
        <v/>
      </c>
      <c r="L784" s="159" t="str">
        <f t="shared" si="242"/>
        <v/>
      </c>
      <c r="M784" s="159" t="str">
        <f t="shared" si="243"/>
        <v/>
      </c>
    </row>
    <row r="785" spans="1:13" ht="12.75" customHeight="1" outlineLevel="1" x14ac:dyDescent="0.25">
      <c r="A785" s="46" t="str">
        <f t="shared" si="229"/>
        <v xml:space="preserve">Registrations; </v>
      </c>
      <c r="B785" s="51" t="s">
        <v>1312</v>
      </c>
      <c r="C785" s="159"/>
      <c r="D785" s="159"/>
      <c r="E785" s="159" t="s">
        <v>2882</v>
      </c>
      <c r="F785" s="159" t="s">
        <v>2681</v>
      </c>
      <c r="G785" s="159" t="str">
        <f t="shared" si="237"/>
        <v>string</v>
      </c>
      <c r="H785" s="159" t="str">
        <f t="shared" si="238"/>
        <v/>
      </c>
      <c r="I785" s="159">
        <f t="shared" si="239"/>
        <v>3</v>
      </c>
      <c r="J785" s="159" t="str">
        <f t="shared" si="240"/>
        <v/>
      </c>
      <c r="K785" s="159" t="str">
        <f t="shared" si="241"/>
        <v/>
      </c>
      <c r="L785" s="159" t="str">
        <f t="shared" si="242"/>
        <v/>
      </c>
      <c r="M785" s="159" t="str">
        <f t="shared" si="243"/>
        <v/>
      </c>
    </row>
    <row r="786" spans="1:13" ht="12.75" customHeight="1" outlineLevel="1" x14ac:dyDescent="0.25">
      <c r="A786" s="46" t="str">
        <f t="shared" si="229"/>
        <v xml:space="preserve">Registrations; </v>
      </c>
      <c r="B786" s="51" t="s">
        <v>1312</v>
      </c>
      <c r="C786" s="159" t="s">
        <v>2788</v>
      </c>
      <c r="D786" s="159" t="s">
        <v>2679</v>
      </c>
      <c r="E786" s="4" t="s">
        <v>2640</v>
      </c>
      <c r="F786" s="4" t="s">
        <v>2670</v>
      </c>
      <c r="G786" s="159" t="str">
        <f t="shared" si="237"/>
        <v>string</v>
      </c>
      <c r="H786" s="159">
        <f t="shared" si="238"/>
        <v>4</v>
      </c>
      <c r="I786" s="159" t="str">
        <f t="shared" si="239"/>
        <v/>
      </c>
      <c r="J786" s="159" t="str">
        <f t="shared" si="240"/>
        <v/>
      </c>
      <c r="K786" s="159" t="str">
        <f t="shared" si="241"/>
        <v/>
      </c>
      <c r="L786" s="159" t="str">
        <f t="shared" si="242"/>
        <v/>
      </c>
      <c r="M786" s="159" t="str">
        <f t="shared" si="243"/>
        <v/>
      </c>
    </row>
    <row r="787" spans="1:13" s="230" customFormat="1" ht="12.75" customHeight="1" outlineLevel="1" x14ac:dyDescent="0.25">
      <c r="A787" s="46" t="str">
        <f t="shared" si="229"/>
        <v xml:space="preserve">Registrations; </v>
      </c>
      <c r="B787" s="50" t="s">
        <v>1312</v>
      </c>
      <c r="C787" s="4" t="s">
        <v>4105</v>
      </c>
      <c r="D787" s="4" t="s">
        <v>2681</v>
      </c>
      <c r="E787" s="4" t="s">
        <v>4126</v>
      </c>
      <c r="F787" s="4" t="s">
        <v>2670</v>
      </c>
      <c r="G787" s="4" t="s">
        <v>2241</v>
      </c>
      <c r="H787" s="4">
        <v>2</v>
      </c>
      <c r="I787" s="4"/>
      <c r="J787" s="4"/>
      <c r="K787" s="4"/>
      <c r="L787" s="4"/>
      <c r="M787" s="4"/>
    </row>
    <row r="788" spans="1:13" s="230" customFormat="1" ht="12.75" customHeight="1" outlineLevel="1" x14ac:dyDescent="0.25">
      <c r="A788" s="46"/>
      <c r="B788" s="50" t="s">
        <v>1312</v>
      </c>
      <c r="C788" s="4"/>
      <c r="D788" s="4"/>
      <c r="E788" s="4" t="s">
        <v>1314</v>
      </c>
      <c r="F788" s="4" t="s">
        <v>2670</v>
      </c>
      <c r="G788" s="4" t="s">
        <v>2241</v>
      </c>
      <c r="H788" s="4"/>
      <c r="I788" s="4">
        <v>10</v>
      </c>
      <c r="J788" s="4"/>
      <c r="K788" s="4"/>
      <c r="L788" s="4"/>
      <c r="M788" s="4"/>
    </row>
    <row r="789" spans="1:13" ht="12.75" customHeight="1" x14ac:dyDescent="0.25">
      <c r="A789" s="46" t="str">
        <f t="shared" si="229"/>
        <v xml:space="preserve">Registrations; </v>
      </c>
      <c r="B789" s="47" t="s">
        <v>3325</v>
      </c>
      <c r="C789" s="48" t="str">
        <f>VLOOKUP($B789,MMnames,2,FALSE)</f>
        <v>Notification to Old Supplier of CoS</v>
      </c>
      <c r="D789" s="49"/>
      <c r="E789" s="49"/>
      <c r="F789" s="14"/>
      <c r="G789" s="14"/>
      <c r="H789" s="14"/>
      <c r="I789" s="14"/>
      <c r="J789" s="14"/>
      <c r="K789" s="14"/>
      <c r="L789" s="14"/>
      <c r="M789" s="14"/>
    </row>
    <row r="790" spans="1:13" ht="12.75" customHeight="1" outlineLevel="1" x14ac:dyDescent="0.25">
      <c r="A790" s="46" t="str">
        <f t="shared" si="229"/>
        <v xml:space="preserve">Registrations; </v>
      </c>
      <c r="B790" s="51" t="s">
        <v>3325</v>
      </c>
      <c r="C790" s="159" t="s">
        <v>2668</v>
      </c>
      <c r="D790" s="159"/>
      <c r="E790" s="159" t="s">
        <v>2769</v>
      </c>
      <c r="F790" s="159" t="s">
        <v>2670</v>
      </c>
      <c r="G790" s="159" t="str">
        <f t="shared" ref="G790:G807" si="244">VLOOKUP(E790,DI_schema,2,FALSE)</f>
        <v>string</v>
      </c>
      <c r="H790" s="159">
        <f t="shared" ref="H790:H807" si="245">VLOOKUP($E790,DI_schema,3,FALSE)</f>
        <v>11</v>
      </c>
      <c r="I790" s="159" t="str">
        <f t="shared" ref="I790:I807" si="246">VLOOKUP($E790,DI_schema,4,FALSE)</f>
        <v/>
      </c>
      <c r="J790" s="159" t="str">
        <f t="shared" ref="J790:J807" si="247">VLOOKUP($E790,DI_schema,5,FALSE)</f>
        <v/>
      </c>
      <c r="K790" s="159" t="str">
        <f t="shared" ref="K790:K807" si="248">VLOOKUP($E790,DI_schema,6,FALSE)</f>
        <v/>
      </c>
      <c r="L790" s="159" t="str">
        <f t="shared" ref="L790:L807" si="249">VLOOKUP($E790,DI_schema,7,FALSE)</f>
        <v/>
      </c>
      <c r="M790" s="159" t="str">
        <f t="shared" ref="M790:M807" si="250">IF(LEN(VLOOKUP($E790,DI_schema,8,FALSE))&gt;0,"Yes","")</f>
        <v/>
      </c>
    </row>
    <row r="791" spans="1:13" ht="12.75" customHeight="1" outlineLevel="1" x14ac:dyDescent="0.25">
      <c r="A791" s="46" t="str">
        <f t="shared" si="229"/>
        <v xml:space="preserve">Registrations; </v>
      </c>
      <c r="B791" s="51" t="s">
        <v>3325</v>
      </c>
      <c r="C791" s="159"/>
      <c r="D791" s="159"/>
      <c r="E791" s="4" t="s">
        <v>1050</v>
      </c>
      <c r="F791" s="4" t="s">
        <v>2670</v>
      </c>
      <c r="G791" s="159" t="str">
        <f t="shared" si="244"/>
        <v>boolean</v>
      </c>
      <c r="H791" s="159" t="str">
        <f t="shared" si="245"/>
        <v/>
      </c>
      <c r="I791" s="159" t="str">
        <f t="shared" si="246"/>
        <v/>
      </c>
      <c r="J791" s="159" t="str">
        <f t="shared" si="247"/>
        <v/>
      </c>
      <c r="K791" s="159" t="str">
        <f t="shared" si="248"/>
        <v/>
      </c>
      <c r="L791" s="159" t="str">
        <f t="shared" si="249"/>
        <v/>
      </c>
      <c r="M791" s="159" t="str">
        <f t="shared" si="250"/>
        <v/>
      </c>
    </row>
    <row r="792" spans="1:13" ht="12.75" customHeight="1" outlineLevel="1" x14ac:dyDescent="0.25">
      <c r="A792" s="46" t="str">
        <f t="shared" si="229"/>
        <v xml:space="preserve">Registrations; </v>
      </c>
      <c r="B792" s="51" t="s">
        <v>3325</v>
      </c>
      <c r="C792" s="159"/>
      <c r="D792" s="159"/>
      <c r="E792" s="4" t="s">
        <v>1051</v>
      </c>
      <c r="F792" s="4" t="s">
        <v>2681</v>
      </c>
      <c r="G792" s="159" t="str">
        <f t="shared" si="244"/>
        <v>string</v>
      </c>
      <c r="H792" s="159" t="str">
        <f t="shared" si="245"/>
        <v/>
      </c>
      <c r="I792" s="159">
        <f t="shared" si="246"/>
        <v>3</v>
      </c>
      <c r="J792" s="159" t="str">
        <f t="shared" si="247"/>
        <v/>
      </c>
      <c r="K792" s="159" t="str">
        <f t="shared" si="248"/>
        <v/>
      </c>
      <c r="L792" s="159" t="str">
        <f t="shared" si="249"/>
        <v/>
      </c>
      <c r="M792" s="159" t="str">
        <f t="shared" si="250"/>
        <v/>
      </c>
    </row>
    <row r="793" spans="1:13" ht="12.75" customHeight="1" outlineLevel="1" x14ac:dyDescent="0.25">
      <c r="A793" s="46" t="str">
        <f t="shared" si="229"/>
        <v xml:space="preserve">Registrations; </v>
      </c>
      <c r="B793" s="51" t="s">
        <v>3325</v>
      </c>
      <c r="C793" s="159"/>
      <c r="D793" s="159"/>
      <c r="E793" s="4" t="s">
        <v>2794</v>
      </c>
      <c r="F793" s="4" t="s">
        <v>2670</v>
      </c>
      <c r="G793" s="159" t="str">
        <f t="shared" si="244"/>
        <v>date</v>
      </c>
      <c r="H793" s="159" t="str">
        <f t="shared" si="245"/>
        <v/>
      </c>
      <c r="I793" s="159" t="str">
        <f t="shared" si="246"/>
        <v/>
      </c>
      <c r="J793" s="159" t="str">
        <f t="shared" si="247"/>
        <v/>
      </c>
      <c r="K793" s="159" t="str">
        <f t="shared" si="248"/>
        <v/>
      </c>
      <c r="L793" s="159" t="str">
        <f t="shared" si="249"/>
        <v/>
      </c>
      <c r="M793" s="159" t="str">
        <f t="shared" si="250"/>
        <v/>
      </c>
    </row>
    <row r="794" spans="1:13" ht="12.75" customHeight="1" outlineLevel="1" x14ac:dyDescent="0.25">
      <c r="A794" s="46" t="str">
        <f t="shared" ref="A794:A859" si="251">IF(B794="","",VLOOKUP(B794,mapping_result,2,FALSE))</f>
        <v xml:space="preserve">Registrations; </v>
      </c>
      <c r="B794" s="51" t="s">
        <v>3325</v>
      </c>
      <c r="C794" s="159"/>
      <c r="D794" s="159"/>
      <c r="E794" s="4" t="s">
        <v>2895</v>
      </c>
      <c r="F794" s="4" t="s">
        <v>2681</v>
      </c>
      <c r="G794" s="159" t="str">
        <f t="shared" si="244"/>
        <v>date</v>
      </c>
      <c r="H794" s="159" t="str">
        <f t="shared" si="245"/>
        <v/>
      </c>
      <c r="I794" s="159" t="str">
        <f t="shared" si="246"/>
        <v/>
      </c>
      <c r="J794" s="159" t="str">
        <f t="shared" si="247"/>
        <v/>
      </c>
      <c r="K794" s="159" t="str">
        <f t="shared" si="248"/>
        <v/>
      </c>
      <c r="L794" s="159" t="str">
        <f t="shared" si="249"/>
        <v/>
      </c>
      <c r="M794" s="159" t="str">
        <f t="shared" si="250"/>
        <v/>
      </c>
    </row>
    <row r="795" spans="1:13" ht="12.75" customHeight="1" outlineLevel="1" x14ac:dyDescent="0.25">
      <c r="A795" s="46"/>
      <c r="B795" s="51" t="s">
        <v>3325</v>
      </c>
      <c r="C795" s="4"/>
      <c r="D795" s="159"/>
      <c r="E795" s="4" t="s">
        <v>622</v>
      </c>
      <c r="F795" s="4" t="s">
        <v>2670</v>
      </c>
      <c r="G795" s="159" t="str">
        <f t="shared" si="244"/>
        <v>date</v>
      </c>
      <c r="H795" s="159" t="str">
        <f t="shared" si="245"/>
        <v/>
      </c>
      <c r="I795" s="159" t="str">
        <f t="shared" si="246"/>
        <v/>
      </c>
      <c r="J795" s="159" t="str">
        <f t="shared" si="247"/>
        <v/>
      </c>
      <c r="K795" s="159" t="str">
        <f t="shared" si="248"/>
        <v/>
      </c>
      <c r="L795" s="159" t="str">
        <f t="shared" si="249"/>
        <v/>
      </c>
      <c r="M795" s="159" t="str">
        <f t="shared" si="250"/>
        <v/>
      </c>
    </row>
    <row r="796" spans="1:13" ht="12.75" customHeight="1" outlineLevel="1" x14ac:dyDescent="0.25">
      <c r="A796" s="46" t="str">
        <f t="shared" si="251"/>
        <v xml:space="preserve">Registrations; </v>
      </c>
      <c r="B796" s="51" t="s">
        <v>3325</v>
      </c>
      <c r="C796" s="4"/>
      <c r="D796" s="159"/>
      <c r="E796" s="4" t="s">
        <v>1058</v>
      </c>
      <c r="F796" s="4" t="s">
        <v>2681</v>
      </c>
      <c r="G796" s="159" t="str">
        <f t="shared" si="244"/>
        <v>boolean</v>
      </c>
      <c r="H796" s="159" t="str">
        <f t="shared" si="245"/>
        <v/>
      </c>
      <c r="I796" s="159" t="str">
        <f t="shared" si="246"/>
        <v/>
      </c>
      <c r="J796" s="159" t="str">
        <f t="shared" si="247"/>
        <v/>
      </c>
      <c r="K796" s="159" t="str">
        <f t="shared" si="248"/>
        <v/>
      </c>
      <c r="L796" s="159" t="str">
        <f t="shared" si="249"/>
        <v/>
      </c>
      <c r="M796" s="159" t="str">
        <f t="shared" si="250"/>
        <v/>
      </c>
    </row>
    <row r="797" spans="1:13" ht="12.75" customHeight="1" outlineLevel="1" x14ac:dyDescent="0.25">
      <c r="A797" s="46" t="str">
        <f t="shared" si="251"/>
        <v xml:space="preserve">Registrations; </v>
      </c>
      <c r="B797" s="51" t="s">
        <v>3325</v>
      </c>
      <c r="C797" s="159" t="s">
        <v>2658</v>
      </c>
      <c r="D797" s="159" t="s">
        <v>2670</v>
      </c>
      <c r="E797" s="233" t="s">
        <v>1247</v>
      </c>
      <c r="F797" s="233" t="s">
        <v>2681</v>
      </c>
      <c r="G797" s="159" t="str">
        <f t="shared" si="244"/>
        <v>string</v>
      </c>
      <c r="H797" s="159" t="str">
        <f t="shared" si="245"/>
        <v/>
      </c>
      <c r="I797" s="159">
        <f t="shared" si="246"/>
        <v>10</v>
      </c>
      <c r="J797" s="159" t="str">
        <f t="shared" si="247"/>
        <v/>
      </c>
      <c r="K797" s="159" t="str">
        <f t="shared" si="248"/>
        <v/>
      </c>
      <c r="L797" s="159" t="str">
        <f t="shared" si="249"/>
        <v/>
      </c>
      <c r="M797" s="159" t="str">
        <f t="shared" si="250"/>
        <v/>
      </c>
    </row>
    <row r="798" spans="1:13" ht="12.75" customHeight="1" outlineLevel="1" x14ac:dyDescent="0.25">
      <c r="A798" s="46" t="str">
        <f t="shared" si="251"/>
        <v xml:space="preserve">Registrations; </v>
      </c>
      <c r="B798" s="51" t="s">
        <v>3325</v>
      </c>
      <c r="C798" s="159"/>
      <c r="D798" s="159"/>
      <c r="E798" s="233" t="s">
        <v>1248</v>
      </c>
      <c r="F798" s="233" t="s">
        <v>2681</v>
      </c>
      <c r="G798" s="159" t="str">
        <f t="shared" si="244"/>
        <v>string</v>
      </c>
      <c r="H798" s="159" t="str">
        <f t="shared" si="245"/>
        <v/>
      </c>
      <c r="I798" s="159">
        <f t="shared" si="246"/>
        <v>40</v>
      </c>
      <c r="J798" s="159" t="str">
        <f t="shared" si="247"/>
        <v/>
      </c>
      <c r="K798" s="159" t="str">
        <f t="shared" si="248"/>
        <v/>
      </c>
      <c r="L798" s="159" t="str">
        <f t="shared" si="249"/>
        <v/>
      </c>
      <c r="M798" s="159" t="str">
        <f t="shared" si="250"/>
        <v/>
      </c>
    </row>
    <row r="799" spans="1:13" ht="12.75" customHeight="1" outlineLevel="1" x14ac:dyDescent="0.25">
      <c r="A799" s="46" t="str">
        <f t="shared" si="251"/>
        <v xml:space="preserve">Registrations; </v>
      </c>
      <c r="B799" s="51" t="s">
        <v>3325</v>
      </c>
      <c r="C799" s="159"/>
      <c r="D799" s="159"/>
      <c r="E799" s="233" t="s">
        <v>1249</v>
      </c>
      <c r="F799" s="233" t="s">
        <v>2681</v>
      </c>
      <c r="G799" s="159" t="str">
        <f t="shared" si="244"/>
        <v>string</v>
      </c>
      <c r="H799" s="159" t="str">
        <f t="shared" si="245"/>
        <v/>
      </c>
      <c r="I799" s="159">
        <f t="shared" si="246"/>
        <v>40</v>
      </c>
      <c r="J799" s="159" t="str">
        <f t="shared" si="247"/>
        <v/>
      </c>
      <c r="K799" s="159" t="str">
        <f t="shared" si="248"/>
        <v/>
      </c>
      <c r="L799" s="159" t="str">
        <f t="shared" si="249"/>
        <v/>
      </c>
      <c r="M799" s="159" t="str">
        <f t="shared" si="250"/>
        <v/>
      </c>
    </row>
    <row r="800" spans="1:13" ht="12.75" customHeight="1" outlineLevel="1" x14ac:dyDescent="0.25">
      <c r="A800" s="46" t="str">
        <f t="shared" si="251"/>
        <v xml:space="preserve">Registrations; </v>
      </c>
      <c r="B800" s="51" t="s">
        <v>3325</v>
      </c>
      <c r="C800" s="159"/>
      <c r="D800" s="159"/>
      <c r="E800" s="233" t="s">
        <v>1250</v>
      </c>
      <c r="F800" s="233" t="s">
        <v>2681</v>
      </c>
      <c r="G800" s="159" t="str">
        <f t="shared" si="244"/>
        <v>string</v>
      </c>
      <c r="H800" s="159" t="str">
        <f t="shared" si="245"/>
        <v/>
      </c>
      <c r="I800" s="159">
        <f t="shared" si="246"/>
        <v>10</v>
      </c>
      <c r="J800" s="159" t="str">
        <f t="shared" si="247"/>
        <v/>
      </c>
      <c r="K800" s="159" t="str">
        <f t="shared" si="248"/>
        <v/>
      </c>
      <c r="L800" s="159" t="str">
        <f t="shared" si="249"/>
        <v/>
      </c>
      <c r="M800" s="159" t="str">
        <f t="shared" si="250"/>
        <v>Yes</v>
      </c>
    </row>
    <row r="801" spans="1:13" ht="12.75" customHeight="1" outlineLevel="1" x14ac:dyDescent="0.25">
      <c r="A801" s="46" t="str">
        <f t="shared" si="251"/>
        <v xml:space="preserve">Registrations; </v>
      </c>
      <c r="B801" s="51" t="s">
        <v>3325</v>
      </c>
      <c r="C801" s="159"/>
      <c r="D801" s="159"/>
      <c r="E801" s="233" t="s">
        <v>1251</v>
      </c>
      <c r="F801" s="233" t="s">
        <v>2681</v>
      </c>
      <c r="G801" s="159" t="str">
        <f t="shared" si="244"/>
        <v>string</v>
      </c>
      <c r="H801" s="159" t="str">
        <f t="shared" si="245"/>
        <v/>
      </c>
      <c r="I801" s="159">
        <f t="shared" si="246"/>
        <v>60</v>
      </c>
      <c r="J801" s="159" t="str">
        <f t="shared" si="247"/>
        <v/>
      </c>
      <c r="K801" s="159" t="str">
        <f t="shared" si="248"/>
        <v/>
      </c>
      <c r="L801" s="159" t="str">
        <f t="shared" si="249"/>
        <v/>
      </c>
      <c r="M801" s="159" t="str">
        <f t="shared" si="250"/>
        <v>Yes</v>
      </c>
    </row>
    <row r="802" spans="1:13" ht="12.75" customHeight="1" outlineLevel="1" x14ac:dyDescent="0.25">
      <c r="A802" s="46" t="str">
        <f t="shared" si="251"/>
        <v xml:space="preserve">Registrations; </v>
      </c>
      <c r="B802" s="51" t="s">
        <v>3325</v>
      </c>
      <c r="C802" s="159"/>
      <c r="D802" s="159"/>
      <c r="E802" s="233" t="s">
        <v>1252</v>
      </c>
      <c r="F802" s="233" t="s">
        <v>2681</v>
      </c>
      <c r="G802" s="159" t="str">
        <f t="shared" si="244"/>
        <v>string</v>
      </c>
      <c r="H802" s="159" t="str">
        <f t="shared" si="245"/>
        <v/>
      </c>
      <c r="I802" s="159">
        <f t="shared" si="246"/>
        <v>40</v>
      </c>
      <c r="J802" s="159" t="str">
        <f t="shared" si="247"/>
        <v/>
      </c>
      <c r="K802" s="159" t="str">
        <f t="shared" si="248"/>
        <v/>
      </c>
      <c r="L802" s="159" t="str">
        <f t="shared" si="249"/>
        <v/>
      </c>
      <c r="M802" s="159" t="str">
        <f t="shared" si="250"/>
        <v/>
      </c>
    </row>
    <row r="803" spans="1:13" ht="12.75" customHeight="1" outlineLevel="1" x14ac:dyDescent="0.25">
      <c r="A803" s="46" t="str">
        <f t="shared" si="251"/>
        <v xml:space="preserve">Registrations; </v>
      </c>
      <c r="B803" s="51" t="s">
        <v>3325</v>
      </c>
      <c r="C803" s="159"/>
      <c r="D803" s="159"/>
      <c r="E803" s="233" t="s">
        <v>1253</v>
      </c>
      <c r="F803" s="233" t="s">
        <v>2681</v>
      </c>
      <c r="G803" s="159" t="str">
        <f t="shared" si="244"/>
        <v>string</v>
      </c>
      <c r="H803" s="159" t="str">
        <f t="shared" si="245"/>
        <v/>
      </c>
      <c r="I803" s="159">
        <f t="shared" si="246"/>
        <v>40</v>
      </c>
      <c r="J803" s="159" t="str">
        <f t="shared" si="247"/>
        <v/>
      </c>
      <c r="K803" s="159" t="str">
        <f t="shared" si="248"/>
        <v/>
      </c>
      <c r="L803" s="159" t="str">
        <f t="shared" si="249"/>
        <v/>
      </c>
      <c r="M803" s="159" t="str">
        <f t="shared" si="250"/>
        <v/>
      </c>
    </row>
    <row r="804" spans="1:13" ht="12.75" customHeight="1" outlineLevel="1" x14ac:dyDescent="0.25">
      <c r="A804" s="46" t="str">
        <f t="shared" si="251"/>
        <v xml:space="preserve">Registrations; </v>
      </c>
      <c r="B804" s="51" t="s">
        <v>3325</v>
      </c>
      <c r="C804" s="159"/>
      <c r="D804" s="159"/>
      <c r="E804" s="234" t="s">
        <v>2653</v>
      </c>
      <c r="F804" s="234" t="s">
        <v>2681</v>
      </c>
      <c r="G804" s="159" t="str">
        <f t="shared" si="244"/>
        <v>string</v>
      </c>
      <c r="H804" s="159" t="str">
        <f t="shared" si="245"/>
        <v/>
      </c>
      <c r="I804" s="159">
        <f t="shared" si="246"/>
        <v>10</v>
      </c>
      <c r="J804" s="159" t="str">
        <f t="shared" si="247"/>
        <v/>
      </c>
      <c r="K804" s="159" t="str">
        <f t="shared" si="248"/>
        <v/>
      </c>
      <c r="L804" s="159" t="str">
        <f t="shared" si="249"/>
        <v/>
      </c>
      <c r="M804" s="159" t="str">
        <f t="shared" si="250"/>
        <v/>
      </c>
    </row>
    <row r="805" spans="1:13" ht="12.75" customHeight="1" outlineLevel="1" x14ac:dyDescent="0.25">
      <c r="A805" s="46" t="str">
        <f t="shared" si="251"/>
        <v xml:space="preserve">Registrations; </v>
      </c>
      <c r="B805" s="51" t="s">
        <v>3325</v>
      </c>
      <c r="C805" s="159"/>
      <c r="D805" s="159"/>
      <c r="E805" s="233" t="s">
        <v>1254</v>
      </c>
      <c r="F805" s="233" t="s">
        <v>2681</v>
      </c>
      <c r="G805" s="159" t="str">
        <f t="shared" si="244"/>
        <v>string</v>
      </c>
      <c r="H805" s="159" t="str">
        <f t="shared" si="245"/>
        <v/>
      </c>
      <c r="I805" s="159">
        <f t="shared" si="246"/>
        <v>40</v>
      </c>
      <c r="J805" s="159" t="str">
        <f t="shared" si="247"/>
        <v/>
      </c>
      <c r="K805" s="159" t="str">
        <f t="shared" si="248"/>
        <v/>
      </c>
      <c r="L805" s="159" t="str">
        <f t="shared" si="249"/>
        <v/>
      </c>
      <c r="M805" s="159" t="str">
        <f t="shared" si="250"/>
        <v/>
      </c>
    </row>
    <row r="806" spans="1:13" ht="12.75" customHeight="1" outlineLevel="1" x14ac:dyDescent="0.25">
      <c r="A806" s="46" t="str">
        <f t="shared" si="251"/>
        <v xml:space="preserve">Registrations; </v>
      </c>
      <c r="B806" s="51" t="s">
        <v>3325</v>
      </c>
      <c r="C806" s="159"/>
      <c r="D806" s="159"/>
      <c r="E806" s="234" t="s">
        <v>1255</v>
      </c>
      <c r="F806" s="234" t="s">
        <v>2681</v>
      </c>
      <c r="G806" s="159" t="str">
        <f t="shared" si="244"/>
        <v>string</v>
      </c>
      <c r="H806" s="159" t="str">
        <f t="shared" si="245"/>
        <v/>
      </c>
      <c r="I806" s="159">
        <f t="shared" si="246"/>
        <v>3</v>
      </c>
      <c r="J806" s="159" t="str">
        <f t="shared" si="247"/>
        <v/>
      </c>
      <c r="K806" s="159" t="str">
        <f t="shared" si="248"/>
        <v/>
      </c>
      <c r="L806" s="159" t="str">
        <f t="shared" si="249"/>
        <v/>
      </c>
      <c r="M806" s="159" t="str">
        <f t="shared" si="250"/>
        <v/>
      </c>
    </row>
    <row r="807" spans="1:13" ht="12.75" customHeight="1" outlineLevel="1" x14ac:dyDescent="0.25">
      <c r="A807" s="46" t="str">
        <f t="shared" si="251"/>
        <v xml:space="preserve">Registrations; </v>
      </c>
      <c r="B807" s="51" t="s">
        <v>3325</v>
      </c>
      <c r="C807" s="159"/>
      <c r="D807" s="159"/>
      <c r="E807" s="159" t="s">
        <v>2882</v>
      </c>
      <c r="F807" s="4" t="s">
        <v>2681</v>
      </c>
      <c r="G807" s="159" t="str">
        <f t="shared" si="244"/>
        <v>string</v>
      </c>
      <c r="H807" s="159" t="str">
        <f t="shared" si="245"/>
        <v/>
      </c>
      <c r="I807" s="159">
        <f t="shared" si="246"/>
        <v>3</v>
      </c>
      <c r="J807" s="159" t="str">
        <f t="shared" si="247"/>
        <v/>
      </c>
      <c r="K807" s="159" t="str">
        <f t="shared" si="248"/>
        <v/>
      </c>
      <c r="L807" s="159" t="str">
        <f t="shared" si="249"/>
        <v/>
      </c>
      <c r="M807" s="159" t="str">
        <f t="shared" si="250"/>
        <v/>
      </c>
    </row>
    <row r="808" spans="1:13" ht="12.75" customHeight="1" x14ac:dyDescent="0.25">
      <c r="A808" s="46" t="str">
        <f t="shared" si="251"/>
        <v xml:space="preserve">Objection and Cancellation; </v>
      </c>
      <c r="B808" s="47" t="s">
        <v>3326</v>
      </c>
      <c r="C808" s="48" t="str">
        <f>VLOOKUP($B808,MMnames,2,FALSE)</f>
        <v>Registration Cancellation</v>
      </c>
      <c r="D808" s="49"/>
      <c r="E808" s="49"/>
      <c r="F808" s="14"/>
      <c r="G808" s="14"/>
      <c r="H808" s="14"/>
      <c r="I808" s="14"/>
      <c r="J808" s="14"/>
      <c r="K808" s="14"/>
      <c r="L808" s="14"/>
      <c r="M808" s="14"/>
    </row>
    <row r="809" spans="1:13" ht="12.75" customHeight="1" outlineLevel="1" x14ac:dyDescent="0.25">
      <c r="A809" s="46" t="str">
        <f t="shared" si="251"/>
        <v xml:space="preserve">Objection and Cancellation; </v>
      </c>
      <c r="B809" s="51" t="s">
        <v>3326</v>
      </c>
      <c r="C809" s="159" t="s">
        <v>2668</v>
      </c>
      <c r="D809" s="159"/>
      <c r="E809" s="4" t="s">
        <v>2769</v>
      </c>
      <c r="F809" s="4" t="s">
        <v>2670</v>
      </c>
      <c r="G809" s="159" t="str">
        <f>VLOOKUP(E809,DI_schema,2,FALSE)</f>
        <v>string</v>
      </c>
      <c r="H809" s="159">
        <f>VLOOKUP($E809,DI_schema,3,FALSE)</f>
        <v>11</v>
      </c>
      <c r="I809" s="159" t="str">
        <f>VLOOKUP($E809,DI_schema,4,FALSE)</f>
        <v/>
      </c>
      <c r="J809" s="159" t="str">
        <f>VLOOKUP($E809,DI_schema,5,FALSE)</f>
        <v/>
      </c>
      <c r="K809" s="159" t="str">
        <f>VLOOKUP($E809,DI_schema,6,FALSE)</f>
        <v/>
      </c>
      <c r="L809" s="159" t="str">
        <f>VLOOKUP($E809,DI_schema,7,FALSE)</f>
        <v/>
      </c>
      <c r="M809" s="159" t="str">
        <f>IF(LEN(VLOOKUP($E809,DI_schema,8,FALSE))&gt;0,"Yes","")</f>
        <v/>
      </c>
    </row>
    <row r="810" spans="1:13" ht="12.75" customHeight="1" outlineLevel="1" x14ac:dyDescent="0.25">
      <c r="A810" s="46" t="str">
        <f t="shared" si="251"/>
        <v xml:space="preserve">Objection and Cancellation; </v>
      </c>
      <c r="B810" s="276" t="s">
        <v>3326</v>
      </c>
      <c r="C810" s="237"/>
      <c r="D810" s="237"/>
      <c r="E810" s="237" t="s">
        <v>2894</v>
      </c>
      <c r="F810" s="237" t="s">
        <v>2681</v>
      </c>
      <c r="G810" s="237" t="str">
        <f>VLOOKUP(E810,DI_schema,2,FALSE)</f>
        <v>string</v>
      </c>
      <c r="H810" s="237" t="str">
        <f>VLOOKUP($E810,DI_schema,3,FALSE)</f>
        <v/>
      </c>
      <c r="I810" s="237">
        <f>VLOOKUP($E810,DI_schema,4,FALSE)</f>
        <v>35</v>
      </c>
      <c r="J810" s="237" t="str">
        <f>VLOOKUP($E810,DI_schema,5,FALSE)</f>
        <v/>
      </c>
      <c r="K810" s="237" t="str">
        <f>VLOOKUP($E810,DI_schema,6,FALSE)</f>
        <v/>
      </c>
      <c r="L810" s="237" t="str">
        <f>VLOOKUP($E810,DI_schema,7,FALSE)</f>
        <v/>
      </c>
      <c r="M810" s="237" t="str">
        <f>IF(LEN(VLOOKUP($E810,DI_schema,8,FALSE))&gt;0,"Yes","")</f>
        <v/>
      </c>
    </row>
    <row r="811" spans="1:13" ht="12.75" customHeight="1" outlineLevel="1" x14ac:dyDescent="0.25">
      <c r="A811" s="46" t="str">
        <f t="shared" si="251"/>
        <v xml:space="preserve">Objection and Cancellation; </v>
      </c>
      <c r="B811" s="276" t="s">
        <v>3326</v>
      </c>
      <c r="C811" s="237"/>
      <c r="D811" s="237"/>
      <c r="E811" s="237" t="s">
        <v>2671</v>
      </c>
      <c r="F811" s="237" t="s">
        <v>2681</v>
      </c>
      <c r="G811" s="237" t="str">
        <f>VLOOKUP(E811,DI_schema,2,FALSE)</f>
        <v>string</v>
      </c>
      <c r="H811" s="237">
        <f>VLOOKUP($E811,DI_schema,3,FALSE)</f>
        <v>3</v>
      </c>
      <c r="I811" s="237" t="str">
        <f>VLOOKUP($E811,DI_schema,4,FALSE)</f>
        <v/>
      </c>
      <c r="J811" s="237" t="str">
        <f>VLOOKUP($E811,DI_schema,5,FALSE)</f>
        <v/>
      </c>
      <c r="K811" s="237" t="str">
        <f>VLOOKUP($E811,DI_schema,6,FALSE)</f>
        <v/>
      </c>
      <c r="L811" s="237" t="str">
        <f>VLOOKUP($E811,DI_schema,7,FALSE)</f>
        <v/>
      </c>
      <c r="M811" s="237" t="str">
        <f>IF(LEN(VLOOKUP($E811,DI_schema,8,FALSE))&gt;0,"Yes","")</f>
        <v/>
      </c>
    </row>
    <row r="812" spans="1:13" ht="12.75" customHeight="1" outlineLevel="1" x14ac:dyDescent="0.25">
      <c r="A812" s="46" t="str">
        <f t="shared" si="251"/>
        <v xml:space="preserve">Objection and Cancellation; </v>
      </c>
      <c r="B812" s="276" t="s">
        <v>3326</v>
      </c>
      <c r="C812" s="237"/>
      <c r="D812" s="237"/>
      <c r="E812" s="237" t="s">
        <v>2661</v>
      </c>
      <c r="F812" s="237" t="s">
        <v>2670</v>
      </c>
      <c r="G812" s="237" t="str">
        <f>VLOOKUP(E812,DI_schema,2,FALSE)</f>
        <v>string</v>
      </c>
      <c r="H812" s="237">
        <f>VLOOKUP($E812,DI_schema,3,FALSE)</f>
        <v>2</v>
      </c>
      <c r="I812" s="237" t="str">
        <f>VLOOKUP($E812,DI_schema,4,FALSE)</f>
        <v/>
      </c>
      <c r="J812" s="237" t="str">
        <f>VLOOKUP($E812,DI_schema,5,FALSE)</f>
        <v/>
      </c>
      <c r="K812" s="237" t="str">
        <f>VLOOKUP($E812,DI_schema,6,FALSE)</f>
        <v/>
      </c>
      <c r="L812" s="237" t="str">
        <f>VLOOKUP($E812,DI_schema,7,FALSE)</f>
        <v/>
      </c>
      <c r="M812" s="237" t="str">
        <f>IF(LEN(VLOOKUP($E812,DI_schema,8,FALSE))&gt;0,"Yes","")</f>
        <v/>
      </c>
    </row>
    <row r="813" spans="1:13" ht="12.75" customHeight="1" outlineLevel="1" x14ac:dyDescent="0.25">
      <c r="A813" s="46" t="str">
        <f t="shared" si="251"/>
        <v xml:space="preserve">Objection and Cancellation; </v>
      </c>
      <c r="B813" s="276" t="s">
        <v>3326</v>
      </c>
      <c r="C813" s="237"/>
      <c r="D813" s="237"/>
      <c r="E813" s="237" t="s">
        <v>1245</v>
      </c>
      <c r="F813" s="237" t="s">
        <v>2681</v>
      </c>
      <c r="G813" s="237" t="str">
        <f>VLOOKUP(E813,DI_schema,2,FALSE)</f>
        <v>date</v>
      </c>
      <c r="H813" s="237" t="str">
        <f>VLOOKUP($E813,DI_schema,3,FALSE)</f>
        <v/>
      </c>
      <c r="I813" s="237" t="str">
        <f>VLOOKUP($E813,DI_schema,4,FALSE)</f>
        <v/>
      </c>
      <c r="J813" s="237" t="str">
        <f>VLOOKUP($E813,DI_schema,5,FALSE)</f>
        <v/>
      </c>
      <c r="K813" s="237" t="str">
        <f>VLOOKUP($E813,DI_schema,6,FALSE)</f>
        <v/>
      </c>
      <c r="L813" s="237" t="str">
        <f>VLOOKUP($E813,DI_schema,7,FALSE)</f>
        <v/>
      </c>
      <c r="M813" s="237" t="str">
        <f>IF(LEN(VLOOKUP($E813,DI_schema,8,FALSE))&gt;0,"Yes","")</f>
        <v/>
      </c>
    </row>
    <row r="814" spans="1:13" ht="12.75" customHeight="1" x14ac:dyDescent="0.25">
      <c r="A814" s="46" t="str">
        <f t="shared" si="251"/>
        <v xml:space="preserve">Objection and Cancellation; </v>
      </c>
      <c r="B814" s="47" t="s">
        <v>3330</v>
      </c>
      <c r="C814" s="48" t="str">
        <f>VLOOKUP($B814,MMnames,2,FALSE)</f>
        <v>Notification of Objection</v>
      </c>
      <c r="D814" s="49"/>
      <c r="E814" s="49"/>
      <c r="F814" s="14"/>
      <c r="G814" s="14"/>
      <c r="H814" s="14"/>
      <c r="I814" s="14"/>
      <c r="J814" s="14"/>
      <c r="K814" s="14"/>
      <c r="L814" s="14"/>
      <c r="M814" s="14"/>
    </row>
    <row r="815" spans="1:13" ht="12.75" customHeight="1" outlineLevel="1" x14ac:dyDescent="0.25">
      <c r="A815" s="46" t="str">
        <f t="shared" si="251"/>
        <v xml:space="preserve">Objection and Cancellation; </v>
      </c>
      <c r="B815" s="51" t="s">
        <v>3330</v>
      </c>
      <c r="C815" s="159" t="s">
        <v>2668</v>
      </c>
      <c r="D815" s="159"/>
      <c r="E815" s="4" t="s">
        <v>2769</v>
      </c>
      <c r="F815" s="4" t="s">
        <v>2670</v>
      </c>
      <c r="G815" s="159" t="str">
        <f t="shared" ref="G815:G844" si="252">VLOOKUP(E815,DI_schema,2,FALSE)</f>
        <v>string</v>
      </c>
      <c r="H815" s="159">
        <f t="shared" ref="H815:H844" si="253">VLOOKUP($E815,DI_schema,3,FALSE)</f>
        <v>11</v>
      </c>
      <c r="I815" s="159" t="str">
        <f t="shared" ref="I815:I844" si="254">VLOOKUP($E815,DI_schema,4,FALSE)</f>
        <v/>
      </c>
      <c r="J815" s="159" t="str">
        <f t="shared" ref="J815:J844" si="255">VLOOKUP($E815,DI_schema,5,FALSE)</f>
        <v/>
      </c>
      <c r="K815" s="159" t="str">
        <f t="shared" ref="K815:K844" si="256">VLOOKUP($E815,DI_schema,6,FALSE)</f>
        <v/>
      </c>
      <c r="L815" s="159" t="str">
        <f t="shared" ref="L815:L844" si="257">VLOOKUP($E815,DI_schema,7,FALSE)</f>
        <v/>
      </c>
      <c r="M815" s="159" t="str">
        <f t="shared" ref="M815:M844" si="258">IF(LEN(VLOOKUP($E815,DI_schema,8,FALSE))&gt;0,"Yes","")</f>
        <v/>
      </c>
    </row>
    <row r="816" spans="1:13" ht="12.75" customHeight="1" outlineLevel="1" x14ac:dyDescent="0.25">
      <c r="A816" s="46" t="str">
        <f t="shared" si="251"/>
        <v xml:space="preserve">Objection and Cancellation; </v>
      </c>
      <c r="B816" s="51" t="s">
        <v>3330</v>
      </c>
      <c r="C816" s="159"/>
      <c r="D816" s="159"/>
      <c r="E816" s="4" t="s">
        <v>2671</v>
      </c>
      <c r="F816" s="4" t="s">
        <v>2670</v>
      </c>
      <c r="G816" s="159" t="str">
        <f t="shared" si="252"/>
        <v>string</v>
      </c>
      <c r="H816" s="159">
        <f t="shared" si="253"/>
        <v>3</v>
      </c>
      <c r="I816" s="159" t="str">
        <f t="shared" si="254"/>
        <v/>
      </c>
      <c r="J816" s="159" t="str">
        <f t="shared" si="255"/>
        <v/>
      </c>
      <c r="K816" s="159" t="str">
        <f t="shared" si="256"/>
        <v/>
      </c>
      <c r="L816" s="159" t="str">
        <f t="shared" si="257"/>
        <v/>
      </c>
      <c r="M816" s="159" t="str">
        <f t="shared" si="258"/>
        <v/>
      </c>
    </row>
    <row r="817" spans="1:13" ht="12.75" customHeight="1" outlineLevel="1" x14ac:dyDescent="0.25">
      <c r="A817" s="46" t="str">
        <f t="shared" si="251"/>
        <v xml:space="preserve">Objection and Cancellation; </v>
      </c>
      <c r="B817" s="51" t="s">
        <v>3330</v>
      </c>
      <c r="C817" s="159"/>
      <c r="D817" s="159"/>
      <c r="E817" s="4" t="s">
        <v>3683</v>
      </c>
      <c r="F817" s="4" t="s">
        <v>2670</v>
      </c>
      <c r="G817" s="159" t="str">
        <f t="shared" si="252"/>
        <v>string</v>
      </c>
      <c r="H817" s="159" t="str">
        <f t="shared" si="253"/>
        <v/>
      </c>
      <c r="I817" s="159">
        <f t="shared" si="254"/>
        <v>3</v>
      </c>
      <c r="J817" s="159" t="str">
        <f t="shared" si="255"/>
        <v/>
      </c>
      <c r="K817" s="159" t="str">
        <f t="shared" si="256"/>
        <v/>
      </c>
      <c r="L817" s="159" t="str">
        <f t="shared" si="257"/>
        <v/>
      </c>
      <c r="M817" s="159" t="str">
        <f t="shared" si="258"/>
        <v/>
      </c>
    </row>
    <row r="818" spans="1:13" ht="12.75" customHeight="1" outlineLevel="1" x14ac:dyDescent="0.25">
      <c r="A818" s="46" t="str">
        <f t="shared" si="251"/>
        <v xml:space="preserve">Objection and Cancellation; </v>
      </c>
      <c r="B818" s="51" t="s">
        <v>3330</v>
      </c>
      <c r="C818" s="159"/>
      <c r="D818" s="159"/>
      <c r="E818" s="4" t="s">
        <v>3460</v>
      </c>
      <c r="F818" s="4" t="s">
        <v>2670</v>
      </c>
      <c r="G818" s="159" t="str">
        <f t="shared" si="252"/>
        <v>string</v>
      </c>
      <c r="H818" s="159" t="str">
        <f t="shared" si="253"/>
        <v/>
      </c>
      <c r="I818" s="159">
        <f t="shared" si="254"/>
        <v>3</v>
      </c>
      <c r="J818" s="159" t="str">
        <f t="shared" si="255"/>
        <v/>
      </c>
      <c r="K818" s="159" t="str">
        <f t="shared" si="256"/>
        <v/>
      </c>
      <c r="L818" s="159" t="str">
        <f t="shared" si="257"/>
        <v/>
      </c>
      <c r="M818" s="159" t="str">
        <f t="shared" si="258"/>
        <v/>
      </c>
    </row>
    <row r="819" spans="1:13" ht="12.75" customHeight="1" outlineLevel="1" x14ac:dyDescent="0.25">
      <c r="A819" s="46" t="str">
        <f t="shared" si="251"/>
        <v xml:space="preserve">Objection and Cancellation; </v>
      </c>
      <c r="B819" s="51" t="s">
        <v>3330</v>
      </c>
      <c r="C819" s="159"/>
      <c r="D819" s="159"/>
      <c r="E819" s="4" t="s">
        <v>3686</v>
      </c>
      <c r="F819" s="4" t="s">
        <v>2670</v>
      </c>
      <c r="G819" s="159" t="str">
        <f t="shared" si="252"/>
        <v>date</v>
      </c>
      <c r="H819" s="159" t="str">
        <f t="shared" si="253"/>
        <v/>
      </c>
      <c r="I819" s="159" t="str">
        <f t="shared" si="254"/>
        <v/>
      </c>
      <c r="J819" s="159" t="str">
        <f t="shared" si="255"/>
        <v/>
      </c>
      <c r="K819" s="159" t="str">
        <f t="shared" si="256"/>
        <v/>
      </c>
      <c r="L819" s="159" t="str">
        <f t="shared" si="257"/>
        <v/>
      </c>
      <c r="M819" s="159" t="str">
        <f t="shared" si="258"/>
        <v/>
      </c>
    </row>
    <row r="820" spans="1:13" ht="12.75" customHeight="1" outlineLevel="1" x14ac:dyDescent="0.25">
      <c r="A820" s="46" t="str">
        <f t="shared" si="251"/>
        <v xml:space="preserve">Objection and Cancellation; </v>
      </c>
      <c r="B820" s="51" t="s">
        <v>3330</v>
      </c>
      <c r="C820" s="159" t="s">
        <v>3839</v>
      </c>
      <c r="D820" s="159" t="s">
        <v>2670</v>
      </c>
      <c r="E820" s="233" t="s">
        <v>1247</v>
      </c>
      <c r="F820" s="233" t="s">
        <v>2681</v>
      </c>
      <c r="G820" s="159" t="str">
        <f t="shared" si="252"/>
        <v>string</v>
      </c>
      <c r="H820" s="159" t="str">
        <f t="shared" si="253"/>
        <v/>
      </c>
      <c r="I820" s="159">
        <f t="shared" si="254"/>
        <v>10</v>
      </c>
      <c r="J820" s="159" t="str">
        <f t="shared" si="255"/>
        <v/>
      </c>
      <c r="K820" s="159" t="str">
        <f t="shared" si="256"/>
        <v/>
      </c>
      <c r="L820" s="159" t="str">
        <f t="shared" si="257"/>
        <v/>
      </c>
      <c r="M820" s="159" t="str">
        <f t="shared" si="258"/>
        <v/>
      </c>
    </row>
    <row r="821" spans="1:13" ht="12.75" customHeight="1" outlineLevel="1" x14ac:dyDescent="0.25">
      <c r="A821" s="46" t="str">
        <f t="shared" si="251"/>
        <v xml:space="preserve">Objection and Cancellation; </v>
      </c>
      <c r="B821" s="51" t="s">
        <v>3330</v>
      </c>
      <c r="C821" s="159"/>
      <c r="D821" s="159"/>
      <c r="E821" s="233" t="s">
        <v>1248</v>
      </c>
      <c r="F821" s="233" t="s">
        <v>2681</v>
      </c>
      <c r="G821" s="159" t="str">
        <f t="shared" si="252"/>
        <v>string</v>
      </c>
      <c r="H821" s="159" t="str">
        <f t="shared" si="253"/>
        <v/>
      </c>
      <c r="I821" s="159">
        <f t="shared" si="254"/>
        <v>40</v>
      </c>
      <c r="J821" s="159" t="str">
        <f t="shared" si="255"/>
        <v/>
      </c>
      <c r="K821" s="159" t="str">
        <f t="shared" si="256"/>
        <v/>
      </c>
      <c r="L821" s="159" t="str">
        <f t="shared" si="257"/>
        <v/>
      </c>
      <c r="M821" s="159" t="str">
        <f t="shared" si="258"/>
        <v/>
      </c>
    </row>
    <row r="822" spans="1:13" ht="12.75" customHeight="1" outlineLevel="1" x14ac:dyDescent="0.25">
      <c r="A822" s="46" t="str">
        <f t="shared" si="251"/>
        <v xml:space="preserve">Objection and Cancellation; </v>
      </c>
      <c r="B822" s="51" t="s">
        <v>3330</v>
      </c>
      <c r="C822" s="159"/>
      <c r="D822" s="159"/>
      <c r="E822" s="233" t="s">
        <v>1249</v>
      </c>
      <c r="F822" s="233" t="s">
        <v>2681</v>
      </c>
      <c r="G822" s="159" t="str">
        <f t="shared" si="252"/>
        <v>string</v>
      </c>
      <c r="H822" s="159" t="str">
        <f t="shared" si="253"/>
        <v/>
      </c>
      <c r="I822" s="159">
        <f t="shared" si="254"/>
        <v>40</v>
      </c>
      <c r="J822" s="159" t="str">
        <f t="shared" si="255"/>
        <v/>
      </c>
      <c r="K822" s="159" t="str">
        <f t="shared" si="256"/>
        <v/>
      </c>
      <c r="L822" s="159" t="str">
        <f t="shared" si="257"/>
        <v/>
      </c>
      <c r="M822" s="159" t="str">
        <f t="shared" si="258"/>
        <v/>
      </c>
    </row>
    <row r="823" spans="1:13" ht="12.75" customHeight="1" outlineLevel="1" x14ac:dyDescent="0.25">
      <c r="A823" s="46" t="str">
        <f t="shared" si="251"/>
        <v xml:space="preserve">Objection and Cancellation; </v>
      </c>
      <c r="B823" s="51" t="s">
        <v>3330</v>
      </c>
      <c r="C823" s="159"/>
      <c r="D823" s="159"/>
      <c r="E823" s="233" t="s">
        <v>1250</v>
      </c>
      <c r="F823" s="233" t="s">
        <v>2681</v>
      </c>
      <c r="G823" s="159" t="str">
        <f t="shared" si="252"/>
        <v>string</v>
      </c>
      <c r="H823" s="159" t="str">
        <f t="shared" si="253"/>
        <v/>
      </c>
      <c r="I823" s="159">
        <f t="shared" si="254"/>
        <v>10</v>
      </c>
      <c r="J823" s="159" t="str">
        <f t="shared" si="255"/>
        <v/>
      </c>
      <c r="K823" s="159" t="str">
        <f t="shared" si="256"/>
        <v/>
      </c>
      <c r="L823" s="159" t="str">
        <f t="shared" si="257"/>
        <v/>
      </c>
      <c r="M823" s="159" t="str">
        <f t="shared" si="258"/>
        <v>Yes</v>
      </c>
    </row>
    <row r="824" spans="1:13" ht="12.75" customHeight="1" outlineLevel="1" x14ac:dyDescent="0.25">
      <c r="A824" s="46" t="str">
        <f t="shared" si="251"/>
        <v xml:space="preserve">Objection and Cancellation; </v>
      </c>
      <c r="B824" s="51" t="s">
        <v>3330</v>
      </c>
      <c r="C824" s="159"/>
      <c r="D824" s="159"/>
      <c r="E824" s="233" t="s">
        <v>1251</v>
      </c>
      <c r="F824" s="233" t="s">
        <v>2681</v>
      </c>
      <c r="G824" s="159" t="str">
        <f t="shared" si="252"/>
        <v>string</v>
      </c>
      <c r="H824" s="159" t="str">
        <f t="shared" si="253"/>
        <v/>
      </c>
      <c r="I824" s="159">
        <f t="shared" si="254"/>
        <v>60</v>
      </c>
      <c r="J824" s="159" t="str">
        <f t="shared" si="255"/>
        <v/>
      </c>
      <c r="K824" s="159" t="str">
        <f t="shared" si="256"/>
        <v/>
      </c>
      <c r="L824" s="159" t="str">
        <f t="shared" si="257"/>
        <v/>
      </c>
      <c r="M824" s="159" t="str">
        <f t="shared" si="258"/>
        <v>Yes</v>
      </c>
    </row>
    <row r="825" spans="1:13" ht="12.75" customHeight="1" outlineLevel="1" x14ac:dyDescent="0.25">
      <c r="A825" s="46" t="str">
        <f t="shared" si="251"/>
        <v xml:space="preserve">Objection and Cancellation; </v>
      </c>
      <c r="B825" s="51" t="s">
        <v>3330</v>
      </c>
      <c r="C825" s="159"/>
      <c r="D825" s="159"/>
      <c r="E825" s="233" t="s">
        <v>1252</v>
      </c>
      <c r="F825" s="233" t="s">
        <v>2681</v>
      </c>
      <c r="G825" s="159" t="str">
        <f t="shared" si="252"/>
        <v>string</v>
      </c>
      <c r="H825" s="159" t="str">
        <f t="shared" si="253"/>
        <v/>
      </c>
      <c r="I825" s="159">
        <f t="shared" si="254"/>
        <v>40</v>
      </c>
      <c r="J825" s="159" t="str">
        <f t="shared" si="255"/>
        <v/>
      </c>
      <c r="K825" s="159" t="str">
        <f t="shared" si="256"/>
        <v/>
      </c>
      <c r="L825" s="159" t="str">
        <f t="shared" si="257"/>
        <v/>
      </c>
      <c r="M825" s="159" t="str">
        <f t="shared" si="258"/>
        <v/>
      </c>
    </row>
    <row r="826" spans="1:13" ht="12.75" customHeight="1" outlineLevel="1" x14ac:dyDescent="0.25">
      <c r="A826" s="46" t="str">
        <f t="shared" si="251"/>
        <v xml:space="preserve">Objection and Cancellation; </v>
      </c>
      <c r="B826" s="51" t="s">
        <v>3330</v>
      </c>
      <c r="C826" s="159"/>
      <c r="D826" s="159"/>
      <c r="E826" s="233" t="s">
        <v>1253</v>
      </c>
      <c r="F826" s="233" t="s">
        <v>2681</v>
      </c>
      <c r="G826" s="159" t="str">
        <f t="shared" si="252"/>
        <v>string</v>
      </c>
      <c r="H826" s="159" t="str">
        <f t="shared" si="253"/>
        <v/>
      </c>
      <c r="I826" s="159">
        <f t="shared" si="254"/>
        <v>40</v>
      </c>
      <c r="J826" s="159" t="str">
        <f t="shared" si="255"/>
        <v/>
      </c>
      <c r="K826" s="159" t="str">
        <f t="shared" si="256"/>
        <v/>
      </c>
      <c r="L826" s="159" t="str">
        <f t="shared" si="257"/>
        <v/>
      </c>
      <c r="M826" s="159" t="str">
        <f t="shared" si="258"/>
        <v/>
      </c>
    </row>
    <row r="827" spans="1:13" ht="12.75" customHeight="1" outlineLevel="1" x14ac:dyDescent="0.25">
      <c r="A827" s="46" t="str">
        <f t="shared" si="251"/>
        <v xml:space="preserve">Objection and Cancellation; </v>
      </c>
      <c r="B827" s="51" t="s">
        <v>3330</v>
      </c>
      <c r="C827" s="159"/>
      <c r="D827" s="159"/>
      <c r="E827" s="234" t="s">
        <v>2653</v>
      </c>
      <c r="F827" s="234" t="s">
        <v>2681</v>
      </c>
      <c r="G827" s="159" t="str">
        <f t="shared" si="252"/>
        <v>string</v>
      </c>
      <c r="H827" s="159" t="str">
        <f t="shared" si="253"/>
        <v/>
      </c>
      <c r="I827" s="159">
        <f t="shared" si="254"/>
        <v>10</v>
      </c>
      <c r="J827" s="159" t="str">
        <f t="shared" si="255"/>
        <v/>
      </c>
      <c r="K827" s="159" t="str">
        <f t="shared" si="256"/>
        <v/>
      </c>
      <c r="L827" s="159" t="str">
        <f t="shared" si="257"/>
        <v/>
      </c>
      <c r="M827" s="159" t="str">
        <f t="shared" si="258"/>
        <v/>
      </c>
    </row>
    <row r="828" spans="1:13" ht="12.75" customHeight="1" outlineLevel="1" x14ac:dyDescent="0.25">
      <c r="A828" s="46" t="str">
        <f t="shared" si="251"/>
        <v xml:space="preserve">Objection and Cancellation; </v>
      </c>
      <c r="B828" s="51" t="s">
        <v>3330</v>
      </c>
      <c r="C828" s="159"/>
      <c r="D828" s="159"/>
      <c r="E828" s="233" t="s">
        <v>1254</v>
      </c>
      <c r="F828" s="233" t="s">
        <v>2681</v>
      </c>
      <c r="G828" s="159" t="str">
        <f t="shared" si="252"/>
        <v>string</v>
      </c>
      <c r="H828" s="159" t="str">
        <f t="shared" si="253"/>
        <v/>
      </c>
      <c r="I828" s="159">
        <f t="shared" si="254"/>
        <v>40</v>
      </c>
      <c r="J828" s="159" t="str">
        <f t="shared" si="255"/>
        <v/>
      </c>
      <c r="K828" s="159" t="str">
        <f t="shared" si="256"/>
        <v/>
      </c>
      <c r="L828" s="159" t="str">
        <f t="shared" si="257"/>
        <v/>
      </c>
      <c r="M828" s="159" t="str">
        <f t="shared" si="258"/>
        <v/>
      </c>
    </row>
    <row r="829" spans="1:13" ht="12.75" customHeight="1" outlineLevel="1" x14ac:dyDescent="0.25">
      <c r="A829" s="46" t="str">
        <f t="shared" si="251"/>
        <v xml:space="preserve">Objection and Cancellation; </v>
      </c>
      <c r="B829" s="51" t="s">
        <v>3330</v>
      </c>
      <c r="C829" s="159"/>
      <c r="D829" s="159"/>
      <c r="E829" s="233" t="s">
        <v>1255</v>
      </c>
      <c r="F829" s="233" t="s">
        <v>2681</v>
      </c>
      <c r="G829" s="159" t="str">
        <f t="shared" si="252"/>
        <v>string</v>
      </c>
      <c r="H829" s="159" t="str">
        <f t="shared" si="253"/>
        <v/>
      </c>
      <c r="I829" s="159">
        <f t="shared" si="254"/>
        <v>3</v>
      </c>
      <c r="J829" s="159" t="str">
        <f t="shared" si="255"/>
        <v/>
      </c>
      <c r="K829" s="159" t="str">
        <f t="shared" si="256"/>
        <v/>
      </c>
      <c r="L829" s="159" t="str">
        <f t="shared" si="257"/>
        <v/>
      </c>
      <c r="M829" s="159" t="str">
        <f t="shared" si="258"/>
        <v/>
      </c>
    </row>
    <row r="830" spans="1:13" ht="12.75" customHeight="1" outlineLevel="1" x14ac:dyDescent="0.25">
      <c r="A830" s="46" t="str">
        <f t="shared" si="251"/>
        <v xml:space="preserve">Objection and Cancellation; </v>
      </c>
      <c r="B830" s="51" t="s">
        <v>3330</v>
      </c>
      <c r="C830" s="159"/>
      <c r="D830" s="159"/>
      <c r="E830" s="233" t="s">
        <v>2882</v>
      </c>
      <c r="F830" s="233" t="s">
        <v>2681</v>
      </c>
      <c r="G830" s="159" t="str">
        <f t="shared" si="252"/>
        <v>string</v>
      </c>
      <c r="H830" s="159" t="str">
        <f t="shared" si="253"/>
        <v/>
      </c>
      <c r="I830" s="159">
        <f t="shared" si="254"/>
        <v>3</v>
      </c>
      <c r="J830" s="159" t="str">
        <f t="shared" si="255"/>
        <v/>
      </c>
      <c r="K830" s="159" t="str">
        <f t="shared" si="256"/>
        <v/>
      </c>
      <c r="L830" s="159" t="str">
        <f t="shared" si="257"/>
        <v/>
      </c>
      <c r="M830" s="159" t="str">
        <f t="shared" si="258"/>
        <v/>
      </c>
    </row>
    <row r="831" spans="1:13" ht="12.75" customHeight="1" outlineLevel="1" x14ac:dyDescent="0.25">
      <c r="A831" s="46" t="str">
        <f t="shared" si="251"/>
        <v xml:space="preserve">Objection and Cancellation; </v>
      </c>
      <c r="B831" s="51" t="s">
        <v>3330</v>
      </c>
      <c r="C831" s="159" t="s">
        <v>652</v>
      </c>
      <c r="D831" s="159" t="s">
        <v>2670</v>
      </c>
      <c r="E831" s="234" t="s">
        <v>653</v>
      </c>
      <c r="F831" s="234" t="s">
        <v>2681</v>
      </c>
      <c r="G831" s="159" t="str">
        <f t="shared" si="252"/>
        <v>string</v>
      </c>
      <c r="H831" s="159" t="str">
        <f t="shared" si="253"/>
        <v/>
      </c>
      <c r="I831" s="159">
        <f t="shared" si="254"/>
        <v>4</v>
      </c>
      <c r="J831" s="159" t="str">
        <f t="shared" si="255"/>
        <v/>
      </c>
      <c r="K831" s="159" t="str">
        <f t="shared" si="256"/>
        <v/>
      </c>
      <c r="L831" s="159" t="str">
        <f t="shared" si="257"/>
        <v/>
      </c>
      <c r="M831" s="159" t="str">
        <f t="shared" si="258"/>
        <v>Yes</v>
      </c>
    </row>
    <row r="832" spans="1:13" ht="12.75" customHeight="1" outlineLevel="1" x14ac:dyDescent="0.25">
      <c r="A832" s="46" t="str">
        <f t="shared" si="251"/>
        <v xml:space="preserve">Objection and Cancellation; </v>
      </c>
      <c r="B832" s="51" t="s">
        <v>3330</v>
      </c>
      <c r="C832" s="159"/>
      <c r="D832" s="159"/>
      <c r="E832" s="234" t="s">
        <v>654</v>
      </c>
      <c r="F832" s="234" t="s">
        <v>2681</v>
      </c>
      <c r="G832" s="159" t="str">
        <f t="shared" si="252"/>
        <v>string</v>
      </c>
      <c r="H832" s="159" t="str">
        <f t="shared" si="253"/>
        <v/>
      </c>
      <c r="I832" s="159">
        <f t="shared" si="254"/>
        <v>40</v>
      </c>
      <c r="J832" s="159" t="str">
        <f t="shared" si="255"/>
        <v/>
      </c>
      <c r="K832" s="159" t="str">
        <f t="shared" si="256"/>
        <v/>
      </c>
      <c r="L832" s="159" t="str">
        <f t="shared" si="257"/>
        <v/>
      </c>
      <c r="M832" s="159" t="str">
        <f t="shared" si="258"/>
        <v/>
      </c>
    </row>
    <row r="833" spans="1:13" ht="12.75" customHeight="1" outlineLevel="1" x14ac:dyDescent="0.25">
      <c r="A833" s="46" t="str">
        <f t="shared" si="251"/>
        <v xml:space="preserve">Objection and Cancellation; </v>
      </c>
      <c r="B833" s="51" t="s">
        <v>3330</v>
      </c>
      <c r="C833" s="159"/>
      <c r="D833" s="159"/>
      <c r="E833" s="234" t="s">
        <v>655</v>
      </c>
      <c r="F833" s="234" t="s">
        <v>2681</v>
      </c>
      <c r="G833" s="159" t="str">
        <f t="shared" si="252"/>
        <v>string</v>
      </c>
      <c r="H833" s="159" t="str">
        <f t="shared" si="253"/>
        <v/>
      </c>
      <c r="I833" s="159">
        <f t="shared" si="254"/>
        <v>40</v>
      </c>
      <c r="J833" s="159" t="str">
        <f t="shared" si="255"/>
        <v/>
      </c>
      <c r="K833" s="159" t="str">
        <f t="shared" si="256"/>
        <v/>
      </c>
      <c r="L833" s="159" t="str">
        <f t="shared" si="257"/>
        <v/>
      </c>
      <c r="M833" s="159" t="str">
        <f t="shared" si="258"/>
        <v/>
      </c>
    </row>
    <row r="834" spans="1:13" ht="12.75" customHeight="1" outlineLevel="1" x14ac:dyDescent="0.25">
      <c r="A834" s="46" t="str">
        <f t="shared" si="251"/>
        <v xml:space="preserve">Objection and Cancellation; </v>
      </c>
      <c r="B834" s="51" t="s">
        <v>3330</v>
      </c>
      <c r="C834" s="159"/>
      <c r="D834" s="159"/>
      <c r="E834" s="234" t="s">
        <v>656</v>
      </c>
      <c r="F834" s="234" t="s">
        <v>2681</v>
      </c>
      <c r="G834" s="159" t="str">
        <f t="shared" si="252"/>
        <v>string</v>
      </c>
      <c r="H834" s="159" t="str">
        <f t="shared" si="253"/>
        <v/>
      </c>
      <c r="I834" s="159">
        <f t="shared" si="254"/>
        <v>40</v>
      </c>
      <c r="J834" s="159" t="str">
        <f t="shared" si="255"/>
        <v/>
      </c>
      <c r="K834" s="159" t="str">
        <f t="shared" si="256"/>
        <v/>
      </c>
      <c r="L834" s="159" t="str">
        <f t="shared" si="257"/>
        <v/>
      </c>
      <c r="M834" s="159" t="str">
        <f t="shared" si="258"/>
        <v/>
      </c>
    </row>
    <row r="835" spans="1:13" ht="12.75" customHeight="1" outlineLevel="1" x14ac:dyDescent="0.25">
      <c r="A835" s="46" t="str">
        <f t="shared" si="251"/>
        <v xml:space="preserve">Objection and Cancellation; </v>
      </c>
      <c r="B835" s="51" t="s">
        <v>3330</v>
      </c>
      <c r="C835" s="159"/>
      <c r="D835" s="159"/>
      <c r="E835" s="234" t="s">
        <v>657</v>
      </c>
      <c r="F835" s="234" t="s">
        <v>2681</v>
      </c>
      <c r="G835" s="159" t="str">
        <f t="shared" si="252"/>
        <v>string</v>
      </c>
      <c r="H835" s="159" t="str">
        <f t="shared" si="253"/>
        <v/>
      </c>
      <c r="I835" s="159">
        <f t="shared" si="254"/>
        <v>40</v>
      </c>
      <c r="J835" s="159" t="str">
        <f t="shared" si="255"/>
        <v/>
      </c>
      <c r="K835" s="159" t="str">
        <f t="shared" si="256"/>
        <v/>
      </c>
      <c r="L835" s="159" t="str">
        <f t="shared" si="257"/>
        <v/>
      </c>
      <c r="M835" s="159" t="str">
        <f t="shared" si="258"/>
        <v/>
      </c>
    </row>
    <row r="836" spans="1:13" ht="12.75" customHeight="1" outlineLevel="1" x14ac:dyDescent="0.25">
      <c r="A836" s="46" t="str">
        <f t="shared" si="251"/>
        <v xml:space="preserve">Objection and Cancellation; </v>
      </c>
      <c r="B836" s="51" t="s">
        <v>3330</v>
      </c>
      <c r="C836" s="159"/>
      <c r="D836" s="159"/>
      <c r="E836" s="234" t="s">
        <v>2643</v>
      </c>
      <c r="F836" s="234" t="s">
        <v>2681</v>
      </c>
      <c r="G836" s="159" t="str">
        <f t="shared" si="252"/>
        <v>string</v>
      </c>
      <c r="H836" s="159" t="str">
        <f t="shared" si="253"/>
        <v/>
      </c>
      <c r="I836" s="159">
        <f t="shared" si="254"/>
        <v>30</v>
      </c>
      <c r="J836" s="159" t="str">
        <f t="shared" si="255"/>
        <v/>
      </c>
      <c r="K836" s="159" t="str">
        <f t="shared" si="256"/>
        <v/>
      </c>
      <c r="L836" s="159" t="str">
        <f t="shared" si="257"/>
        <v/>
      </c>
      <c r="M836" s="159" t="str">
        <f t="shared" si="258"/>
        <v>Yes</v>
      </c>
    </row>
    <row r="837" spans="1:13" ht="12.75" customHeight="1" outlineLevel="1" x14ac:dyDescent="0.25">
      <c r="A837" s="46" t="str">
        <f t="shared" si="251"/>
        <v xml:space="preserve">Objection and Cancellation; </v>
      </c>
      <c r="B837" s="51" t="s">
        <v>3330</v>
      </c>
      <c r="C837" s="159"/>
      <c r="D837" s="159"/>
      <c r="E837" s="234" t="s">
        <v>1048</v>
      </c>
      <c r="F837" s="234" t="s">
        <v>2681</v>
      </c>
      <c r="G837" s="159" t="str">
        <f t="shared" si="252"/>
        <v>string</v>
      </c>
      <c r="H837" s="159" t="str">
        <f t="shared" si="253"/>
        <v/>
      </c>
      <c r="I837" s="159">
        <f t="shared" si="254"/>
        <v>40</v>
      </c>
      <c r="J837" s="159" t="str">
        <f t="shared" si="255"/>
        <v/>
      </c>
      <c r="K837" s="159" t="str">
        <f t="shared" si="256"/>
        <v/>
      </c>
      <c r="L837" s="159" t="str">
        <f t="shared" si="257"/>
        <v/>
      </c>
      <c r="M837" s="159" t="str">
        <f t="shared" si="258"/>
        <v/>
      </c>
    </row>
    <row r="838" spans="1:13" ht="12.75" customHeight="1" outlineLevel="1" x14ac:dyDescent="0.25">
      <c r="A838" s="46" t="str">
        <f t="shared" si="251"/>
        <v xml:space="preserve">Objection and Cancellation; </v>
      </c>
      <c r="B838" s="51" t="s">
        <v>3330</v>
      </c>
      <c r="C838" s="159" t="s">
        <v>2896</v>
      </c>
      <c r="D838" s="159" t="s">
        <v>2681</v>
      </c>
      <c r="E838" s="159" t="s">
        <v>2897</v>
      </c>
      <c r="F838" s="159" t="s">
        <v>2681</v>
      </c>
      <c r="G838" s="159" t="str">
        <f t="shared" si="252"/>
        <v>string</v>
      </c>
      <c r="H838" s="159" t="str">
        <f t="shared" si="253"/>
        <v/>
      </c>
      <c r="I838" s="159">
        <f t="shared" si="254"/>
        <v>70</v>
      </c>
      <c r="J838" s="159" t="str">
        <f t="shared" si="255"/>
        <v/>
      </c>
      <c r="K838" s="159" t="str">
        <f t="shared" si="256"/>
        <v/>
      </c>
      <c r="L838" s="159" t="str">
        <f t="shared" si="257"/>
        <v/>
      </c>
      <c r="M838" s="159" t="str">
        <f t="shared" si="258"/>
        <v/>
      </c>
    </row>
    <row r="839" spans="1:13" ht="12.75" customHeight="1" outlineLevel="1" x14ac:dyDescent="0.25">
      <c r="A839" s="46" t="str">
        <f t="shared" si="251"/>
        <v xml:space="preserve">Objection and Cancellation; </v>
      </c>
      <c r="B839" s="51" t="s">
        <v>3330</v>
      </c>
      <c r="C839" s="235" t="s">
        <v>2690</v>
      </c>
      <c r="D839" s="159" t="s">
        <v>2681</v>
      </c>
      <c r="E839" s="159" t="s">
        <v>2789</v>
      </c>
      <c r="F839" s="159" t="s">
        <v>2681</v>
      </c>
      <c r="G839" s="159" t="str">
        <f t="shared" si="252"/>
        <v>string</v>
      </c>
      <c r="H839" s="159" t="str">
        <f t="shared" si="253"/>
        <v/>
      </c>
      <c r="I839" s="159">
        <f t="shared" si="254"/>
        <v>20</v>
      </c>
      <c r="J839" s="159" t="str">
        <f t="shared" si="255"/>
        <v/>
      </c>
      <c r="K839" s="159" t="str">
        <f t="shared" si="256"/>
        <v/>
      </c>
      <c r="L839" s="159" t="str">
        <f t="shared" si="257"/>
        <v/>
      </c>
      <c r="M839" s="159" t="str">
        <f t="shared" si="258"/>
        <v/>
      </c>
    </row>
    <row r="840" spans="1:13" ht="12.75" customHeight="1" outlineLevel="1" x14ac:dyDescent="0.25">
      <c r="A840" s="46" t="str">
        <f t="shared" si="251"/>
        <v xml:space="preserve">Objection and Cancellation; </v>
      </c>
      <c r="B840" s="51" t="s">
        <v>3330</v>
      </c>
      <c r="C840" s="159"/>
      <c r="D840" s="159"/>
      <c r="E840" s="159" t="s">
        <v>2790</v>
      </c>
      <c r="F840" s="159" t="s">
        <v>2681</v>
      </c>
      <c r="G840" s="159" t="str">
        <f t="shared" si="252"/>
        <v>string</v>
      </c>
      <c r="H840" s="159" t="str">
        <f t="shared" si="253"/>
        <v/>
      </c>
      <c r="I840" s="159">
        <f t="shared" si="254"/>
        <v>10</v>
      </c>
      <c r="J840" s="159" t="str">
        <f t="shared" si="255"/>
        <v/>
      </c>
      <c r="K840" s="159" t="str">
        <f t="shared" si="256"/>
        <v/>
      </c>
      <c r="L840" s="159" t="str">
        <f t="shared" si="257"/>
        <v/>
      </c>
      <c r="M840" s="159" t="str">
        <f t="shared" si="258"/>
        <v/>
      </c>
    </row>
    <row r="841" spans="1:13" ht="12.75" customHeight="1" outlineLevel="1" x14ac:dyDescent="0.25">
      <c r="A841" s="46" t="str">
        <f t="shared" si="251"/>
        <v xml:space="preserve">Objection and Cancellation; </v>
      </c>
      <c r="B841" s="51" t="s">
        <v>3330</v>
      </c>
      <c r="C841" s="235" t="s">
        <v>2691</v>
      </c>
      <c r="D841" s="159" t="s">
        <v>2681</v>
      </c>
      <c r="E841" s="159" t="s">
        <v>2789</v>
      </c>
      <c r="F841" s="159" t="s">
        <v>2681</v>
      </c>
      <c r="G841" s="159" t="str">
        <f t="shared" si="252"/>
        <v>string</v>
      </c>
      <c r="H841" s="159" t="str">
        <f t="shared" si="253"/>
        <v/>
      </c>
      <c r="I841" s="159">
        <f t="shared" si="254"/>
        <v>20</v>
      </c>
      <c r="J841" s="159" t="str">
        <f t="shared" si="255"/>
        <v/>
      </c>
      <c r="K841" s="159" t="str">
        <f t="shared" si="256"/>
        <v/>
      </c>
      <c r="L841" s="159" t="str">
        <f t="shared" si="257"/>
        <v/>
      </c>
      <c r="M841" s="159" t="str">
        <f t="shared" si="258"/>
        <v/>
      </c>
    </row>
    <row r="842" spans="1:13" ht="12.75" customHeight="1" outlineLevel="1" x14ac:dyDescent="0.25">
      <c r="A842" s="46" t="str">
        <f t="shared" si="251"/>
        <v xml:space="preserve">Objection and Cancellation; </v>
      </c>
      <c r="B842" s="51" t="s">
        <v>3330</v>
      </c>
      <c r="E842" s="159" t="s">
        <v>2790</v>
      </c>
      <c r="F842" s="159" t="s">
        <v>2681</v>
      </c>
      <c r="G842" s="159" t="str">
        <f t="shared" si="252"/>
        <v>string</v>
      </c>
      <c r="H842" s="159" t="str">
        <f t="shared" si="253"/>
        <v/>
      </c>
      <c r="I842" s="159">
        <f t="shared" si="254"/>
        <v>10</v>
      </c>
      <c r="J842" s="159" t="str">
        <f t="shared" si="255"/>
        <v/>
      </c>
      <c r="K842" s="159" t="str">
        <f t="shared" si="256"/>
        <v/>
      </c>
      <c r="L842" s="159" t="str">
        <f t="shared" si="257"/>
        <v/>
      </c>
      <c r="M842" s="159" t="str">
        <f t="shared" si="258"/>
        <v/>
      </c>
    </row>
    <row r="843" spans="1:13" ht="12.75" customHeight="1" outlineLevel="1" x14ac:dyDescent="0.25">
      <c r="A843" s="46" t="str">
        <f t="shared" si="251"/>
        <v xml:space="preserve">Objection and Cancellation; </v>
      </c>
      <c r="B843" s="51" t="s">
        <v>3330</v>
      </c>
      <c r="C843" s="235" t="s">
        <v>2692</v>
      </c>
      <c r="D843" s="159" t="s">
        <v>2681</v>
      </c>
      <c r="E843" s="159" t="s">
        <v>2789</v>
      </c>
      <c r="F843" s="159" t="s">
        <v>2681</v>
      </c>
      <c r="G843" s="159" t="str">
        <f t="shared" si="252"/>
        <v>string</v>
      </c>
      <c r="H843" s="159" t="str">
        <f t="shared" si="253"/>
        <v/>
      </c>
      <c r="I843" s="159">
        <f t="shared" si="254"/>
        <v>20</v>
      </c>
      <c r="J843" s="159" t="str">
        <f t="shared" si="255"/>
        <v/>
      </c>
      <c r="K843" s="159" t="str">
        <f t="shared" si="256"/>
        <v/>
      </c>
      <c r="L843" s="159" t="str">
        <f t="shared" si="257"/>
        <v/>
      </c>
      <c r="M843" s="159" t="str">
        <f t="shared" si="258"/>
        <v/>
      </c>
    </row>
    <row r="844" spans="1:13" ht="12.75" customHeight="1" outlineLevel="1" x14ac:dyDescent="0.25">
      <c r="A844" s="46" t="str">
        <f t="shared" si="251"/>
        <v xml:space="preserve">Objection and Cancellation; </v>
      </c>
      <c r="B844" s="51" t="s">
        <v>3330</v>
      </c>
      <c r="C844" s="159"/>
      <c r="D844" s="159"/>
      <c r="E844" s="159" t="s">
        <v>2790</v>
      </c>
      <c r="F844" s="159" t="s">
        <v>2681</v>
      </c>
      <c r="G844" s="159" t="str">
        <f t="shared" si="252"/>
        <v>string</v>
      </c>
      <c r="H844" s="159" t="str">
        <f t="shared" si="253"/>
        <v/>
      </c>
      <c r="I844" s="159">
        <f t="shared" si="254"/>
        <v>10</v>
      </c>
      <c r="J844" s="159" t="str">
        <f t="shared" si="255"/>
        <v/>
      </c>
      <c r="K844" s="159" t="str">
        <f t="shared" si="256"/>
        <v/>
      </c>
      <c r="L844" s="159" t="str">
        <f t="shared" si="257"/>
        <v/>
      </c>
      <c r="M844" s="159" t="str">
        <f t="shared" si="258"/>
        <v/>
      </c>
    </row>
    <row r="845" spans="1:13" ht="12.75" customHeight="1" x14ac:dyDescent="0.25">
      <c r="A845" s="46" t="str">
        <f t="shared" si="251"/>
        <v xml:space="preserve">Customer Details; </v>
      </c>
      <c r="B845" s="47" t="s">
        <v>3333</v>
      </c>
      <c r="C845" s="48" t="str">
        <f>VLOOKUP($B845,MMnames,2,FALSE)</f>
        <v>Change of Customer Details Confirmation</v>
      </c>
      <c r="D845" s="49"/>
      <c r="E845" s="49"/>
      <c r="F845" s="14"/>
      <c r="G845" s="14"/>
      <c r="H845" s="14"/>
      <c r="I845" s="14"/>
      <c r="J845" s="14"/>
      <c r="K845" s="14"/>
      <c r="L845" s="14"/>
      <c r="M845" s="14"/>
    </row>
    <row r="846" spans="1:13" ht="12.75" customHeight="1" outlineLevel="1" x14ac:dyDescent="0.25">
      <c r="A846" s="46" t="str">
        <f t="shared" si="251"/>
        <v xml:space="preserve">Customer Details; </v>
      </c>
      <c r="B846" s="51" t="s">
        <v>3333</v>
      </c>
      <c r="C846" s="4" t="s">
        <v>2668</v>
      </c>
      <c r="D846" s="4"/>
      <c r="E846" s="4" t="s">
        <v>2769</v>
      </c>
      <c r="F846" s="4" t="s">
        <v>2670</v>
      </c>
      <c r="G846" s="159" t="str">
        <f t="shared" ref="G846:G856" si="259">VLOOKUP(E846,DI_schema,2,FALSE)</f>
        <v>string</v>
      </c>
      <c r="H846" s="159">
        <f t="shared" ref="H846:H856" si="260">VLOOKUP($E846,DI_schema,3,FALSE)</f>
        <v>11</v>
      </c>
      <c r="I846" s="159" t="str">
        <f t="shared" ref="I846:I856" si="261">VLOOKUP($E846,DI_schema,4,FALSE)</f>
        <v/>
      </c>
      <c r="J846" s="159" t="str">
        <f t="shared" ref="J846:J856" si="262">VLOOKUP($E846,DI_schema,5,FALSE)</f>
        <v/>
      </c>
      <c r="K846" s="159" t="str">
        <f t="shared" ref="K846:K856" si="263">VLOOKUP($E846,DI_schema,6,FALSE)</f>
        <v/>
      </c>
      <c r="L846" s="159" t="str">
        <f t="shared" ref="L846:L856" si="264">VLOOKUP($E846,DI_schema,7,FALSE)</f>
        <v/>
      </c>
      <c r="M846" s="159" t="str">
        <f t="shared" ref="M846:M856" si="265">IF(LEN(VLOOKUP($E846,DI_schema,8,FALSE))&gt;0,"Yes","")</f>
        <v/>
      </c>
    </row>
    <row r="847" spans="1:13" ht="12.75" customHeight="1" outlineLevel="1" x14ac:dyDescent="0.25">
      <c r="A847" s="46" t="str">
        <f t="shared" si="251"/>
        <v xml:space="preserve">Customer Details; </v>
      </c>
      <c r="B847" s="51" t="s">
        <v>3333</v>
      </c>
      <c r="C847" s="4"/>
      <c r="D847" s="4"/>
      <c r="E847" s="4" t="s">
        <v>2671</v>
      </c>
      <c r="F847" s="4" t="s">
        <v>2670</v>
      </c>
      <c r="G847" s="159" t="str">
        <f t="shared" si="259"/>
        <v>string</v>
      </c>
      <c r="H847" s="159">
        <f t="shared" si="260"/>
        <v>3</v>
      </c>
      <c r="I847" s="159" t="str">
        <f t="shared" si="261"/>
        <v/>
      </c>
      <c r="J847" s="159" t="str">
        <f t="shared" si="262"/>
        <v/>
      </c>
      <c r="K847" s="159" t="str">
        <f t="shared" si="263"/>
        <v/>
      </c>
      <c r="L847" s="159" t="str">
        <f t="shared" si="264"/>
        <v/>
      </c>
      <c r="M847" s="159" t="str">
        <f t="shared" si="265"/>
        <v/>
      </c>
    </row>
    <row r="848" spans="1:13" ht="12.75" customHeight="1" outlineLevel="1" x14ac:dyDescent="0.25">
      <c r="A848" s="46" t="str">
        <f t="shared" si="251"/>
        <v xml:space="preserve">Customer Details; </v>
      </c>
      <c r="B848" s="51" t="s">
        <v>3333</v>
      </c>
      <c r="C848" s="4"/>
      <c r="D848" s="4"/>
      <c r="E848" s="4" t="s">
        <v>2894</v>
      </c>
      <c r="F848" s="4" t="s">
        <v>2681</v>
      </c>
      <c r="G848" s="159" t="str">
        <f t="shared" si="259"/>
        <v>string</v>
      </c>
      <c r="H848" s="159" t="str">
        <f t="shared" si="260"/>
        <v/>
      </c>
      <c r="I848" s="159">
        <f t="shared" si="261"/>
        <v>35</v>
      </c>
      <c r="J848" s="159" t="str">
        <f t="shared" si="262"/>
        <v/>
      </c>
      <c r="K848" s="159" t="str">
        <f t="shared" si="263"/>
        <v/>
      </c>
      <c r="L848" s="159" t="str">
        <f t="shared" si="264"/>
        <v/>
      </c>
      <c r="M848" s="159" t="str">
        <f t="shared" si="265"/>
        <v/>
      </c>
    </row>
    <row r="849" spans="1:13" ht="12.75" customHeight="1" outlineLevel="1" x14ac:dyDescent="0.25">
      <c r="A849" s="46" t="str">
        <f t="shared" si="251"/>
        <v xml:space="preserve">Customer Details; </v>
      </c>
      <c r="B849" s="51" t="s">
        <v>3333</v>
      </c>
      <c r="C849" s="4"/>
      <c r="D849" s="4"/>
      <c r="E849" s="4" t="s">
        <v>2771</v>
      </c>
      <c r="F849" s="4" t="s">
        <v>2681</v>
      </c>
      <c r="G849" s="159" t="str">
        <f t="shared" si="259"/>
        <v>string</v>
      </c>
      <c r="H849" s="159" t="str">
        <f t="shared" si="260"/>
        <v/>
      </c>
      <c r="I849" s="159">
        <f t="shared" si="261"/>
        <v>4</v>
      </c>
      <c r="J849" s="159" t="str">
        <f t="shared" si="262"/>
        <v/>
      </c>
      <c r="K849" s="159" t="str">
        <f t="shared" si="263"/>
        <v/>
      </c>
      <c r="L849" s="159" t="str">
        <f t="shared" si="264"/>
        <v/>
      </c>
      <c r="M849" s="159" t="str">
        <f t="shared" si="265"/>
        <v/>
      </c>
    </row>
    <row r="850" spans="1:13" ht="12.75" customHeight="1" outlineLevel="1" x14ac:dyDescent="0.25">
      <c r="A850" s="46" t="str">
        <f t="shared" si="251"/>
        <v xml:space="preserve">Customer Details; </v>
      </c>
      <c r="B850" s="51" t="s">
        <v>3333</v>
      </c>
      <c r="C850" s="4"/>
      <c r="D850" s="4"/>
      <c r="E850" s="4" t="s">
        <v>3450</v>
      </c>
      <c r="F850" s="4" t="s">
        <v>2670</v>
      </c>
      <c r="G850" s="159" t="str">
        <f t="shared" si="259"/>
        <v>boolean</v>
      </c>
      <c r="H850" s="159" t="str">
        <f t="shared" si="260"/>
        <v/>
      </c>
      <c r="I850" s="159" t="str">
        <f t="shared" si="261"/>
        <v/>
      </c>
      <c r="J850" s="159" t="str">
        <f t="shared" si="262"/>
        <v/>
      </c>
      <c r="K850" s="159" t="str">
        <f t="shared" si="263"/>
        <v/>
      </c>
      <c r="L850" s="159" t="str">
        <f t="shared" si="264"/>
        <v/>
      </c>
      <c r="M850" s="159" t="str">
        <f t="shared" si="265"/>
        <v/>
      </c>
    </row>
    <row r="851" spans="1:13" ht="12.75" customHeight="1" outlineLevel="1" x14ac:dyDescent="0.25">
      <c r="A851" s="46" t="str">
        <f t="shared" si="251"/>
        <v xml:space="preserve">Customer Details; </v>
      </c>
      <c r="B851" s="51" t="s">
        <v>3333</v>
      </c>
      <c r="C851" s="4"/>
      <c r="D851" s="4"/>
      <c r="E851" s="4" t="s">
        <v>3451</v>
      </c>
      <c r="F851" s="4" t="s">
        <v>2670</v>
      </c>
      <c r="G851" s="159" t="str">
        <f t="shared" si="259"/>
        <v>boolean</v>
      </c>
      <c r="H851" s="159" t="str">
        <f t="shared" si="260"/>
        <v/>
      </c>
      <c r="I851" s="159" t="str">
        <f t="shared" si="261"/>
        <v/>
      </c>
      <c r="J851" s="159" t="str">
        <f t="shared" si="262"/>
        <v/>
      </c>
      <c r="K851" s="159" t="str">
        <f t="shared" si="263"/>
        <v/>
      </c>
      <c r="L851" s="159" t="str">
        <f t="shared" si="264"/>
        <v/>
      </c>
      <c r="M851" s="159" t="str">
        <f t="shared" si="265"/>
        <v/>
      </c>
    </row>
    <row r="852" spans="1:13" ht="12.75" customHeight="1" outlineLevel="1" x14ac:dyDescent="0.25">
      <c r="A852" s="46" t="str">
        <f t="shared" si="251"/>
        <v xml:space="preserve">Customer Details; </v>
      </c>
      <c r="B852" s="51" t="s">
        <v>3333</v>
      </c>
      <c r="C852" s="4"/>
      <c r="D852" s="4"/>
      <c r="E852" s="4" t="s">
        <v>3452</v>
      </c>
      <c r="F852" s="4" t="s">
        <v>2670</v>
      </c>
      <c r="G852" s="159" t="str">
        <f t="shared" si="259"/>
        <v>boolean</v>
      </c>
      <c r="H852" s="159" t="str">
        <f t="shared" si="260"/>
        <v/>
      </c>
      <c r="I852" s="159" t="str">
        <f t="shared" si="261"/>
        <v/>
      </c>
      <c r="J852" s="159" t="str">
        <f t="shared" si="262"/>
        <v/>
      </c>
      <c r="K852" s="159" t="str">
        <f t="shared" si="263"/>
        <v/>
      </c>
      <c r="L852" s="159" t="str">
        <f t="shared" si="264"/>
        <v/>
      </c>
      <c r="M852" s="159" t="str">
        <f t="shared" si="265"/>
        <v/>
      </c>
    </row>
    <row r="853" spans="1:13" ht="12.75" customHeight="1" outlineLevel="1" x14ac:dyDescent="0.25">
      <c r="A853" s="46" t="str">
        <f t="shared" si="251"/>
        <v xml:space="preserve">Customer Details; </v>
      </c>
      <c r="B853" s="276" t="s">
        <v>3333</v>
      </c>
      <c r="C853" s="237"/>
      <c r="D853" s="237"/>
      <c r="E853" s="237" t="s">
        <v>3391</v>
      </c>
      <c r="F853" s="237" t="s">
        <v>2681</v>
      </c>
      <c r="G853" s="237" t="str">
        <f t="shared" si="259"/>
        <v>boolean</v>
      </c>
      <c r="H853" s="237" t="str">
        <f t="shared" si="260"/>
        <v/>
      </c>
      <c r="I853" s="237" t="str">
        <f t="shared" si="261"/>
        <v/>
      </c>
      <c r="J853" s="237" t="str">
        <f t="shared" si="262"/>
        <v/>
      </c>
      <c r="K853" s="237" t="str">
        <f t="shared" si="263"/>
        <v/>
      </c>
      <c r="L853" s="237" t="str">
        <f t="shared" si="264"/>
        <v/>
      </c>
      <c r="M853" s="237" t="str">
        <f t="shared" si="265"/>
        <v/>
      </c>
    </row>
    <row r="854" spans="1:13" ht="12.75" customHeight="1" outlineLevel="1" x14ac:dyDescent="0.25">
      <c r="A854" s="46" t="str">
        <f t="shared" si="251"/>
        <v xml:space="preserve">Customer Details; </v>
      </c>
      <c r="B854" s="276" t="s">
        <v>3333</v>
      </c>
      <c r="C854" s="237"/>
      <c r="D854" s="237"/>
      <c r="E854" s="237" t="s">
        <v>3453</v>
      </c>
      <c r="F854" s="237" t="s">
        <v>2670</v>
      </c>
      <c r="G854" s="237" t="str">
        <f t="shared" si="259"/>
        <v>string</v>
      </c>
      <c r="H854" s="237">
        <f t="shared" si="260"/>
        <v>1</v>
      </c>
      <c r="I854" s="237" t="str">
        <f t="shared" si="261"/>
        <v/>
      </c>
      <c r="J854" s="237" t="str">
        <f t="shared" si="262"/>
        <v/>
      </c>
      <c r="K854" s="237" t="str">
        <f t="shared" si="263"/>
        <v/>
      </c>
      <c r="L854" s="237" t="str">
        <f t="shared" si="264"/>
        <v/>
      </c>
      <c r="M854" s="237" t="str">
        <f t="shared" si="265"/>
        <v/>
      </c>
    </row>
    <row r="855" spans="1:13" s="230" customFormat="1" ht="12.75" customHeight="1" outlineLevel="1" x14ac:dyDescent="0.25">
      <c r="A855" s="46" t="str">
        <f t="shared" si="251"/>
        <v xml:space="preserve">Customer Details; </v>
      </c>
      <c r="B855" s="276" t="s">
        <v>3333</v>
      </c>
      <c r="C855" s="237"/>
      <c r="D855" s="237"/>
      <c r="E855" s="237" t="s">
        <v>2683</v>
      </c>
      <c r="F855" s="237" t="s">
        <v>2681</v>
      </c>
      <c r="G855" s="237" t="str">
        <f t="shared" si="259"/>
        <v>string</v>
      </c>
      <c r="H855" s="237" t="str">
        <f t="shared" si="260"/>
        <v/>
      </c>
      <c r="I855" s="237">
        <f t="shared" si="261"/>
        <v>3</v>
      </c>
      <c r="J855" s="237" t="str">
        <f t="shared" si="262"/>
        <v/>
      </c>
      <c r="K855" s="237" t="str">
        <f t="shared" si="263"/>
        <v/>
      </c>
      <c r="L855" s="237" t="str">
        <f t="shared" si="264"/>
        <v/>
      </c>
      <c r="M855" s="237" t="str">
        <f t="shared" si="265"/>
        <v/>
      </c>
    </row>
    <row r="856" spans="1:13" ht="12.75" customHeight="1" outlineLevel="1" x14ac:dyDescent="0.25">
      <c r="A856" s="46" t="str">
        <f t="shared" si="251"/>
        <v xml:space="preserve">Customer Details; </v>
      </c>
      <c r="B856" s="276" t="s">
        <v>3333</v>
      </c>
      <c r="C856" s="237"/>
      <c r="D856" s="237"/>
      <c r="E856" s="237" t="s">
        <v>1245</v>
      </c>
      <c r="F856" s="237" t="s">
        <v>2681</v>
      </c>
      <c r="G856" s="237" t="str">
        <f t="shared" si="259"/>
        <v>date</v>
      </c>
      <c r="H856" s="237" t="str">
        <f t="shared" si="260"/>
        <v/>
      </c>
      <c r="I856" s="237" t="str">
        <f t="shared" si="261"/>
        <v/>
      </c>
      <c r="J856" s="237" t="str">
        <f t="shared" si="262"/>
        <v/>
      </c>
      <c r="K856" s="237" t="str">
        <f t="shared" si="263"/>
        <v/>
      </c>
      <c r="L856" s="237" t="str">
        <f t="shared" si="264"/>
        <v/>
      </c>
      <c r="M856" s="237" t="str">
        <f t="shared" si="265"/>
        <v/>
      </c>
    </row>
    <row r="857" spans="1:13" ht="12.75" customHeight="1" outlineLevel="1" x14ac:dyDescent="0.25">
      <c r="A857" s="46"/>
      <c r="B857" s="276" t="s">
        <v>3333</v>
      </c>
      <c r="C857" s="237"/>
      <c r="D857" s="237"/>
      <c r="E857" s="237" t="s">
        <v>4066</v>
      </c>
      <c r="F857" s="237" t="s">
        <v>2681</v>
      </c>
      <c r="G857" s="237" t="s">
        <v>4146</v>
      </c>
      <c r="H857" s="237"/>
      <c r="I857" s="237">
        <v>3</v>
      </c>
      <c r="J857" s="237"/>
      <c r="K857" s="237"/>
      <c r="L857" s="237"/>
      <c r="M857" s="237"/>
    </row>
    <row r="858" spans="1:13" ht="12.75" customHeight="1" outlineLevel="1" x14ac:dyDescent="0.25">
      <c r="A858" s="46" t="str">
        <f t="shared" si="251"/>
        <v xml:space="preserve">Customer Details; </v>
      </c>
      <c r="B858" s="51" t="s">
        <v>3333</v>
      </c>
      <c r="C858" s="4" t="s">
        <v>3839</v>
      </c>
      <c r="D858" s="4" t="s">
        <v>2670</v>
      </c>
      <c r="E858" s="234" t="s">
        <v>1247</v>
      </c>
      <c r="F858" s="234" t="s">
        <v>2681</v>
      </c>
      <c r="G858" s="159" t="str">
        <f t="shared" ref="G858:G875" si="266">VLOOKUP(E858,DI_schema,2,FALSE)</f>
        <v>string</v>
      </c>
      <c r="H858" s="159" t="str">
        <f t="shared" ref="H858:H875" si="267">VLOOKUP($E858,DI_schema,3,FALSE)</f>
        <v/>
      </c>
      <c r="I858" s="159">
        <f t="shared" ref="I858:I875" si="268">VLOOKUP($E858,DI_schema,4,FALSE)</f>
        <v>10</v>
      </c>
      <c r="J858" s="159" t="str">
        <f t="shared" ref="J858:J875" si="269">VLOOKUP($E858,DI_schema,5,FALSE)</f>
        <v/>
      </c>
      <c r="K858" s="159" t="str">
        <f t="shared" ref="K858:K875" si="270">VLOOKUP($E858,DI_schema,6,FALSE)</f>
        <v/>
      </c>
      <c r="L858" s="159" t="str">
        <f t="shared" ref="L858:L875" si="271">VLOOKUP($E858,DI_schema,7,FALSE)</f>
        <v/>
      </c>
      <c r="M858" s="159" t="str">
        <f t="shared" ref="M858:M875" si="272">IF(LEN(VLOOKUP($E858,DI_schema,8,FALSE))&gt;0,"Yes","")</f>
        <v/>
      </c>
    </row>
    <row r="859" spans="1:13" ht="12.75" customHeight="1" outlineLevel="1" x14ac:dyDescent="0.25">
      <c r="A859" s="46" t="str">
        <f t="shared" si="251"/>
        <v xml:space="preserve">Customer Details; </v>
      </c>
      <c r="B859" s="51" t="s">
        <v>3333</v>
      </c>
      <c r="C859" s="4"/>
      <c r="D859" s="4"/>
      <c r="E859" s="234" t="s">
        <v>1248</v>
      </c>
      <c r="F859" s="234" t="s">
        <v>2681</v>
      </c>
      <c r="G859" s="159" t="str">
        <f t="shared" si="266"/>
        <v>string</v>
      </c>
      <c r="H859" s="159" t="str">
        <f t="shared" si="267"/>
        <v/>
      </c>
      <c r="I859" s="159">
        <f t="shared" si="268"/>
        <v>40</v>
      </c>
      <c r="J859" s="159" t="str">
        <f t="shared" si="269"/>
        <v/>
      </c>
      <c r="K859" s="159" t="str">
        <f t="shared" si="270"/>
        <v/>
      </c>
      <c r="L859" s="159" t="str">
        <f t="shared" si="271"/>
        <v/>
      </c>
      <c r="M859" s="159" t="str">
        <f t="shared" si="272"/>
        <v/>
      </c>
    </row>
    <row r="860" spans="1:13" ht="12.75" customHeight="1" outlineLevel="1" x14ac:dyDescent="0.25">
      <c r="A860" s="46" t="str">
        <f t="shared" ref="A860:A918" si="273">IF(B860="","",VLOOKUP(B860,mapping_result,2,FALSE))</f>
        <v xml:space="preserve">Customer Details; </v>
      </c>
      <c r="B860" s="51" t="s">
        <v>3333</v>
      </c>
      <c r="C860" s="4"/>
      <c r="D860" s="4"/>
      <c r="E860" s="234" t="s">
        <v>1249</v>
      </c>
      <c r="F860" s="234" t="s">
        <v>2681</v>
      </c>
      <c r="G860" s="159" t="str">
        <f t="shared" si="266"/>
        <v>string</v>
      </c>
      <c r="H860" s="159" t="str">
        <f t="shared" si="267"/>
        <v/>
      </c>
      <c r="I860" s="159">
        <f t="shared" si="268"/>
        <v>40</v>
      </c>
      <c r="J860" s="159" t="str">
        <f t="shared" si="269"/>
        <v/>
      </c>
      <c r="K860" s="159" t="str">
        <f t="shared" si="270"/>
        <v/>
      </c>
      <c r="L860" s="159" t="str">
        <f t="shared" si="271"/>
        <v/>
      </c>
      <c r="M860" s="159" t="str">
        <f t="shared" si="272"/>
        <v/>
      </c>
    </row>
    <row r="861" spans="1:13" ht="12.75" customHeight="1" outlineLevel="1" x14ac:dyDescent="0.25">
      <c r="A861" s="46" t="str">
        <f t="shared" si="273"/>
        <v xml:space="preserve">Customer Details; </v>
      </c>
      <c r="B861" s="51" t="s">
        <v>3333</v>
      </c>
      <c r="C861" s="4"/>
      <c r="D861" s="4"/>
      <c r="E861" s="234" t="s">
        <v>1250</v>
      </c>
      <c r="F861" s="234" t="s">
        <v>2681</v>
      </c>
      <c r="G861" s="159" t="str">
        <f t="shared" si="266"/>
        <v>string</v>
      </c>
      <c r="H861" s="159" t="str">
        <f t="shared" si="267"/>
        <v/>
      </c>
      <c r="I861" s="159">
        <f t="shared" si="268"/>
        <v>10</v>
      </c>
      <c r="J861" s="159" t="str">
        <f t="shared" si="269"/>
        <v/>
      </c>
      <c r="K861" s="159" t="str">
        <f t="shared" si="270"/>
        <v/>
      </c>
      <c r="L861" s="159" t="str">
        <f t="shared" si="271"/>
        <v/>
      </c>
      <c r="M861" s="159" t="str">
        <f t="shared" si="272"/>
        <v>Yes</v>
      </c>
    </row>
    <row r="862" spans="1:13" ht="12.75" customHeight="1" outlineLevel="1" collapsed="1" x14ac:dyDescent="0.25">
      <c r="A862" s="46" t="str">
        <f t="shared" si="273"/>
        <v xml:space="preserve">Customer Details; </v>
      </c>
      <c r="B862" s="51" t="s">
        <v>3333</v>
      </c>
      <c r="C862" s="4"/>
      <c r="D862" s="4"/>
      <c r="E862" s="234" t="s">
        <v>1251</v>
      </c>
      <c r="F862" s="234" t="s">
        <v>2681</v>
      </c>
      <c r="G862" s="159" t="str">
        <f t="shared" si="266"/>
        <v>string</v>
      </c>
      <c r="H862" s="159" t="str">
        <f t="shared" si="267"/>
        <v/>
      </c>
      <c r="I862" s="159">
        <f t="shared" si="268"/>
        <v>60</v>
      </c>
      <c r="J862" s="159" t="str">
        <f t="shared" si="269"/>
        <v/>
      </c>
      <c r="K862" s="159" t="str">
        <f t="shared" si="270"/>
        <v/>
      </c>
      <c r="L862" s="159" t="str">
        <f t="shared" si="271"/>
        <v/>
      </c>
      <c r="M862" s="159" t="str">
        <f t="shared" si="272"/>
        <v>Yes</v>
      </c>
    </row>
    <row r="863" spans="1:13" ht="12.75" customHeight="1" outlineLevel="1" x14ac:dyDescent="0.25">
      <c r="A863" s="46" t="str">
        <f t="shared" si="273"/>
        <v xml:space="preserve">Customer Details; </v>
      </c>
      <c r="B863" s="51" t="s">
        <v>3333</v>
      </c>
      <c r="C863" s="4"/>
      <c r="D863" s="4"/>
      <c r="E863" s="234" t="s">
        <v>1252</v>
      </c>
      <c r="F863" s="234" t="s">
        <v>2681</v>
      </c>
      <c r="G863" s="159" t="str">
        <f t="shared" si="266"/>
        <v>string</v>
      </c>
      <c r="H863" s="159" t="str">
        <f t="shared" si="267"/>
        <v/>
      </c>
      <c r="I863" s="159">
        <f t="shared" si="268"/>
        <v>40</v>
      </c>
      <c r="J863" s="159" t="str">
        <f t="shared" si="269"/>
        <v/>
      </c>
      <c r="K863" s="159" t="str">
        <f t="shared" si="270"/>
        <v/>
      </c>
      <c r="L863" s="159" t="str">
        <f t="shared" si="271"/>
        <v/>
      </c>
      <c r="M863" s="159" t="str">
        <f t="shared" si="272"/>
        <v/>
      </c>
    </row>
    <row r="864" spans="1:13" ht="12.75" customHeight="1" outlineLevel="1" x14ac:dyDescent="0.25">
      <c r="A864" s="46" t="str">
        <f t="shared" si="273"/>
        <v xml:space="preserve">Customer Details; </v>
      </c>
      <c r="B864" s="51" t="s">
        <v>3333</v>
      </c>
      <c r="C864" s="4"/>
      <c r="D864" s="4"/>
      <c r="E864" s="234" t="s">
        <v>1253</v>
      </c>
      <c r="F864" s="234" t="s">
        <v>2681</v>
      </c>
      <c r="G864" s="159" t="str">
        <f t="shared" si="266"/>
        <v>string</v>
      </c>
      <c r="H864" s="159" t="str">
        <f t="shared" si="267"/>
        <v/>
      </c>
      <c r="I864" s="159">
        <f t="shared" si="268"/>
        <v>40</v>
      </c>
      <c r="J864" s="159" t="str">
        <f t="shared" si="269"/>
        <v/>
      </c>
      <c r="K864" s="159" t="str">
        <f t="shared" si="270"/>
        <v/>
      </c>
      <c r="L864" s="159" t="str">
        <f t="shared" si="271"/>
        <v/>
      </c>
      <c r="M864" s="159" t="str">
        <f t="shared" si="272"/>
        <v/>
      </c>
    </row>
    <row r="865" spans="1:13" ht="12.75" customHeight="1" outlineLevel="1" x14ac:dyDescent="0.25">
      <c r="A865" s="46" t="str">
        <f t="shared" si="273"/>
        <v xml:space="preserve">Customer Details; </v>
      </c>
      <c r="B865" s="51" t="s">
        <v>3333</v>
      </c>
      <c r="C865" s="4"/>
      <c r="D865" s="4"/>
      <c r="E865" s="234" t="s">
        <v>2653</v>
      </c>
      <c r="F865" s="234" t="s">
        <v>2681</v>
      </c>
      <c r="G865" s="159" t="str">
        <f t="shared" si="266"/>
        <v>string</v>
      </c>
      <c r="H865" s="159" t="str">
        <f t="shared" si="267"/>
        <v/>
      </c>
      <c r="I865" s="159">
        <f t="shared" si="268"/>
        <v>10</v>
      </c>
      <c r="J865" s="159" t="str">
        <f t="shared" si="269"/>
        <v/>
      </c>
      <c r="K865" s="159" t="str">
        <f t="shared" si="270"/>
        <v/>
      </c>
      <c r="L865" s="159" t="str">
        <f t="shared" si="271"/>
        <v/>
      </c>
      <c r="M865" s="159" t="str">
        <f t="shared" si="272"/>
        <v/>
      </c>
    </row>
    <row r="866" spans="1:13" ht="12.75" customHeight="1" outlineLevel="1" x14ac:dyDescent="0.25">
      <c r="A866" s="46" t="str">
        <f t="shared" si="273"/>
        <v xml:space="preserve">Customer Details; </v>
      </c>
      <c r="B866" s="51" t="s">
        <v>3333</v>
      </c>
      <c r="C866" s="4"/>
      <c r="D866" s="4"/>
      <c r="E866" s="234" t="s">
        <v>1254</v>
      </c>
      <c r="F866" s="234" t="s">
        <v>2681</v>
      </c>
      <c r="G866" s="159" t="str">
        <f t="shared" si="266"/>
        <v>string</v>
      </c>
      <c r="H866" s="159" t="str">
        <f t="shared" si="267"/>
        <v/>
      </c>
      <c r="I866" s="159">
        <f t="shared" si="268"/>
        <v>40</v>
      </c>
      <c r="J866" s="159" t="str">
        <f t="shared" si="269"/>
        <v/>
      </c>
      <c r="K866" s="159" t="str">
        <f t="shared" si="270"/>
        <v/>
      </c>
      <c r="L866" s="159" t="str">
        <f t="shared" si="271"/>
        <v/>
      </c>
      <c r="M866" s="159" t="str">
        <f t="shared" si="272"/>
        <v/>
      </c>
    </row>
    <row r="867" spans="1:13" ht="12.75" customHeight="1" outlineLevel="1" x14ac:dyDescent="0.25">
      <c r="A867" s="46" t="str">
        <f t="shared" si="273"/>
        <v xml:space="preserve">Customer Details; </v>
      </c>
      <c r="B867" s="51" t="s">
        <v>3333</v>
      </c>
      <c r="C867" s="4"/>
      <c r="D867" s="4"/>
      <c r="E867" s="234" t="s">
        <v>1255</v>
      </c>
      <c r="F867" s="234" t="s">
        <v>2681</v>
      </c>
      <c r="G867" s="159" t="str">
        <f t="shared" si="266"/>
        <v>string</v>
      </c>
      <c r="H867" s="159" t="str">
        <f t="shared" si="267"/>
        <v/>
      </c>
      <c r="I867" s="159">
        <f t="shared" si="268"/>
        <v>3</v>
      </c>
      <c r="J867" s="159" t="str">
        <f t="shared" si="269"/>
        <v/>
      </c>
      <c r="K867" s="159" t="str">
        <f t="shared" si="270"/>
        <v/>
      </c>
      <c r="L867" s="159" t="str">
        <f t="shared" si="271"/>
        <v/>
      </c>
      <c r="M867" s="159" t="str">
        <f t="shared" si="272"/>
        <v/>
      </c>
    </row>
    <row r="868" spans="1:13" ht="12.75" customHeight="1" outlineLevel="1" x14ac:dyDescent="0.25">
      <c r="A868" s="46" t="str">
        <f t="shared" si="273"/>
        <v xml:space="preserve">Customer Details; </v>
      </c>
      <c r="B868" s="51" t="s">
        <v>3333</v>
      </c>
      <c r="C868" s="4"/>
      <c r="D868" s="4"/>
      <c r="E868" s="234" t="s">
        <v>2882</v>
      </c>
      <c r="F868" s="234" t="s">
        <v>2681</v>
      </c>
      <c r="G868" s="159" t="str">
        <f t="shared" si="266"/>
        <v>string</v>
      </c>
      <c r="H868" s="159" t="str">
        <f t="shared" si="267"/>
        <v/>
      </c>
      <c r="I868" s="159">
        <f t="shared" si="268"/>
        <v>3</v>
      </c>
      <c r="J868" s="159" t="str">
        <f t="shared" si="269"/>
        <v/>
      </c>
      <c r="K868" s="159" t="str">
        <f t="shared" si="270"/>
        <v/>
      </c>
      <c r="L868" s="159" t="str">
        <f t="shared" si="271"/>
        <v/>
      </c>
      <c r="M868" s="159" t="str">
        <f t="shared" si="272"/>
        <v/>
      </c>
    </row>
    <row r="869" spans="1:13" ht="12.75" customHeight="1" outlineLevel="1" x14ac:dyDescent="0.25">
      <c r="A869" s="46" t="str">
        <f t="shared" si="273"/>
        <v xml:space="preserve">Customer Details; </v>
      </c>
      <c r="B869" s="51" t="s">
        <v>3333</v>
      </c>
      <c r="C869" s="4" t="s">
        <v>652</v>
      </c>
      <c r="D869" s="4" t="s">
        <v>2670</v>
      </c>
      <c r="E869" s="234" t="s">
        <v>653</v>
      </c>
      <c r="F869" s="234" t="s">
        <v>2681</v>
      </c>
      <c r="G869" s="159" t="str">
        <f t="shared" si="266"/>
        <v>string</v>
      </c>
      <c r="H869" s="159" t="str">
        <f t="shared" si="267"/>
        <v/>
      </c>
      <c r="I869" s="159">
        <f t="shared" si="268"/>
        <v>4</v>
      </c>
      <c r="J869" s="159" t="str">
        <f t="shared" si="269"/>
        <v/>
      </c>
      <c r="K869" s="159" t="str">
        <f t="shared" si="270"/>
        <v/>
      </c>
      <c r="L869" s="159" t="str">
        <f t="shared" si="271"/>
        <v/>
      </c>
      <c r="M869" s="159" t="str">
        <f t="shared" si="272"/>
        <v>Yes</v>
      </c>
    </row>
    <row r="870" spans="1:13" ht="12.75" customHeight="1" outlineLevel="1" x14ac:dyDescent="0.25">
      <c r="A870" s="46" t="str">
        <f t="shared" si="273"/>
        <v xml:space="preserve">Customer Details; </v>
      </c>
      <c r="B870" s="51" t="s">
        <v>3333</v>
      </c>
      <c r="C870" s="4"/>
      <c r="D870" s="4"/>
      <c r="E870" s="234" t="s">
        <v>654</v>
      </c>
      <c r="F870" s="234" t="s">
        <v>2681</v>
      </c>
      <c r="G870" s="159" t="str">
        <f t="shared" si="266"/>
        <v>string</v>
      </c>
      <c r="H870" s="159" t="str">
        <f t="shared" si="267"/>
        <v/>
      </c>
      <c r="I870" s="159">
        <f t="shared" si="268"/>
        <v>40</v>
      </c>
      <c r="J870" s="159" t="str">
        <f t="shared" si="269"/>
        <v/>
      </c>
      <c r="K870" s="159" t="str">
        <f t="shared" si="270"/>
        <v/>
      </c>
      <c r="L870" s="159" t="str">
        <f t="shared" si="271"/>
        <v/>
      </c>
      <c r="M870" s="159" t="str">
        <f t="shared" si="272"/>
        <v/>
      </c>
    </row>
    <row r="871" spans="1:13" ht="12.75" customHeight="1" outlineLevel="1" x14ac:dyDescent="0.25">
      <c r="A871" s="46" t="str">
        <f t="shared" si="273"/>
        <v xml:space="preserve">Customer Details; </v>
      </c>
      <c r="B871" s="51" t="s">
        <v>3333</v>
      </c>
      <c r="C871" s="4"/>
      <c r="D871" s="4"/>
      <c r="E871" s="234" t="s">
        <v>655</v>
      </c>
      <c r="F871" s="234" t="s">
        <v>2681</v>
      </c>
      <c r="G871" s="159" t="str">
        <f t="shared" si="266"/>
        <v>string</v>
      </c>
      <c r="H871" s="159" t="str">
        <f t="shared" si="267"/>
        <v/>
      </c>
      <c r="I871" s="159">
        <f t="shared" si="268"/>
        <v>40</v>
      </c>
      <c r="J871" s="159" t="str">
        <f t="shared" si="269"/>
        <v/>
      </c>
      <c r="K871" s="159" t="str">
        <f t="shared" si="270"/>
        <v/>
      </c>
      <c r="L871" s="159" t="str">
        <f t="shared" si="271"/>
        <v/>
      </c>
      <c r="M871" s="159" t="str">
        <f t="shared" si="272"/>
        <v/>
      </c>
    </row>
    <row r="872" spans="1:13" ht="12.75" customHeight="1" outlineLevel="1" x14ac:dyDescent="0.25">
      <c r="A872" s="46" t="str">
        <f t="shared" si="273"/>
        <v xml:space="preserve">Customer Details; </v>
      </c>
      <c r="B872" s="51" t="s">
        <v>3333</v>
      </c>
      <c r="C872" s="4"/>
      <c r="D872" s="4"/>
      <c r="E872" s="234" t="s">
        <v>656</v>
      </c>
      <c r="F872" s="234" t="s">
        <v>2681</v>
      </c>
      <c r="G872" s="159" t="str">
        <f t="shared" si="266"/>
        <v>string</v>
      </c>
      <c r="H872" s="159" t="str">
        <f t="shared" si="267"/>
        <v/>
      </c>
      <c r="I872" s="159">
        <f t="shared" si="268"/>
        <v>40</v>
      </c>
      <c r="J872" s="159" t="str">
        <f t="shared" si="269"/>
        <v/>
      </c>
      <c r="K872" s="159" t="str">
        <f t="shared" si="270"/>
        <v/>
      </c>
      <c r="L872" s="159" t="str">
        <f t="shared" si="271"/>
        <v/>
      </c>
      <c r="M872" s="159" t="str">
        <f t="shared" si="272"/>
        <v/>
      </c>
    </row>
    <row r="873" spans="1:13" ht="12.75" customHeight="1" outlineLevel="1" x14ac:dyDescent="0.25">
      <c r="A873" s="46" t="str">
        <f t="shared" si="273"/>
        <v xml:space="preserve">Customer Details; </v>
      </c>
      <c r="B873" s="51" t="s">
        <v>3333</v>
      </c>
      <c r="C873" s="4"/>
      <c r="D873" s="4"/>
      <c r="E873" s="234" t="s">
        <v>657</v>
      </c>
      <c r="F873" s="234" t="s">
        <v>2681</v>
      </c>
      <c r="G873" s="159" t="str">
        <f t="shared" si="266"/>
        <v>string</v>
      </c>
      <c r="H873" s="159" t="str">
        <f t="shared" si="267"/>
        <v/>
      </c>
      <c r="I873" s="159">
        <f t="shared" si="268"/>
        <v>40</v>
      </c>
      <c r="J873" s="159" t="str">
        <f t="shared" si="269"/>
        <v/>
      </c>
      <c r="K873" s="159" t="str">
        <f t="shared" si="270"/>
        <v/>
      </c>
      <c r="L873" s="159" t="str">
        <f t="shared" si="271"/>
        <v/>
      </c>
      <c r="M873" s="159" t="str">
        <f t="shared" si="272"/>
        <v/>
      </c>
    </row>
    <row r="874" spans="1:13" ht="12.75" customHeight="1" outlineLevel="1" x14ac:dyDescent="0.25">
      <c r="A874" s="46" t="str">
        <f t="shared" si="273"/>
        <v xml:space="preserve">Customer Details; </v>
      </c>
      <c r="B874" s="276" t="s">
        <v>3333</v>
      </c>
      <c r="C874" s="237"/>
      <c r="D874" s="237"/>
      <c r="E874" s="281" t="s">
        <v>2643</v>
      </c>
      <c r="F874" s="281" t="s">
        <v>2681</v>
      </c>
      <c r="G874" s="237" t="str">
        <f t="shared" si="266"/>
        <v>string</v>
      </c>
      <c r="H874" s="237" t="str">
        <f t="shared" si="267"/>
        <v/>
      </c>
      <c r="I874" s="237">
        <f t="shared" si="268"/>
        <v>30</v>
      </c>
      <c r="J874" s="237" t="str">
        <f t="shared" si="269"/>
        <v/>
      </c>
      <c r="K874" s="237" t="str">
        <f t="shared" si="270"/>
        <v/>
      </c>
      <c r="L874" s="237" t="str">
        <f t="shared" si="271"/>
        <v/>
      </c>
      <c r="M874" s="237" t="str">
        <f t="shared" si="272"/>
        <v>Yes</v>
      </c>
    </row>
    <row r="875" spans="1:13" ht="12.75" customHeight="1" outlineLevel="1" x14ac:dyDescent="0.25">
      <c r="A875" s="46" t="str">
        <f t="shared" si="273"/>
        <v xml:space="preserve">Customer Details; </v>
      </c>
      <c r="B875" s="276" t="s">
        <v>3333</v>
      </c>
      <c r="C875" s="237"/>
      <c r="D875" s="237"/>
      <c r="E875" s="281" t="s">
        <v>1048</v>
      </c>
      <c r="F875" s="281" t="s">
        <v>2681</v>
      </c>
      <c r="G875" s="237" t="str">
        <f t="shared" si="266"/>
        <v>string</v>
      </c>
      <c r="H875" s="237" t="str">
        <f t="shared" si="267"/>
        <v/>
      </c>
      <c r="I875" s="237">
        <f t="shared" si="268"/>
        <v>40</v>
      </c>
      <c r="J875" s="237" t="str">
        <f t="shared" si="269"/>
        <v/>
      </c>
      <c r="K875" s="237" t="str">
        <f t="shared" si="270"/>
        <v/>
      </c>
      <c r="L875" s="237" t="str">
        <f t="shared" si="271"/>
        <v/>
      </c>
      <c r="M875" s="237" t="str">
        <f t="shared" si="272"/>
        <v/>
      </c>
    </row>
    <row r="876" spans="1:13" s="230" customFormat="1" ht="12.75" customHeight="1" outlineLevel="1" x14ac:dyDescent="0.25">
      <c r="A876" s="46"/>
      <c r="B876" s="276" t="s">
        <v>3333</v>
      </c>
      <c r="C876" s="237" t="s">
        <v>4105</v>
      </c>
      <c r="D876" s="237" t="s">
        <v>2681</v>
      </c>
      <c r="E876" s="237" t="s">
        <v>4126</v>
      </c>
      <c r="F876" s="237" t="s">
        <v>2670</v>
      </c>
      <c r="G876" s="237" t="s">
        <v>2241</v>
      </c>
      <c r="H876" s="237">
        <v>2</v>
      </c>
      <c r="I876" s="237"/>
      <c r="J876" s="237"/>
      <c r="K876" s="237"/>
      <c r="L876" s="237"/>
      <c r="M876" s="237"/>
    </row>
    <row r="877" spans="1:13" s="230" customFormat="1" ht="12.75" customHeight="1" outlineLevel="1" x14ac:dyDescent="0.25">
      <c r="A877" s="46"/>
      <c r="B877" s="276" t="s">
        <v>3333</v>
      </c>
      <c r="C877" s="237"/>
      <c r="D877" s="237"/>
      <c r="E877" s="237" t="s">
        <v>1314</v>
      </c>
      <c r="F877" s="237" t="s">
        <v>2670</v>
      </c>
      <c r="G877" s="237" t="s">
        <v>2241</v>
      </c>
      <c r="H877" s="237"/>
      <c r="I877" s="237">
        <v>10</v>
      </c>
      <c r="J877" s="237"/>
      <c r="K877" s="237"/>
      <c r="L877" s="237"/>
      <c r="M877" s="237"/>
    </row>
    <row r="878" spans="1:13" s="230" customFormat="1" ht="12.75" customHeight="1" outlineLevel="1" x14ac:dyDescent="0.25">
      <c r="A878" s="46" t="str">
        <f t="shared" si="273"/>
        <v xml:space="preserve">Customer Details; </v>
      </c>
      <c r="B878" s="276" t="s">
        <v>3333</v>
      </c>
      <c r="C878" s="237" t="s">
        <v>4062</v>
      </c>
      <c r="D878" s="237" t="s">
        <v>2681</v>
      </c>
      <c r="E878" s="237" t="s">
        <v>4063</v>
      </c>
      <c r="F878" s="237" t="s">
        <v>2670</v>
      </c>
      <c r="G878" s="237" t="s">
        <v>2241</v>
      </c>
      <c r="H878" s="237">
        <v>2</v>
      </c>
      <c r="I878" s="237"/>
      <c r="J878" s="237"/>
      <c r="K878" s="237"/>
      <c r="L878" s="237"/>
      <c r="M878" s="237"/>
    </row>
    <row r="879" spans="1:13" s="230" customFormat="1" ht="12.75" customHeight="1" outlineLevel="1" x14ac:dyDescent="0.25">
      <c r="A879" s="46" t="str">
        <f t="shared" si="273"/>
        <v xml:space="preserve">Customer Details; </v>
      </c>
      <c r="B879" s="276" t="s">
        <v>3333</v>
      </c>
      <c r="C879" s="237"/>
      <c r="D879" s="237"/>
      <c r="E879" s="237" t="s">
        <v>4067</v>
      </c>
      <c r="F879" s="237" t="s">
        <v>2681</v>
      </c>
      <c r="G879" s="237" t="s">
        <v>2244</v>
      </c>
      <c r="H879" s="237"/>
      <c r="I879" s="237"/>
      <c r="J879" s="237"/>
      <c r="K879" s="237"/>
      <c r="L879" s="237"/>
      <c r="M879" s="237"/>
    </row>
    <row r="880" spans="1:13" ht="12.75" customHeight="1" x14ac:dyDescent="0.25">
      <c r="A880" s="46" t="str">
        <f t="shared" si="273"/>
        <v xml:space="preserve">Supplier Unit Registration; </v>
      </c>
      <c r="B880" s="47" t="s">
        <v>3334</v>
      </c>
      <c r="C880" s="48" t="str">
        <f>VLOOKUP($B880,MMnames,2,FALSE)</f>
        <v>Change of SSAC and or SupplierUnit Confirmation</v>
      </c>
      <c r="D880" s="49"/>
      <c r="E880" s="49"/>
      <c r="F880" s="14"/>
      <c r="G880" s="14"/>
      <c r="H880" s="14"/>
      <c r="I880" s="14"/>
      <c r="J880" s="14"/>
      <c r="K880" s="14"/>
      <c r="L880" s="14"/>
      <c r="M880" s="14"/>
    </row>
    <row r="881" spans="1:13" ht="12.75" customHeight="1" outlineLevel="1" x14ac:dyDescent="0.25">
      <c r="A881" s="46" t="str">
        <f t="shared" si="273"/>
        <v xml:space="preserve">Supplier Unit Registration; </v>
      </c>
      <c r="B881" s="51" t="s">
        <v>3334</v>
      </c>
      <c r="C881" s="159" t="s">
        <v>2668</v>
      </c>
      <c r="D881" s="159"/>
      <c r="E881" s="159" t="s">
        <v>2769</v>
      </c>
      <c r="F881" s="4" t="s">
        <v>2670</v>
      </c>
      <c r="G881" s="159" t="str">
        <f>VLOOKUP(E881,DI_schema,2,FALSE)</f>
        <v>string</v>
      </c>
      <c r="H881" s="159">
        <f>VLOOKUP($E881,DI_schema,3,FALSE)</f>
        <v>11</v>
      </c>
      <c r="I881" s="159" t="str">
        <f>VLOOKUP($E881,DI_schema,4,FALSE)</f>
        <v/>
      </c>
      <c r="J881" s="159" t="str">
        <f>VLOOKUP($E881,DI_schema,5,FALSE)</f>
        <v/>
      </c>
      <c r="K881" s="159" t="str">
        <f>VLOOKUP($E881,DI_schema,6,FALSE)</f>
        <v/>
      </c>
      <c r="L881" s="159" t="str">
        <f>VLOOKUP($E881,DI_schema,7,FALSE)</f>
        <v/>
      </c>
      <c r="M881" s="159" t="str">
        <f>IF(LEN(VLOOKUP($E881,DI_schema,8,FALSE))&gt;0,"Yes","")</f>
        <v/>
      </c>
    </row>
    <row r="882" spans="1:13" ht="12.75" customHeight="1" outlineLevel="1" x14ac:dyDescent="0.25">
      <c r="A882" s="46" t="str">
        <f t="shared" si="273"/>
        <v xml:space="preserve">Supplier Unit Registration; </v>
      </c>
      <c r="B882" s="51" t="s">
        <v>3334</v>
      </c>
      <c r="C882" s="159"/>
      <c r="D882" s="159"/>
      <c r="E882" s="159" t="s">
        <v>2894</v>
      </c>
      <c r="F882" s="4" t="s">
        <v>2670</v>
      </c>
      <c r="G882" s="159" t="str">
        <f>VLOOKUP(E882,DI_schema,2,FALSE)</f>
        <v>string</v>
      </c>
      <c r="H882" s="159" t="str">
        <f>VLOOKUP($E882,DI_schema,3,FALSE)</f>
        <v/>
      </c>
      <c r="I882" s="159">
        <f>VLOOKUP($E882,DI_schema,4,FALSE)</f>
        <v>35</v>
      </c>
      <c r="J882" s="159" t="str">
        <f>VLOOKUP($E882,DI_schema,5,FALSE)</f>
        <v/>
      </c>
      <c r="K882" s="159" t="str">
        <f>VLOOKUP($E882,DI_schema,6,FALSE)</f>
        <v/>
      </c>
      <c r="L882" s="159" t="str">
        <f>VLOOKUP($E882,DI_schema,7,FALSE)</f>
        <v/>
      </c>
      <c r="M882" s="159" t="str">
        <f>IF(LEN(VLOOKUP($E882,DI_schema,8,FALSE))&gt;0,"Yes","")</f>
        <v/>
      </c>
    </row>
    <row r="883" spans="1:13" ht="12.75" customHeight="1" outlineLevel="1" x14ac:dyDescent="0.25">
      <c r="A883" s="46" t="str">
        <f t="shared" si="273"/>
        <v xml:space="preserve">Supplier Unit Registration; </v>
      </c>
      <c r="B883" s="51" t="s">
        <v>3334</v>
      </c>
      <c r="C883" s="4"/>
      <c r="D883" s="159"/>
      <c r="E883" s="4" t="s">
        <v>2751</v>
      </c>
      <c r="F883" s="4" t="s">
        <v>2670</v>
      </c>
      <c r="G883" s="159" t="str">
        <f>VLOOKUP(E883,DI_schema,2,FALSE)</f>
        <v>string</v>
      </c>
      <c r="H883" s="159">
        <f>VLOOKUP($E883,DI_schema,3,FALSE)</f>
        <v>9</v>
      </c>
      <c r="I883" s="159" t="str">
        <f>VLOOKUP($E883,DI_schema,4,FALSE)</f>
        <v/>
      </c>
      <c r="J883" s="159" t="str">
        <f>VLOOKUP($E883,DI_schema,5,FALSE)</f>
        <v/>
      </c>
      <c r="K883" s="159" t="str">
        <f>VLOOKUP($E883,DI_schema,6,FALSE)</f>
        <v/>
      </c>
      <c r="L883" s="159" t="str">
        <f>VLOOKUP($E883,DI_schema,7,FALSE)</f>
        <v/>
      </c>
      <c r="M883" s="159" t="str">
        <f>IF(LEN(VLOOKUP($E883,DI_schema,8,FALSE))&gt;0,"Yes","")</f>
        <v>Yes</v>
      </c>
    </row>
    <row r="884" spans="1:13" ht="12.75" customHeight="1" outlineLevel="1" x14ac:dyDescent="0.25">
      <c r="A884" s="46" t="str">
        <f t="shared" si="273"/>
        <v xml:space="preserve">Supplier Unit Registration; </v>
      </c>
      <c r="B884" s="51" t="s">
        <v>3334</v>
      </c>
      <c r="C884" s="159"/>
      <c r="D884" s="159"/>
      <c r="E884" s="159" t="s">
        <v>2672</v>
      </c>
      <c r="F884" s="4" t="s">
        <v>2670</v>
      </c>
      <c r="G884" s="159" t="str">
        <f>VLOOKUP(E884,DI_schema,2,FALSE)</f>
        <v>string</v>
      </c>
      <c r="H884" s="159" t="str">
        <f>VLOOKUP($E884,DI_schema,3,FALSE)</f>
        <v/>
      </c>
      <c r="I884" s="159">
        <f>VLOOKUP($E884,DI_schema,4,FALSE)</f>
        <v>1</v>
      </c>
      <c r="J884" s="159" t="str">
        <f>VLOOKUP($E884,DI_schema,5,FALSE)</f>
        <v/>
      </c>
      <c r="K884" s="159" t="str">
        <f>VLOOKUP($E884,DI_schema,6,FALSE)</f>
        <v/>
      </c>
      <c r="L884" s="159" t="str">
        <f>VLOOKUP($E884,DI_schema,7,FALSE)</f>
        <v/>
      </c>
      <c r="M884" s="159" t="str">
        <f>IF(LEN(VLOOKUP($E884,DI_schema,8,FALSE))&gt;0,"Yes","")</f>
        <v>Yes</v>
      </c>
    </row>
    <row r="885" spans="1:13" ht="12.75" customHeight="1" outlineLevel="1" x14ac:dyDescent="0.25">
      <c r="A885" s="46" t="str">
        <f t="shared" si="273"/>
        <v xml:space="preserve">Supplier Unit Registration; </v>
      </c>
      <c r="B885" s="51" t="s">
        <v>3334</v>
      </c>
      <c r="C885" s="159"/>
      <c r="D885" s="159"/>
      <c r="E885" s="159" t="s">
        <v>1245</v>
      </c>
      <c r="F885" s="4" t="s">
        <v>2670</v>
      </c>
      <c r="G885" s="159" t="str">
        <f>VLOOKUP(E885,DI_schema,2,FALSE)</f>
        <v>date</v>
      </c>
      <c r="H885" s="159" t="str">
        <f>VLOOKUP($E885,DI_schema,3,FALSE)</f>
        <v/>
      </c>
      <c r="I885" s="159" t="str">
        <f>VLOOKUP($E885,DI_schema,4,FALSE)</f>
        <v/>
      </c>
      <c r="J885" s="159" t="str">
        <f>VLOOKUP($E885,DI_schema,5,FALSE)</f>
        <v/>
      </c>
      <c r="K885" s="159" t="str">
        <f>VLOOKUP($E885,DI_schema,6,FALSE)</f>
        <v/>
      </c>
      <c r="L885" s="159" t="str">
        <f>VLOOKUP($E885,DI_schema,7,FALSE)</f>
        <v/>
      </c>
      <c r="M885" s="159" t="str">
        <f>IF(LEN(VLOOKUP($E885,DI_schema,8,FALSE))&gt;0,"Yes","")</f>
        <v/>
      </c>
    </row>
    <row r="886" spans="1:13" ht="12.75" customHeight="1" x14ac:dyDescent="0.25">
      <c r="A886" s="46" t="str">
        <f t="shared" si="273"/>
        <v xml:space="preserve">Customer Details; </v>
      </c>
      <c r="B886" s="47" t="s">
        <v>1322</v>
      </c>
      <c r="C886" s="48" t="str">
        <f>VLOOKUP($B886,MMnames,2,FALSE)</f>
        <v>CoLE Confirmation</v>
      </c>
      <c r="D886" s="49"/>
      <c r="E886" s="49"/>
      <c r="F886" s="14"/>
      <c r="G886" s="14"/>
      <c r="H886" s="14"/>
      <c r="I886" s="14"/>
      <c r="J886" s="14"/>
      <c r="K886" s="14"/>
      <c r="L886" s="14"/>
      <c r="M886" s="14"/>
    </row>
    <row r="887" spans="1:13" ht="12.75" customHeight="1" outlineLevel="1" x14ac:dyDescent="0.25">
      <c r="A887" s="46" t="str">
        <f t="shared" si="273"/>
        <v xml:space="preserve">Customer Details; </v>
      </c>
      <c r="B887" s="51" t="s">
        <v>1322</v>
      </c>
      <c r="C887" s="4" t="s">
        <v>2668</v>
      </c>
      <c r="D887" s="4"/>
      <c r="E887" s="4" t="s">
        <v>2769</v>
      </c>
      <c r="F887" s="4" t="s">
        <v>2670</v>
      </c>
      <c r="G887" s="159" t="str">
        <f t="shared" ref="G887:G899" si="274">VLOOKUP(E887,DI_schema,2,FALSE)</f>
        <v>string</v>
      </c>
      <c r="H887" s="159">
        <f t="shared" ref="H887:H899" si="275">VLOOKUP($E887,DI_schema,3,FALSE)</f>
        <v>11</v>
      </c>
      <c r="I887" s="159" t="str">
        <f t="shared" ref="I887:I899" si="276">VLOOKUP($E887,DI_schema,4,FALSE)</f>
        <v/>
      </c>
      <c r="J887" s="159" t="str">
        <f t="shared" ref="J887:J899" si="277">VLOOKUP($E887,DI_schema,5,FALSE)</f>
        <v/>
      </c>
      <c r="K887" s="159" t="str">
        <f t="shared" ref="K887:K899" si="278">VLOOKUP($E887,DI_schema,6,FALSE)</f>
        <v/>
      </c>
      <c r="L887" s="159" t="str">
        <f t="shared" ref="L887:L899" si="279">VLOOKUP($E887,DI_schema,7,FALSE)</f>
        <v/>
      </c>
      <c r="M887" s="159" t="str">
        <f t="shared" ref="M887:M899" si="280">IF(LEN(VLOOKUP($E887,DI_schema,8,FALSE))&gt;0,"Yes","")</f>
        <v/>
      </c>
    </row>
    <row r="888" spans="1:13" ht="12.75" customHeight="1" outlineLevel="1" x14ac:dyDescent="0.25">
      <c r="A888" s="46" t="str">
        <f t="shared" si="273"/>
        <v xml:space="preserve">Customer Details; </v>
      </c>
      <c r="B888" s="51" t="s">
        <v>1322</v>
      </c>
      <c r="C888" s="4"/>
      <c r="D888" s="4"/>
      <c r="E888" s="4" t="s">
        <v>2671</v>
      </c>
      <c r="F888" s="4" t="s">
        <v>2670</v>
      </c>
      <c r="G888" s="159" t="str">
        <f t="shared" si="274"/>
        <v>string</v>
      </c>
      <c r="H888" s="159">
        <f t="shared" si="275"/>
        <v>3</v>
      </c>
      <c r="I888" s="159" t="str">
        <f t="shared" si="276"/>
        <v/>
      </c>
      <c r="J888" s="159" t="str">
        <f t="shared" si="277"/>
        <v/>
      </c>
      <c r="K888" s="159" t="str">
        <f t="shared" si="278"/>
        <v/>
      </c>
      <c r="L888" s="159" t="str">
        <f t="shared" si="279"/>
        <v/>
      </c>
      <c r="M888" s="159" t="str">
        <f t="shared" si="280"/>
        <v/>
      </c>
    </row>
    <row r="889" spans="1:13" ht="12.75" customHeight="1" outlineLevel="1" x14ac:dyDescent="0.25">
      <c r="A889" s="46"/>
      <c r="B889" s="51" t="s">
        <v>1322</v>
      </c>
      <c r="C889" s="4"/>
      <c r="D889" s="4"/>
      <c r="E889" s="4" t="s">
        <v>2894</v>
      </c>
      <c r="F889" s="4" t="s">
        <v>2670</v>
      </c>
      <c r="G889" s="159" t="str">
        <f t="shared" si="274"/>
        <v>string</v>
      </c>
      <c r="H889" s="159" t="str">
        <f t="shared" si="275"/>
        <v/>
      </c>
      <c r="I889" s="159">
        <f t="shared" si="276"/>
        <v>35</v>
      </c>
      <c r="J889" s="159" t="str">
        <f t="shared" si="277"/>
        <v/>
      </c>
      <c r="K889" s="159" t="str">
        <f t="shared" si="278"/>
        <v/>
      </c>
      <c r="L889" s="159" t="str">
        <f t="shared" si="279"/>
        <v/>
      </c>
      <c r="M889" s="159" t="str">
        <f t="shared" si="280"/>
        <v/>
      </c>
    </row>
    <row r="890" spans="1:13" ht="12.75" customHeight="1" outlineLevel="1" x14ac:dyDescent="0.25">
      <c r="A890" s="46" t="str">
        <f t="shared" si="273"/>
        <v xml:space="preserve">Customer Details; </v>
      </c>
      <c r="B890" s="51" t="s">
        <v>1322</v>
      </c>
      <c r="C890" s="4"/>
      <c r="D890" s="4"/>
      <c r="E890" s="4" t="s">
        <v>1245</v>
      </c>
      <c r="F890" s="4" t="s">
        <v>3685</v>
      </c>
      <c r="G890" s="159" t="str">
        <f t="shared" si="274"/>
        <v>date</v>
      </c>
      <c r="H890" s="159" t="str">
        <f t="shared" si="275"/>
        <v/>
      </c>
      <c r="I890" s="159" t="str">
        <f t="shared" si="276"/>
        <v/>
      </c>
      <c r="J890" s="159" t="str">
        <f t="shared" si="277"/>
        <v/>
      </c>
      <c r="K890" s="159" t="str">
        <f t="shared" si="278"/>
        <v/>
      </c>
      <c r="L890" s="159" t="str">
        <f t="shared" si="279"/>
        <v/>
      </c>
      <c r="M890" s="159" t="str">
        <f t="shared" si="280"/>
        <v/>
      </c>
    </row>
    <row r="891" spans="1:13" ht="12.75" customHeight="1" outlineLevel="1" x14ac:dyDescent="0.25">
      <c r="A891" s="46" t="str">
        <f t="shared" si="273"/>
        <v xml:space="preserve">Customer Details; </v>
      </c>
      <c r="B891" s="51" t="s">
        <v>1322</v>
      </c>
      <c r="C891" s="4"/>
      <c r="D891" s="4"/>
      <c r="E891" s="4" t="s">
        <v>2771</v>
      </c>
      <c r="F891" s="4" t="s">
        <v>2670</v>
      </c>
      <c r="G891" s="159" t="str">
        <f t="shared" si="274"/>
        <v>string</v>
      </c>
      <c r="H891" s="159" t="str">
        <f t="shared" si="275"/>
        <v/>
      </c>
      <c r="I891" s="159">
        <f t="shared" si="276"/>
        <v>4</v>
      </c>
      <c r="J891" s="159" t="str">
        <f t="shared" si="277"/>
        <v/>
      </c>
      <c r="K891" s="159" t="str">
        <f t="shared" si="278"/>
        <v/>
      </c>
      <c r="L891" s="159" t="str">
        <f t="shared" si="279"/>
        <v/>
      </c>
      <c r="M891" s="159" t="str">
        <f t="shared" si="280"/>
        <v/>
      </c>
    </row>
    <row r="892" spans="1:13" ht="12.75" customHeight="1" outlineLevel="1" x14ac:dyDescent="0.25">
      <c r="A892" s="46" t="str">
        <f t="shared" si="273"/>
        <v xml:space="preserve">Customer Details; </v>
      </c>
      <c r="B892" s="51" t="s">
        <v>1322</v>
      </c>
      <c r="C892" s="4"/>
      <c r="D892" s="4"/>
      <c r="E892" s="4" t="s">
        <v>1054</v>
      </c>
      <c r="F892" s="4" t="s">
        <v>2681</v>
      </c>
      <c r="G892" s="159" t="str">
        <f t="shared" si="274"/>
        <v>string</v>
      </c>
      <c r="H892" s="159" t="str">
        <f t="shared" si="275"/>
        <v/>
      </c>
      <c r="I892" s="159">
        <f t="shared" si="276"/>
        <v>5</v>
      </c>
      <c r="J892" s="159" t="str">
        <f t="shared" si="277"/>
        <v/>
      </c>
      <c r="K892" s="159" t="str">
        <f t="shared" si="278"/>
        <v/>
      </c>
      <c r="L892" s="159" t="str">
        <f t="shared" si="279"/>
        <v/>
      </c>
      <c r="M892" s="159" t="str">
        <f t="shared" si="280"/>
        <v/>
      </c>
    </row>
    <row r="893" spans="1:13" ht="12.75" customHeight="1" outlineLevel="1" x14ac:dyDescent="0.25">
      <c r="A893" s="46" t="str">
        <f t="shared" si="273"/>
        <v xml:space="preserve">Customer Details; </v>
      </c>
      <c r="B893" s="51" t="s">
        <v>1322</v>
      </c>
      <c r="C893" s="159" t="s">
        <v>2896</v>
      </c>
      <c r="D893" s="159" t="s">
        <v>2681</v>
      </c>
      <c r="E893" s="4" t="s">
        <v>2897</v>
      </c>
      <c r="F893" s="4" t="s">
        <v>2681</v>
      </c>
      <c r="G893" s="159" t="str">
        <f t="shared" si="274"/>
        <v>string</v>
      </c>
      <c r="H893" s="159" t="str">
        <f t="shared" si="275"/>
        <v/>
      </c>
      <c r="I893" s="159">
        <f t="shared" si="276"/>
        <v>70</v>
      </c>
      <c r="J893" s="159" t="str">
        <f t="shared" si="277"/>
        <v/>
      </c>
      <c r="K893" s="159" t="str">
        <f t="shared" si="278"/>
        <v/>
      </c>
      <c r="L893" s="159" t="str">
        <f t="shared" si="279"/>
        <v/>
      </c>
      <c r="M893" s="159" t="str">
        <f t="shared" si="280"/>
        <v/>
      </c>
    </row>
    <row r="894" spans="1:13" ht="12.75" customHeight="1" outlineLevel="1" x14ac:dyDescent="0.25">
      <c r="A894" s="46" t="str">
        <f t="shared" si="273"/>
        <v xml:space="preserve">Customer Details; </v>
      </c>
      <c r="B894" s="51" t="s">
        <v>1322</v>
      </c>
      <c r="C894" s="235" t="s">
        <v>2690</v>
      </c>
      <c r="D894" s="159" t="s">
        <v>2681</v>
      </c>
      <c r="E894" s="159" t="s">
        <v>2789</v>
      </c>
      <c r="F894" s="159" t="s">
        <v>2681</v>
      </c>
      <c r="G894" s="159" t="str">
        <f t="shared" si="274"/>
        <v>string</v>
      </c>
      <c r="H894" s="159" t="str">
        <f t="shared" si="275"/>
        <v/>
      </c>
      <c r="I894" s="159">
        <f t="shared" si="276"/>
        <v>20</v>
      </c>
      <c r="J894" s="159" t="str">
        <f t="shared" si="277"/>
        <v/>
      </c>
      <c r="K894" s="159" t="str">
        <f t="shared" si="278"/>
        <v/>
      </c>
      <c r="L894" s="159" t="str">
        <f t="shared" si="279"/>
        <v/>
      </c>
      <c r="M894" s="159" t="str">
        <f t="shared" si="280"/>
        <v/>
      </c>
    </row>
    <row r="895" spans="1:13" ht="12.75" customHeight="1" outlineLevel="1" x14ac:dyDescent="0.25">
      <c r="A895" s="46" t="str">
        <f t="shared" si="273"/>
        <v xml:space="preserve">Customer Details; </v>
      </c>
      <c r="B895" s="51" t="s">
        <v>1322</v>
      </c>
      <c r="C895" s="159"/>
      <c r="D895" s="159"/>
      <c r="E895" s="159" t="s">
        <v>2790</v>
      </c>
      <c r="F895" s="159" t="s">
        <v>2681</v>
      </c>
      <c r="G895" s="159" t="str">
        <f t="shared" si="274"/>
        <v>string</v>
      </c>
      <c r="H895" s="159" t="str">
        <f t="shared" si="275"/>
        <v/>
      </c>
      <c r="I895" s="159">
        <f t="shared" si="276"/>
        <v>10</v>
      </c>
      <c r="J895" s="159" t="str">
        <f t="shared" si="277"/>
        <v/>
      </c>
      <c r="K895" s="159" t="str">
        <f t="shared" si="278"/>
        <v/>
      </c>
      <c r="L895" s="159" t="str">
        <f t="shared" si="279"/>
        <v/>
      </c>
      <c r="M895" s="159" t="str">
        <f t="shared" si="280"/>
        <v/>
      </c>
    </row>
    <row r="896" spans="1:13" ht="12.75" customHeight="1" outlineLevel="1" x14ac:dyDescent="0.25">
      <c r="A896" s="46" t="str">
        <f t="shared" si="273"/>
        <v xml:space="preserve">Customer Details; </v>
      </c>
      <c r="B896" s="51" t="s">
        <v>1322</v>
      </c>
      <c r="C896" s="235" t="s">
        <v>2691</v>
      </c>
      <c r="D896" s="159" t="s">
        <v>2681</v>
      </c>
      <c r="E896" s="159" t="s">
        <v>2789</v>
      </c>
      <c r="F896" s="159" t="s">
        <v>2681</v>
      </c>
      <c r="G896" s="159" t="str">
        <f t="shared" si="274"/>
        <v>string</v>
      </c>
      <c r="H896" s="159" t="str">
        <f t="shared" si="275"/>
        <v/>
      </c>
      <c r="I896" s="159">
        <f t="shared" si="276"/>
        <v>20</v>
      </c>
      <c r="J896" s="159" t="str">
        <f t="shared" si="277"/>
        <v/>
      </c>
      <c r="K896" s="159" t="str">
        <f t="shared" si="278"/>
        <v/>
      </c>
      <c r="L896" s="159" t="str">
        <f t="shared" si="279"/>
        <v/>
      </c>
      <c r="M896" s="159" t="str">
        <f t="shared" si="280"/>
        <v/>
      </c>
    </row>
    <row r="897" spans="1:13" ht="12.75" customHeight="1" outlineLevel="1" x14ac:dyDescent="0.25">
      <c r="A897" s="46" t="str">
        <f t="shared" si="273"/>
        <v xml:space="preserve">Customer Details; </v>
      </c>
      <c r="B897" s="51" t="s">
        <v>1322</v>
      </c>
      <c r="E897" s="159" t="s">
        <v>2790</v>
      </c>
      <c r="F897" s="159" t="s">
        <v>2681</v>
      </c>
      <c r="G897" s="159" t="str">
        <f t="shared" si="274"/>
        <v>string</v>
      </c>
      <c r="H897" s="159" t="str">
        <f t="shared" si="275"/>
        <v/>
      </c>
      <c r="I897" s="159">
        <f t="shared" si="276"/>
        <v>10</v>
      </c>
      <c r="J897" s="159" t="str">
        <f t="shared" si="277"/>
        <v/>
      </c>
      <c r="K897" s="159" t="str">
        <f t="shared" si="278"/>
        <v/>
      </c>
      <c r="L897" s="159" t="str">
        <f t="shared" si="279"/>
        <v/>
      </c>
      <c r="M897" s="159" t="str">
        <f t="shared" si="280"/>
        <v/>
      </c>
    </row>
    <row r="898" spans="1:13" ht="12.75" customHeight="1" outlineLevel="1" x14ac:dyDescent="0.25">
      <c r="A898" s="46" t="str">
        <f t="shared" si="273"/>
        <v xml:space="preserve">Customer Details; </v>
      </c>
      <c r="B898" s="51" t="s">
        <v>1322</v>
      </c>
      <c r="C898" s="235" t="s">
        <v>2692</v>
      </c>
      <c r="D898" s="159" t="s">
        <v>2681</v>
      </c>
      <c r="E898" s="159" t="s">
        <v>2789</v>
      </c>
      <c r="F898" s="159" t="s">
        <v>2681</v>
      </c>
      <c r="G898" s="159" t="str">
        <f t="shared" si="274"/>
        <v>string</v>
      </c>
      <c r="H898" s="159" t="str">
        <f t="shared" si="275"/>
        <v/>
      </c>
      <c r="I898" s="159">
        <f t="shared" si="276"/>
        <v>20</v>
      </c>
      <c r="J898" s="159" t="str">
        <f t="shared" si="277"/>
        <v/>
      </c>
      <c r="K898" s="159" t="str">
        <f t="shared" si="278"/>
        <v/>
      </c>
      <c r="L898" s="159" t="str">
        <f t="shared" si="279"/>
        <v/>
      </c>
      <c r="M898" s="159" t="str">
        <f t="shared" si="280"/>
        <v/>
      </c>
    </row>
    <row r="899" spans="1:13" ht="12.75" customHeight="1" outlineLevel="1" x14ac:dyDescent="0.25">
      <c r="A899" s="46" t="str">
        <f t="shared" si="273"/>
        <v xml:space="preserve">Customer Details; </v>
      </c>
      <c r="B899" s="51" t="s">
        <v>1322</v>
      </c>
      <c r="C899" s="159"/>
      <c r="D899" s="159"/>
      <c r="E899" s="159" t="s">
        <v>2790</v>
      </c>
      <c r="F899" s="159" t="s">
        <v>2681</v>
      </c>
      <c r="G899" s="159" t="str">
        <f t="shared" si="274"/>
        <v>string</v>
      </c>
      <c r="H899" s="159" t="str">
        <f t="shared" si="275"/>
        <v/>
      </c>
      <c r="I899" s="159">
        <f t="shared" si="276"/>
        <v>10</v>
      </c>
      <c r="J899" s="159" t="str">
        <f t="shared" si="277"/>
        <v/>
      </c>
      <c r="K899" s="159" t="str">
        <f t="shared" si="278"/>
        <v/>
      </c>
      <c r="L899" s="159" t="str">
        <f t="shared" si="279"/>
        <v/>
      </c>
      <c r="M899" s="159" t="str">
        <f t="shared" si="280"/>
        <v/>
      </c>
    </row>
    <row r="900" spans="1:13" ht="12.75" customHeight="1" x14ac:dyDescent="0.25">
      <c r="A900" s="46" t="str">
        <f t="shared" si="273"/>
        <v xml:space="preserve">De-Registration; </v>
      </c>
      <c r="B900" s="47" t="s">
        <v>1328</v>
      </c>
      <c r="C900" s="48" t="str">
        <f>VLOOKUP($B900,MMnames,2,FALSE)</f>
        <v>DeRegistration Confirmation</v>
      </c>
      <c r="D900" s="49"/>
      <c r="E900" s="49"/>
      <c r="F900" s="14"/>
      <c r="G900" s="14"/>
      <c r="H900" s="14"/>
      <c r="I900" s="14"/>
      <c r="J900" s="14"/>
      <c r="K900" s="14"/>
      <c r="L900" s="14"/>
      <c r="M900" s="14"/>
    </row>
    <row r="901" spans="1:13" ht="12.75" customHeight="1" outlineLevel="1" x14ac:dyDescent="0.25">
      <c r="A901" s="46" t="str">
        <f t="shared" si="273"/>
        <v xml:space="preserve">De-Registration; </v>
      </c>
      <c r="B901" s="51" t="s">
        <v>1328</v>
      </c>
      <c r="C901" s="159" t="s">
        <v>2668</v>
      </c>
      <c r="D901" s="159"/>
      <c r="E901" s="159" t="s">
        <v>2769</v>
      </c>
      <c r="F901" s="159" t="s">
        <v>2670</v>
      </c>
      <c r="G901" s="159" t="str">
        <f>VLOOKUP(E901,DI_schema,2,FALSE)</f>
        <v>string</v>
      </c>
      <c r="H901" s="159">
        <f>VLOOKUP($E901,DI_schema,3,FALSE)</f>
        <v>11</v>
      </c>
      <c r="I901" s="159" t="str">
        <f>VLOOKUP($E901,DI_schema,4,FALSE)</f>
        <v/>
      </c>
      <c r="J901" s="159" t="str">
        <f>VLOOKUP($E901,DI_schema,5,FALSE)</f>
        <v/>
      </c>
      <c r="K901" s="159" t="str">
        <f>VLOOKUP($E901,DI_schema,6,FALSE)</f>
        <v/>
      </c>
      <c r="L901" s="159" t="str">
        <f>VLOOKUP($E901,DI_schema,7,FALSE)</f>
        <v/>
      </c>
      <c r="M901" s="159" t="str">
        <f>IF(LEN(VLOOKUP($E901,DI_schema,8,FALSE))&gt;0,"Yes","")</f>
        <v/>
      </c>
    </row>
    <row r="902" spans="1:13" ht="12.75" customHeight="1" outlineLevel="1" x14ac:dyDescent="0.25">
      <c r="A902" s="46" t="str">
        <f t="shared" si="273"/>
        <v xml:space="preserve">De-Registration; </v>
      </c>
      <c r="B902" s="51" t="s">
        <v>1328</v>
      </c>
      <c r="C902" s="159"/>
      <c r="D902" s="159"/>
      <c r="E902" s="4" t="s">
        <v>2894</v>
      </c>
      <c r="F902" s="4" t="s">
        <v>2681</v>
      </c>
      <c r="G902" s="159" t="str">
        <f>VLOOKUP(E902,DI_schema,2,FALSE)</f>
        <v>string</v>
      </c>
      <c r="H902" s="159" t="str">
        <f>VLOOKUP($E902,DI_schema,3,FALSE)</f>
        <v/>
      </c>
      <c r="I902" s="159">
        <f>VLOOKUP($E902,DI_schema,4,FALSE)</f>
        <v>35</v>
      </c>
      <c r="J902" s="159" t="str">
        <f>VLOOKUP($E902,DI_schema,5,FALSE)</f>
        <v/>
      </c>
      <c r="K902" s="159" t="str">
        <f>VLOOKUP($E902,DI_schema,6,FALSE)</f>
        <v/>
      </c>
      <c r="L902" s="159" t="str">
        <f>VLOOKUP($E902,DI_schema,7,FALSE)</f>
        <v/>
      </c>
      <c r="M902" s="159" t="str">
        <f>IF(LEN(VLOOKUP($E902,DI_schema,8,FALSE))&gt;0,"Yes","")</f>
        <v/>
      </c>
    </row>
    <row r="903" spans="1:13" ht="12.75" customHeight="1" outlineLevel="1" x14ac:dyDescent="0.25">
      <c r="A903" s="46" t="str">
        <f t="shared" si="273"/>
        <v xml:space="preserve">De-Registration; </v>
      </c>
      <c r="B903" s="51" t="s">
        <v>1328</v>
      </c>
      <c r="C903" s="159"/>
      <c r="D903" s="159"/>
      <c r="E903" s="4" t="s">
        <v>3661</v>
      </c>
      <c r="F903" s="4" t="s">
        <v>2670</v>
      </c>
      <c r="G903" s="159" t="str">
        <f>VLOOKUP(E903,DI_schema,2,FALSE)</f>
        <v>string</v>
      </c>
      <c r="H903" s="159" t="str">
        <f>VLOOKUP($E903,DI_schema,3,FALSE)</f>
        <v/>
      </c>
      <c r="I903" s="159">
        <f>VLOOKUP($E903,DI_schema,4,FALSE)</f>
        <v>3</v>
      </c>
      <c r="J903" s="159" t="str">
        <f>VLOOKUP($E903,DI_schema,5,FALSE)</f>
        <v/>
      </c>
      <c r="K903" s="159" t="str">
        <f>VLOOKUP($E903,DI_schema,6,FALSE)</f>
        <v/>
      </c>
      <c r="L903" s="159" t="str">
        <f>VLOOKUP($E903,DI_schema,7,FALSE)</f>
        <v/>
      </c>
      <c r="M903" s="159" t="str">
        <f>IF(LEN(VLOOKUP($E903,DI_schema,8,FALSE))&gt;0,"Yes","")</f>
        <v/>
      </c>
    </row>
    <row r="904" spans="1:13" ht="12.75" customHeight="1" outlineLevel="1" x14ac:dyDescent="0.25">
      <c r="A904" s="46" t="str">
        <f t="shared" si="273"/>
        <v xml:space="preserve">De-Registration; </v>
      </c>
      <c r="B904" s="51" t="s">
        <v>1328</v>
      </c>
      <c r="C904" s="159"/>
      <c r="D904" s="159"/>
      <c r="E904" s="4" t="s">
        <v>1245</v>
      </c>
      <c r="F904" s="4" t="s">
        <v>2670</v>
      </c>
      <c r="G904" s="159" t="str">
        <f>VLOOKUP(E904,DI_schema,2,FALSE)</f>
        <v>date</v>
      </c>
      <c r="H904" s="159" t="str">
        <f>VLOOKUP($E904,DI_schema,3,FALSE)</f>
        <v/>
      </c>
      <c r="I904" s="159" t="str">
        <f>VLOOKUP($E904,DI_schema,4,FALSE)</f>
        <v/>
      </c>
      <c r="J904" s="159" t="str">
        <f>VLOOKUP($E904,DI_schema,5,FALSE)</f>
        <v/>
      </c>
      <c r="K904" s="159" t="str">
        <f>VLOOKUP($E904,DI_schema,6,FALSE)</f>
        <v/>
      </c>
      <c r="L904" s="159" t="str">
        <f>VLOOKUP($E904,DI_schema,7,FALSE)</f>
        <v/>
      </c>
      <c r="M904" s="159" t="str">
        <f>IF(LEN(VLOOKUP($E904,DI_schema,8,FALSE))&gt;0,"Yes","")</f>
        <v/>
      </c>
    </row>
    <row r="905" spans="1:13" ht="12.75" customHeight="1" x14ac:dyDescent="0.25">
      <c r="A905" s="46" t="str">
        <f t="shared" si="273"/>
        <v xml:space="preserve">Fieldwork Responses; </v>
      </c>
      <c r="B905" s="47" t="s">
        <v>1331</v>
      </c>
      <c r="C905" s="48" t="str">
        <f>VLOOKUP($B905,MMnames,2,FALSE)</f>
        <v>Work Status</v>
      </c>
      <c r="D905" s="49"/>
      <c r="E905" s="49"/>
      <c r="F905" s="14"/>
      <c r="G905" s="14"/>
      <c r="H905" s="14"/>
      <c r="I905" s="14"/>
      <c r="J905" s="14"/>
      <c r="K905" s="14"/>
      <c r="L905" s="14"/>
      <c r="M905" s="14"/>
    </row>
    <row r="906" spans="1:13" ht="12.75" customHeight="1" outlineLevel="1" x14ac:dyDescent="0.25">
      <c r="A906" s="46" t="str">
        <f t="shared" si="273"/>
        <v xml:space="preserve">Fieldwork Responses; </v>
      </c>
      <c r="B906" s="51" t="s">
        <v>1331</v>
      </c>
      <c r="C906" s="4" t="s">
        <v>2668</v>
      </c>
      <c r="D906" s="4"/>
      <c r="E906" s="4" t="s">
        <v>2769</v>
      </c>
      <c r="F906" s="4" t="s">
        <v>2670</v>
      </c>
      <c r="G906" s="159" t="str">
        <f>VLOOKUP(E906,DI_schema,2,FALSE)</f>
        <v>string</v>
      </c>
      <c r="H906" s="159">
        <f>VLOOKUP($E906,DI_schema,3,FALSE)</f>
        <v>11</v>
      </c>
      <c r="I906" s="159" t="str">
        <f>VLOOKUP($E906,DI_schema,4,FALSE)</f>
        <v/>
      </c>
      <c r="J906" s="159" t="str">
        <f>VLOOKUP($E906,DI_schema,5,FALSE)</f>
        <v/>
      </c>
      <c r="K906" s="159" t="str">
        <f>VLOOKUP($E906,DI_schema,6,FALSE)</f>
        <v/>
      </c>
      <c r="L906" s="159" t="str">
        <f>VLOOKUP($E906,DI_schema,7,FALSE)</f>
        <v/>
      </c>
      <c r="M906" s="159" t="str">
        <f>IF(LEN(VLOOKUP($E906,DI_schema,8,FALSE))&gt;0,"Yes","")</f>
        <v/>
      </c>
    </row>
    <row r="907" spans="1:13" ht="12.75" customHeight="1" outlineLevel="1" x14ac:dyDescent="0.25">
      <c r="A907" s="46" t="str">
        <f t="shared" si="273"/>
        <v xml:space="preserve">Fieldwork Responses; </v>
      </c>
      <c r="B907" s="51" t="s">
        <v>1331</v>
      </c>
      <c r="C907" s="4"/>
      <c r="D907" s="4"/>
      <c r="E907" s="4" t="s">
        <v>2894</v>
      </c>
      <c r="F907" s="4" t="s">
        <v>2681</v>
      </c>
      <c r="G907" s="159" t="str">
        <f>VLOOKUP(E907,DI_schema,2,FALSE)</f>
        <v>string</v>
      </c>
      <c r="H907" s="159" t="str">
        <f>VLOOKUP($E907,DI_schema,3,FALSE)</f>
        <v/>
      </c>
      <c r="I907" s="159">
        <f>VLOOKUP($E907,DI_schema,4,FALSE)</f>
        <v>35</v>
      </c>
      <c r="J907" s="159" t="str">
        <f>VLOOKUP($E907,DI_schema,5,FALSE)</f>
        <v/>
      </c>
      <c r="K907" s="159" t="str">
        <f>VLOOKUP($E907,DI_schema,6,FALSE)</f>
        <v/>
      </c>
      <c r="L907" s="159" t="str">
        <f>VLOOKUP($E907,DI_schema,7,FALSE)</f>
        <v/>
      </c>
      <c r="M907" s="159" t="str">
        <f>IF(LEN(VLOOKUP($E907,DI_schema,8,FALSE))&gt;0,"Yes","")</f>
        <v/>
      </c>
    </row>
    <row r="908" spans="1:13" ht="12.75" customHeight="1" outlineLevel="1" x14ac:dyDescent="0.25">
      <c r="A908" s="46" t="str">
        <f t="shared" si="273"/>
        <v xml:space="preserve">Fieldwork Responses; </v>
      </c>
      <c r="B908" s="276" t="s">
        <v>1331</v>
      </c>
      <c r="C908" s="237"/>
      <c r="D908" s="237"/>
      <c r="E908" s="237" t="s">
        <v>3849</v>
      </c>
      <c r="F908" s="237" t="s">
        <v>2670</v>
      </c>
      <c r="G908" s="237" t="str">
        <f>VLOOKUP(E908,'Data Definitions'!$C$2:$L$222,2,FALSE)</f>
        <v>string</v>
      </c>
      <c r="H908" s="237">
        <f>VLOOKUP(E908,'Data Definitions'!$C$2:$L$222,3,FALSE)</f>
        <v>4</v>
      </c>
      <c r="I908" s="237" t="str">
        <f>VLOOKUP(E908,'Data Definitions'!$C$2:$L$222,4,FALSE)</f>
        <v/>
      </c>
      <c r="J908" s="237" t="str">
        <f>VLOOKUP(E908,'Data Definitions'!$C$2:$L$222,5,FALSE)</f>
        <v/>
      </c>
      <c r="K908" s="237" t="str">
        <f>VLOOKUP(E908,'Data Definitions'!$C$2:$L$222,6,FALSE)</f>
        <v/>
      </c>
      <c r="L908" s="237" t="str">
        <f>VLOOKUP(E908,'Data Definitions'!$C$2:$L$222,6,FALSE)</f>
        <v/>
      </c>
      <c r="M908" s="237" t="str">
        <f>IF(LEN(VLOOKUP(E908,'Data Definitions'!$C$2:$L$222,7,FALSE))&gt;0,"Yes","")</f>
        <v/>
      </c>
    </row>
    <row r="909" spans="1:13" ht="12.75" customHeight="1" outlineLevel="1" x14ac:dyDescent="0.25">
      <c r="A909" s="46" t="str">
        <f t="shared" si="273"/>
        <v xml:space="preserve">Fieldwork Responses; </v>
      </c>
      <c r="B909" s="51" t="s">
        <v>1331</v>
      </c>
      <c r="C909" s="4"/>
      <c r="D909" s="4"/>
      <c r="E909" s="4" t="s">
        <v>624</v>
      </c>
      <c r="F909" s="4" t="s">
        <v>2670</v>
      </c>
      <c r="G909" s="159" t="str">
        <f t="shared" ref="G909:G915" si="281">VLOOKUP(E909,DI_schema,2,FALSE)</f>
        <v>string</v>
      </c>
      <c r="H909" s="159" t="str">
        <f t="shared" ref="H909:H915" si="282">VLOOKUP($E909,DI_schema,3,FALSE)</f>
        <v/>
      </c>
      <c r="I909" s="159">
        <f t="shared" ref="I909:I915" si="283">VLOOKUP($E909,DI_schema,4,FALSE)</f>
        <v>3</v>
      </c>
      <c r="J909" s="159" t="str">
        <f t="shared" ref="J909:J915" si="284">VLOOKUP($E909,DI_schema,5,FALSE)</f>
        <v/>
      </c>
      <c r="K909" s="159" t="str">
        <f t="shared" ref="K909:K915" si="285">VLOOKUP($E909,DI_schema,6,FALSE)</f>
        <v/>
      </c>
      <c r="L909" s="159" t="str">
        <f t="shared" ref="L909:L915" si="286">VLOOKUP($E909,DI_schema,7,FALSE)</f>
        <v/>
      </c>
      <c r="M909" s="159" t="str">
        <f t="shared" ref="M909:M915" si="287">IF(LEN(VLOOKUP($E909,DI_schema,8,FALSE))&gt;0,"Yes","")</f>
        <v/>
      </c>
    </row>
    <row r="910" spans="1:13" ht="12.75" customHeight="1" outlineLevel="1" x14ac:dyDescent="0.25">
      <c r="A910" s="46" t="str">
        <f t="shared" si="273"/>
        <v xml:space="preserve">Fieldwork Responses; </v>
      </c>
      <c r="B910" s="51" t="s">
        <v>1331</v>
      </c>
      <c r="C910" s="4"/>
      <c r="D910" s="4"/>
      <c r="E910" s="4" t="s">
        <v>3842</v>
      </c>
      <c r="F910" s="4" t="s">
        <v>2681</v>
      </c>
      <c r="G910" s="159" t="str">
        <f t="shared" si="281"/>
        <v>string</v>
      </c>
      <c r="H910" s="159">
        <f t="shared" si="282"/>
        <v>10</v>
      </c>
      <c r="I910" s="159" t="str">
        <f t="shared" si="283"/>
        <v/>
      </c>
      <c r="J910" s="159" t="str">
        <f t="shared" si="284"/>
        <v/>
      </c>
      <c r="K910" s="159" t="str">
        <f t="shared" si="285"/>
        <v/>
      </c>
      <c r="L910" s="159" t="str">
        <f t="shared" si="286"/>
        <v/>
      </c>
      <c r="M910" s="159" t="str">
        <f t="shared" si="287"/>
        <v>Yes</v>
      </c>
    </row>
    <row r="911" spans="1:13" ht="12.75" customHeight="1" outlineLevel="1" x14ac:dyDescent="0.25">
      <c r="A911" s="46" t="str">
        <f t="shared" si="273"/>
        <v xml:space="preserve">Fieldwork Responses; </v>
      </c>
      <c r="B911" s="51" t="s">
        <v>1331</v>
      </c>
      <c r="C911" s="4"/>
      <c r="D911" s="4"/>
      <c r="E911" s="229" t="s">
        <v>3850</v>
      </c>
      <c r="F911" s="4" t="s">
        <v>2681</v>
      </c>
      <c r="G911" s="159" t="str">
        <f t="shared" si="281"/>
        <v>date</v>
      </c>
      <c r="H911" s="159" t="str">
        <f t="shared" si="282"/>
        <v/>
      </c>
      <c r="I911" s="159" t="str">
        <f t="shared" si="283"/>
        <v/>
      </c>
      <c r="J911" s="159" t="str">
        <f t="shared" si="284"/>
        <v/>
      </c>
      <c r="K911" s="159" t="str">
        <f t="shared" si="285"/>
        <v/>
      </c>
      <c r="L911" s="159" t="str">
        <f t="shared" si="286"/>
        <v/>
      </c>
      <c r="M911" s="159" t="str">
        <f t="shared" si="287"/>
        <v/>
      </c>
    </row>
    <row r="912" spans="1:13" ht="12.75" customHeight="1" outlineLevel="1" x14ac:dyDescent="0.25">
      <c r="A912" s="46" t="str">
        <f t="shared" si="273"/>
        <v xml:space="preserve">Fieldwork Responses; </v>
      </c>
      <c r="B912" s="51" t="s">
        <v>1331</v>
      </c>
      <c r="C912" s="4"/>
      <c r="D912" s="4"/>
      <c r="E912" s="229" t="s">
        <v>2772</v>
      </c>
      <c r="F912" s="4" t="s">
        <v>2681</v>
      </c>
      <c r="G912" s="159" t="str">
        <f t="shared" si="281"/>
        <v>string</v>
      </c>
      <c r="H912" s="159" t="str">
        <f t="shared" si="282"/>
        <v/>
      </c>
      <c r="I912" s="159">
        <f t="shared" si="283"/>
        <v>2</v>
      </c>
      <c r="J912" s="159" t="str">
        <f t="shared" si="284"/>
        <v/>
      </c>
      <c r="K912" s="159" t="str">
        <f t="shared" si="285"/>
        <v/>
      </c>
      <c r="L912" s="159" t="str">
        <f t="shared" si="286"/>
        <v/>
      </c>
      <c r="M912" s="159" t="str">
        <f t="shared" si="287"/>
        <v/>
      </c>
    </row>
    <row r="913" spans="1:14" ht="12.75" customHeight="1" outlineLevel="1" x14ac:dyDescent="0.25">
      <c r="A913" s="46" t="str">
        <f t="shared" si="273"/>
        <v xml:space="preserve">Fieldwork Responses; </v>
      </c>
      <c r="B913" s="51" t="s">
        <v>1331</v>
      </c>
      <c r="C913" s="4"/>
      <c r="D913" s="4"/>
      <c r="E913" s="229" t="s">
        <v>635</v>
      </c>
      <c r="F913" s="4" t="s">
        <v>2681</v>
      </c>
      <c r="G913" s="159" t="str">
        <f t="shared" si="281"/>
        <v>string</v>
      </c>
      <c r="H913" s="159">
        <f t="shared" si="282"/>
        <v>4</v>
      </c>
      <c r="I913" s="159" t="str">
        <f t="shared" si="283"/>
        <v/>
      </c>
      <c r="J913" s="159" t="str">
        <f t="shared" si="284"/>
        <v/>
      </c>
      <c r="K913" s="159" t="str">
        <f t="shared" si="285"/>
        <v/>
      </c>
      <c r="L913" s="159" t="str">
        <f t="shared" si="286"/>
        <v/>
      </c>
      <c r="M913" s="159" t="str">
        <f t="shared" si="287"/>
        <v/>
      </c>
    </row>
    <row r="914" spans="1:14" ht="12.75" customHeight="1" outlineLevel="1" x14ac:dyDescent="0.25">
      <c r="A914" s="46" t="str">
        <f t="shared" si="273"/>
        <v xml:space="preserve">Fieldwork Responses; </v>
      </c>
      <c r="B914" s="51" t="s">
        <v>1331</v>
      </c>
      <c r="C914" s="4"/>
      <c r="D914" s="4"/>
      <c r="E914" s="229" t="s">
        <v>3645</v>
      </c>
      <c r="F914" s="4" t="s">
        <v>2670</v>
      </c>
      <c r="G914" s="159" t="str">
        <f t="shared" si="281"/>
        <v>string</v>
      </c>
      <c r="H914" s="159">
        <f t="shared" si="282"/>
        <v>4</v>
      </c>
      <c r="I914" s="159" t="str">
        <f t="shared" si="283"/>
        <v/>
      </c>
      <c r="J914" s="159" t="str">
        <f t="shared" si="284"/>
        <v/>
      </c>
      <c r="K914" s="159" t="str">
        <f t="shared" si="285"/>
        <v/>
      </c>
      <c r="L914" s="159" t="str">
        <f t="shared" si="286"/>
        <v/>
      </c>
      <c r="M914" s="159" t="str">
        <f t="shared" si="287"/>
        <v/>
      </c>
    </row>
    <row r="915" spans="1:14" ht="12.75" customHeight="1" outlineLevel="1" x14ac:dyDescent="0.25">
      <c r="A915" s="46" t="str">
        <f t="shared" si="273"/>
        <v xml:space="preserve">Fieldwork Responses; </v>
      </c>
      <c r="B915" s="51" t="s">
        <v>1331</v>
      </c>
      <c r="C915" s="4"/>
      <c r="D915" s="4"/>
      <c r="E915" s="229" t="s">
        <v>3646</v>
      </c>
      <c r="F915" s="4" t="s">
        <v>2681</v>
      </c>
      <c r="G915" s="159" t="str">
        <f t="shared" si="281"/>
        <v>string</v>
      </c>
      <c r="H915" s="159" t="str">
        <f t="shared" si="282"/>
        <v/>
      </c>
      <c r="I915" s="159">
        <f t="shared" si="283"/>
        <v>512</v>
      </c>
      <c r="J915" s="159" t="str">
        <f t="shared" si="284"/>
        <v/>
      </c>
      <c r="K915" s="159" t="str">
        <f t="shared" si="285"/>
        <v/>
      </c>
      <c r="L915" s="159" t="str">
        <f t="shared" si="286"/>
        <v/>
      </c>
      <c r="M915" s="159" t="str">
        <f t="shared" si="287"/>
        <v/>
      </c>
    </row>
    <row r="916" spans="1:14" ht="12.75" customHeight="1" x14ac:dyDescent="0.25">
      <c r="A916" s="46" t="e">
        <f t="shared" si="273"/>
        <v>#N/A</v>
      </c>
      <c r="B916" s="56" t="s">
        <v>1278</v>
      </c>
      <c r="C916" s="48" t="str">
        <f>VLOOKUP($B916,MMnames,2,FALSE)</f>
        <v>Change Of Tenancy History</v>
      </c>
      <c r="D916" s="49"/>
      <c r="E916" s="49"/>
      <c r="F916" s="14"/>
      <c r="G916" s="14"/>
      <c r="H916" s="14"/>
      <c r="I916" s="14"/>
      <c r="J916" s="14"/>
      <c r="K916" s="14"/>
      <c r="L916" s="14"/>
      <c r="M916" s="14"/>
      <c r="N916" s="23" t="s">
        <v>4227</v>
      </c>
    </row>
    <row r="917" spans="1:14" ht="12.75" customHeight="1" outlineLevel="1" x14ac:dyDescent="0.25">
      <c r="A917" s="46" t="e">
        <f t="shared" si="273"/>
        <v>#N/A</v>
      </c>
      <c r="B917" s="57" t="s">
        <v>1278</v>
      </c>
      <c r="C917" s="4" t="s">
        <v>2668</v>
      </c>
      <c r="D917" s="4"/>
      <c r="E917" s="4" t="s">
        <v>2769</v>
      </c>
      <c r="F917" s="4" t="s">
        <v>2670</v>
      </c>
      <c r="G917" s="159" t="str">
        <f t="shared" ref="G917:G947" si="288">VLOOKUP(E917,DI_schema,2,FALSE)</f>
        <v>string</v>
      </c>
      <c r="H917" s="159">
        <f t="shared" ref="H917:H947" si="289">VLOOKUP($E917,DI_schema,3,FALSE)</f>
        <v>11</v>
      </c>
      <c r="I917" s="159" t="str">
        <f t="shared" ref="I917:I947" si="290">VLOOKUP($E917,DI_schema,4,FALSE)</f>
        <v/>
      </c>
      <c r="J917" s="159" t="str">
        <f t="shared" ref="J917:J947" si="291">VLOOKUP($E917,DI_schema,5,FALSE)</f>
        <v/>
      </c>
      <c r="K917" s="159" t="str">
        <f t="shared" ref="K917:K947" si="292">VLOOKUP($E917,DI_schema,6,FALSE)</f>
        <v/>
      </c>
      <c r="L917" s="159" t="str">
        <f t="shared" ref="L917:L947" si="293">VLOOKUP($E917,DI_schema,7,FALSE)</f>
        <v/>
      </c>
      <c r="M917" s="159" t="str">
        <f t="shared" ref="M917:M947" si="294">IF(LEN(VLOOKUP($E917,DI_schema,8,FALSE))&gt;0,"Yes","")</f>
        <v/>
      </c>
    </row>
    <row r="918" spans="1:14" ht="12.75" customHeight="1" outlineLevel="1" x14ac:dyDescent="0.25">
      <c r="A918" s="46" t="e">
        <f t="shared" si="273"/>
        <v>#N/A</v>
      </c>
      <c r="B918" s="57" t="s">
        <v>1278</v>
      </c>
      <c r="C918" s="4"/>
      <c r="D918" s="4"/>
      <c r="E918" s="4" t="s">
        <v>2671</v>
      </c>
      <c r="F918" s="4" t="s">
        <v>2670</v>
      </c>
      <c r="G918" s="159" t="str">
        <f t="shared" si="288"/>
        <v>string</v>
      </c>
      <c r="H918" s="159">
        <f t="shared" si="289"/>
        <v>3</v>
      </c>
      <c r="I918" s="159" t="str">
        <f t="shared" si="290"/>
        <v/>
      </c>
      <c r="J918" s="159" t="str">
        <f t="shared" si="291"/>
        <v/>
      </c>
      <c r="K918" s="159" t="str">
        <f t="shared" si="292"/>
        <v/>
      </c>
      <c r="L918" s="159" t="str">
        <f t="shared" si="293"/>
        <v/>
      </c>
      <c r="M918" s="159" t="str">
        <f t="shared" si="294"/>
        <v/>
      </c>
    </row>
    <row r="919" spans="1:14" ht="12.75" customHeight="1" outlineLevel="1" x14ac:dyDescent="0.25">
      <c r="A919" s="46" t="e">
        <f t="shared" ref="A919:A978" si="295">IF(B919="","",VLOOKUP(B919,mapping_result,2,FALSE))</f>
        <v>#N/A</v>
      </c>
      <c r="B919" s="57" t="s">
        <v>1278</v>
      </c>
      <c r="C919" s="4" t="s">
        <v>3839</v>
      </c>
      <c r="D919" s="4" t="s">
        <v>2670</v>
      </c>
      <c r="E919" s="234" t="s">
        <v>1247</v>
      </c>
      <c r="F919" s="234" t="s">
        <v>2681</v>
      </c>
      <c r="G919" s="159" t="str">
        <f t="shared" si="288"/>
        <v>string</v>
      </c>
      <c r="H919" s="159" t="str">
        <f t="shared" si="289"/>
        <v/>
      </c>
      <c r="I919" s="159">
        <f t="shared" si="290"/>
        <v>10</v>
      </c>
      <c r="J919" s="159" t="str">
        <f t="shared" si="291"/>
        <v/>
      </c>
      <c r="K919" s="159" t="str">
        <f t="shared" si="292"/>
        <v/>
      </c>
      <c r="L919" s="159" t="str">
        <f t="shared" si="293"/>
        <v/>
      </c>
      <c r="M919" s="159" t="str">
        <f t="shared" si="294"/>
        <v/>
      </c>
    </row>
    <row r="920" spans="1:14" ht="12.75" customHeight="1" outlineLevel="1" x14ac:dyDescent="0.25">
      <c r="A920" s="46" t="e">
        <f t="shared" si="295"/>
        <v>#N/A</v>
      </c>
      <c r="B920" s="57" t="s">
        <v>1278</v>
      </c>
      <c r="C920" s="4"/>
      <c r="D920" s="4"/>
      <c r="E920" s="234" t="s">
        <v>1248</v>
      </c>
      <c r="F920" s="4" t="s">
        <v>2681</v>
      </c>
      <c r="G920" s="159" t="str">
        <f t="shared" si="288"/>
        <v>string</v>
      </c>
      <c r="H920" s="159" t="str">
        <f t="shared" si="289"/>
        <v/>
      </c>
      <c r="I920" s="159">
        <f t="shared" si="290"/>
        <v>40</v>
      </c>
      <c r="J920" s="159" t="str">
        <f t="shared" si="291"/>
        <v/>
      </c>
      <c r="K920" s="159" t="str">
        <f t="shared" si="292"/>
        <v/>
      </c>
      <c r="L920" s="159" t="str">
        <f t="shared" si="293"/>
        <v/>
      </c>
      <c r="M920" s="159" t="str">
        <f t="shared" si="294"/>
        <v/>
      </c>
    </row>
    <row r="921" spans="1:14" ht="12.75" customHeight="1" outlineLevel="1" x14ac:dyDescent="0.25">
      <c r="A921" s="46" t="e">
        <f t="shared" si="295"/>
        <v>#N/A</v>
      </c>
      <c r="B921" s="57" t="s">
        <v>1278</v>
      </c>
      <c r="C921" s="4"/>
      <c r="D921" s="4"/>
      <c r="E921" s="234" t="s">
        <v>1249</v>
      </c>
      <c r="F921" s="234" t="s">
        <v>2681</v>
      </c>
      <c r="G921" s="159" t="str">
        <f t="shared" si="288"/>
        <v>string</v>
      </c>
      <c r="H921" s="159" t="str">
        <f t="shared" si="289"/>
        <v/>
      </c>
      <c r="I921" s="159">
        <f t="shared" si="290"/>
        <v>40</v>
      </c>
      <c r="J921" s="159" t="str">
        <f t="shared" si="291"/>
        <v/>
      </c>
      <c r="K921" s="159" t="str">
        <f t="shared" si="292"/>
        <v/>
      </c>
      <c r="L921" s="159" t="str">
        <f t="shared" si="293"/>
        <v/>
      </c>
      <c r="M921" s="159" t="str">
        <f t="shared" si="294"/>
        <v/>
      </c>
    </row>
    <row r="922" spans="1:14" ht="12.75" customHeight="1" outlineLevel="1" x14ac:dyDescent="0.25">
      <c r="A922" s="46" t="e">
        <f t="shared" si="295"/>
        <v>#N/A</v>
      </c>
      <c r="B922" s="57" t="s">
        <v>1278</v>
      </c>
      <c r="C922" s="4"/>
      <c r="D922" s="4"/>
      <c r="E922" s="234" t="s">
        <v>1250</v>
      </c>
      <c r="F922" s="4" t="s">
        <v>2681</v>
      </c>
      <c r="G922" s="159" t="str">
        <f t="shared" si="288"/>
        <v>string</v>
      </c>
      <c r="H922" s="159" t="str">
        <f t="shared" si="289"/>
        <v/>
      </c>
      <c r="I922" s="159">
        <f t="shared" si="290"/>
        <v>10</v>
      </c>
      <c r="J922" s="159" t="str">
        <f t="shared" si="291"/>
        <v/>
      </c>
      <c r="K922" s="159" t="str">
        <f t="shared" si="292"/>
        <v/>
      </c>
      <c r="L922" s="159" t="str">
        <f t="shared" si="293"/>
        <v/>
      </c>
      <c r="M922" s="159" t="str">
        <f t="shared" si="294"/>
        <v>Yes</v>
      </c>
    </row>
    <row r="923" spans="1:14" ht="12.75" customHeight="1" outlineLevel="1" x14ac:dyDescent="0.25">
      <c r="A923" s="46" t="e">
        <f t="shared" si="295"/>
        <v>#N/A</v>
      </c>
      <c r="B923" s="57" t="s">
        <v>1278</v>
      </c>
      <c r="C923" s="4"/>
      <c r="D923" s="4"/>
      <c r="E923" s="234" t="s">
        <v>1251</v>
      </c>
      <c r="F923" s="4" t="s">
        <v>2681</v>
      </c>
      <c r="G923" s="159" t="str">
        <f t="shared" si="288"/>
        <v>string</v>
      </c>
      <c r="H923" s="159" t="str">
        <f t="shared" si="289"/>
        <v/>
      </c>
      <c r="I923" s="159">
        <f t="shared" si="290"/>
        <v>60</v>
      </c>
      <c r="J923" s="159" t="str">
        <f t="shared" si="291"/>
        <v/>
      </c>
      <c r="K923" s="159" t="str">
        <f t="shared" si="292"/>
        <v/>
      </c>
      <c r="L923" s="159" t="str">
        <f t="shared" si="293"/>
        <v/>
      </c>
      <c r="M923" s="159" t="str">
        <f t="shared" si="294"/>
        <v>Yes</v>
      </c>
    </row>
    <row r="924" spans="1:14" ht="12.75" customHeight="1" outlineLevel="1" x14ac:dyDescent="0.25">
      <c r="A924" s="46" t="e">
        <f t="shared" si="295"/>
        <v>#N/A</v>
      </c>
      <c r="B924" s="57" t="s">
        <v>1278</v>
      </c>
      <c r="C924" s="4"/>
      <c r="D924" s="4"/>
      <c r="E924" s="234" t="s">
        <v>1252</v>
      </c>
      <c r="F924" s="4" t="s">
        <v>2681</v>
      </c>
      <c r="G924" s="159" t="str">
        <f t="shared" si="288"/>
        <v>string</v>
      </c>
      <c r="H924" s="159" t="str">
        <f t="shared" si="289"/>
        <v/>
      </c>
      <c r="I924" s="159">
        <f t="shared" si="290"/>
        <v>40</v>
      </c>
      <c r="J924" s="159" t="str">
        <f t="shared" si="291"/>
        <v/>
      </c>
      <c r="K924" s="159" t="str">
        <f t="shared" si="292"/>
        <v/>
      </c>
      <c r="L924" s="159" t="str">
        <f t="shared" si="293"/>
        <v/>
      </c>
      <c r="M924" s="159" t="str">
        <f t="shared" si="294"/>
        <v/>
      </c>
    </row>
    <row r="925" spans="1:14" ht="12.75" customHeight="1" outlineLevel="1" x14ac:dyDescent="0.25">
      <c r="A925" s="46" t="e">
        <f t="shared" si="295"/>
        <v>#N/A</v>
      </c>
      <c r="B925" s="57" t="s">
        <v>1278</v>
      </c>
      <c r="C925" s="4"/>
      <c r="D925" s="4"/>
      <c r="E925" s="234" t="s">
        <v>1253</v>
      </c>
      <c r="F925" s="234" t="s">
        <v>2681</v>
      </c>
      <c r="G925" s="159" t="str">
        <f t="shared" si="288"/>
        <v>string</v>
      </c>
      <c r="H925" s="159" t="str">
        <f t="shared" si="289"/>
        <v/>
      </c>
      <c r="I925" s="159">
        <f t="shared" si="290"/>
        <v>40</v>
      </c>
      <c r="J925" s="159" t="str">
        <f t="shared" si="291"/>
        <v/>
      </c>
      <c r="K925" s="159" t="str">
        <f t="shared" si="292"/>
        <v/>
      </c>
      <c r="L925" s="159" t="str">
        <f t="shared" si="293"/>
        <v/>
      </c>
      <c r="M925" s="159" t="str">
        <f t="shared" si="294"/>
        <v/>
      </c>
    </row>
    <row r="926" spans="1:14" ht="12.75" customHeight="1" outlineLevel="1" x14ac:dyDescent="0.25">
      <c r="A926" s="46" t="e">
        <f t="shared" si="295"/>
        <v>#N/A</v>
      </c>
      <c r="B926" s="57" t="s">
        <v>1278</v>
      </c>
      <c r="C926" s="4"/>
      <c r="D926" s="4"/>
      <c r="E926" s="234" t="s">
        <v>2653</v>
      </c>
      <c r="F926" s="4" t="s">
        <v>2681</v>
      </c>
      <c r="G926" s="159" t="str">
        <f t="shared" si="288"/>
        <v>string</v>
      </c>
      <c r="H926" s="159" t="str">
        <f t="shared" si="289"/>
        <v/>
      </c>
      <c r="I926" s="159">
        <f t="shared" si="290"/>
        <v>10</v>
      </c>
      <c r="J926" s="159" t="str">
        <f t="shared" si="291"/>
        <v/>
      </c>
      <c r="K926" s="159" t="str">
        <f t="shared" si="292"/>
        <v/>
      </c>
      <c r="L926" s="159" t="str">
        <f t="shared" si="293"/>
        <v/>
      </c>
      <c r="M926" s="159" t="str">
        <f t="shared" si="294"/>
        <v/>
      </c>
    </row>
    <row r="927" spans="1:14" ht="12.75" customHeight="1" outlineLevel="1" x14ac:dyDescent="0.25">
      <c r="A927" s="46" t="e">
        <f t="shared" si="295"/>
        <v>#N/A</v>
      </c>
      <c r="B927" s="57" t="s">
        <v>1278</v>
      </c>
      <c r="C927" s="4"/>
      <c r="D927" s="4"/>
      <c r="E927" s="234" t="s">
        <v>1254</v>
      </c>
      <c r="F927" s="4" t="s">
        <v>2681</v>
      </c>
      <c r="G927" s="159" t="str">
        <f t="shared" si="288"/>
        <v>string</v>
      </c>
      <c r="H927" s="159" t="str">
        <f t="shared" si="289"/>
        <v/>
      </c>
      <c r="I927" s="159">
        <f t="shared" si="290"/>
        <v>40</v>
      </c>
      <c r="J927" s="159" t="str">
        <f t="shared" si="291"/>
        <v/>
      </c>
      <c r="K927" s="159" t="str">
        <f t="shared" si="292"/>
        <v/>
      </c>
      <c r="L927" s="159" t="str">
        <f t="shared" si="293"/>
        <v/>
      </c>
      <c r="M927" s="159" t="str">
        <f t="shared" si="294"/>
        <v/>
      </c>
    </row>
    <row r="928" spans="1:14" ht="12.75" customHeight="1" outlineLevel="1" x14ac:dyDescent="0.25">
      <c r="A928" s="46" t="e">
        <f t="shared" si="295"/>
        <v>#N/A</v>
      </c>
      <c r="B928" s="57" t="s">
        <v>1278</v>
      </c>
      <c r="C928" s="4"/>
      <c r="D928" s="4"/>
      <c r="E928" s="234" t="s">
        <v>1255</v>
      </c>
      <c r="F928" s="4" t="s">
        <v>2681</v>
      </c>
      <c r="G928" s="159" t="str">
        <f t="shared" si="288"/>
        <v>string</v>
      </c>
      <c r="H928" s="159" t="str">
        <f t="shared" si="289"/>
        <v/>
      </c>
      <c r="I928" s="159">
        <f t="shared" si="290"/>
        <v>3</v>
      </c>
      <c r="J928" s="159" t="str">
        <f t="shared" si="291"/>
        <v/>
      </c>
      <c r="K928" s="159" t="str">
        <f t="shared" si="292"/>
        <v/>
      </c>
      <c r="L928" s="159" t="str">
        <f t="shared" si="293"/>
        <v/>
      </c>
      <c r="M928" s="159" t="str">
        <f t="shared" si="294"/>
        <v/>
      </c>
    </row>
    <row r="929" spans="1:13" ht="12.75" customHeight="1" outlineLevel="1" x14ac:dyDescent="0.25">
      <c r="A929" s="46" t="e">
        <f t="shared" si="295"/>
        <v>#N/A</v>
      </c>
      <c r="B929" s="57" t="s">
        <v>1278</v>
      </c>
      <c r="C929" s="4"/>
      <c r="D929" s="4"/>
      <c r="E929" s="234" t="s">
        <v>2882</v>
      </c>
      <c r="F929" s="234" t="s">
        <v>2681</v>
      </c>
      <c r="G929" s="159" t="str">
        <f t="shared" si="288"/>
        <v>string</v>
      </c>
      <c r="H929" s="159" t="str">
        <f t="shared" si="289"/>
        <v/>
      </c>
      <c r="I929" s="159">
        <f t="shared" si="290"/>
        <v>3</v>
      </c>
      <c r="J929" s="159" t="str">
        <f t="shared" si="291"/>
        <v/>
      </c>
      <c r="K929" s="159" t="str">
        <f t="shared" si="292"/>
        <v/>
      </c>
      <c r="L929" s="159" t="str">
        <f t="shared" si="293"/>
        <v/>
      </c>
      <c r="M929" s="159" t="str">
        <f t="shared" si="294"/>
        <v/>
      </c>
    </row>
    <row r="930" spans="1:13" ht="12.75" customHeight="1" outlineLevel="1" x14ac:dyDescent="0.25">
      <c r="A930" s="46" t="e">
        <f t="shared" si="295"/>
        <v>#N/A</v>
      </c>
      <c r="B930" s="57" t="s">
        <v>1278</v>
      </c>
      <c r="C930" s="4" t="s">
        <v>652</v>
      </c>
      <c r="D930" s="4" t="s">
        <v>2670</v>
      </c>
      <c r="E930" s="234" t="s">
        <v>653</v>
      </c>
      <c r="F930" s="4" t="s">
        <v>2681</v>
      </c>
      <c r="G930" s="159" t="str">
        <f t="shared" si="288"/>
        <v>string</v>
      </c>
      <c r="H930" s="159" t="str">
        <f t="shared" si="289"/>
        <v/>
      </c>
      <c r="I930" s="159">
        <f t="shared" si="290"/>
        <v>4</v>
      </c>
      <c r="J930" s="159" t="str">
        <f t="shared" si="291"/>
        <v/>
      </c>
      <c r="K930" s="159" t="str">
        <f t="shared" si="292"/>
        <v/>
      </c>
      <c r="L930" s="159" t="str">
        <f t="shared" si="293"/>
        <v/>
      </c>
      <c r="M930" s="159" t="str">
        <f t="shared" si="294"/>
        <v>Yes</v>
      </c>
    </row>
    <row r="931" spans="1:13" ht="12.75" customHeight="1" outlineLevel="1" x14ac:dyDescent="0.25">
      <c r="A931" s="46" t="e">
        <f t="shared" si="295"/>
        <v>#N/A</v>
      </c>
      <c r="B931" s="57" t="s">
        <v>1278</v>
      </c>
      <c r="C931" s="4"/>
      <c r="D931" s="4"/>
      <c r="E931" s="234" t="s">
        <v>654</v>
      </c>
      <c r="F931" s="4" t="s">
        <v>2681</v>
      </c>
      <c r="G931" s="159" t="str">
        <f t="shared" si="288"/>
        <v>string</v>
      </c>
      <c r="H931" s="159" t="str">
        <f t="shared" si="289"/>
        <v/>
      </c>
      <c r="I931" s="159">
        <f t="shared" si="290"/>
        <v>40</v>
      </c>
      <c r="J931" s="159" t="str">
        <f t="shared" si="291"/>
        <v/>
      </c>
      <c r="K931" s="159" t="str">
        <f t="shared" si="292"/>
        <v/>
      </c>
      <c r="L931" s="159" t="str">
        <f t="shared" si="293"/>
        <v/>
      </c>
      <c r="M931" s="159" t="str">
        <f t="shared" si="294"/>
        <v/>
      </c>
    </row>
    <row r="932" spans="1:13" ht="12.75" customHeight="1" outlineLevel="1" x14ac:dyDescent="0.25">
      <c r="A932" s="46" t="e">
        <f t="shared" si="295"/>
        <v>#N/A</v>
      </c>
      <c r="B932" s="57" t="s">
        <v>1278</v>
      </c>
      <c r="C932" s="4"/>
      <c r="D932" s="4"/>
      <c r="E932" s="234" t="s">
        <v>655</v>
      </c>
      <c r="F932" s="4" t="s">
        <v>2681</v>
      </c>
      <c r="G932" s="159" t="str">
        <f t="shared" si="288"/>
        <v>string</v>
      </c>
      <c r="H932" s="159" t="str">
        <f t="shared" si="289"/>
        <v/>
      </c>
      <c r="I932" s="159">
        <f t="shared" si="290"/>
        <v>40</v>
      </c>
      <c r="J932" s="159" t="str">
        <f t="shared" si="291"/>
        <v/>
      </c>
      <c r="K932" s="159" t="str">
        <f t="shared" si="292"/>
        <v/>
      </c>
      <c r="L932" s="159" t="str">
        <f t="shared" si="293"/>
        <v/>
      </c>
      <c r="M932" s="159" t="str">
        <f t="shared" si="294"/>
        <v/>
      </c>
    </row>
    <row r="933" spans="1:13" ht="12.75" customHeight="1" outlineLevel="1" x14ac:dyDescent="0.25">
      <c r="A933" s="46" t="e">
        <f t="shared" si="295"/>
        <v>#N/A</v>
      </c>
      <c r="B933" s="57" t="s">
        <v>1278</v>
      </c>
      <c r="C933" s="4"/>
      <c r="D933" s="4"/>
      <c r="E933" s="234" t="s">
        <v>656</v>
      </c>
      <c r="F933" s="4" t="s">
        <v>2681</v>
      </c>
      <c r="G933" s="159" t="str">
        <f t="shared" si="288"/>
        <v>string</v>
      </c>
      <c r="H933" s="159" t="str">
        <f t="shared" si="289"/>
        <v/>
      </c>
      <c r="I933" s="159">
        <f t="shared" si="290"/>
        <v>40</v>
      </c>
      <c r="J933" s="159" t="str">
        <f t="shared" si="291"/>
        <v/>
      </c>
      <c r="K933" s="159" t="str">
        <f t="shared" si="292"/>
        <v/>
      </c>
      <c r="L933" s="159" t="str">
        <f t="shared" si="293"/>
        <v/>
      </c>
      <c r="M933" s="159" t="str">
        <f t="shared" si="294"/>
        <v/>
      </c>
    </row>
    <row r="934" spans="1:13" ht="12.75" customHeight="1" outlineLevel="1" x14ac:dyDescent="0.25">
      <c r="A934" s="46" t="e">
        <f t="shared" si="295"/>
        <v>#N/A</v>
      </c>
      <c r="B934" s="57" t="s">
        <v>1278</v>
      </c>
      <c r="C934" s="4"/>
      <c r="D934" s="4"/>
      <c r="E934" s="234" t="s">
        <v>657</v>
      </c>
      <c r="F934" s="4" t="s">
        <v>2681</v>
      </c>
      <c r="G934" s="159" t="str">
        <f t="shared" si="288"/>
        <v>string</v>
      </c>
      <c r="H934" s="159" t="str">
        <f t="shared" si="289"/>
        <v/>
      </c>
      <c r="I934" s="159">
        <f t="shared" si="290"/>
        <v>40</v>
      </c>
      <c r="J934" s="159" t="str">
        <f t="shared" si="291"/>
        <v/>
      </c>
      <c r="K934" s="159" t="str">
        <f t="shared" si="292"/>
        <v/>
      </c>
      <c r="L934" s="159" t="str">
        <f t="shared" si="293"/>
        <v/>
      </c>
      <c r="M934" s="159" t="str">
        <f t="shared" si="294"/>
        <v/>
      </c>
    </row>
    <row r="935" spans="1:13" ht="12.75" customHeight="1" outlineLevel="1" x14ac:dyDescent="0.25">
      <c r="A935" s="46" t="e">
        <f t="shared" si="295"/>
        <v>#N/A</v>
      </c>
      <c r="B935" s="57" t="s">
        <v>1278</v>
      </c>
      <c r="C935" s="4"/>
      <c r="D935" s="4"/>
      <c r="E935" s="234" t="s">
        <v>2643</v>
      </c>
      <c r="F935" s="234" t="s">
        <v>2681</v>
      </c>
      <c r="G935" s="159" t="str">
        <f t="shared" si="288"/>
        <v>string</v>
      </c>
      <c r="H935" s="159" t="str">
        <f t="shared" si="289"/>
        <v/>
      </c>
      <c r="I935" s="159">
        <f t="shared" si="290"/>
        <v>30</v>
      </c>
      <c r="J935" s="159" t="str">
        <f t="shared" si="291"/>
        <v/>
      </c>
      <c r="K935" s="159" t="str">
        <f t="shared" si="292"/>
        <v/>
      </c>
      <c r="L935" s="159" t="str">
        <f t="shared" si="293"/>
        <v/>
      </c>
      <c r="M935" s="159" t="str">
        <f t="shared" si="294"/>
        <v>Yes</v>
      </c>
    </row>
    <row r="936" spans="1:13" ht="12.75" customHeight="1" outlineLevel="1" x14ac:dyDescent="0.25">
      <c r="A936" s="46" t="e">
        <f t="shared" si="295"/>
        <v>#N/A</v>
      </c>
      <c r="B936" s="57" t="s">
        <v>1278</v>
      </c>
      <c r="C936" s="4"/>
      <c r="D936" s="4"/>
      <c r="E936" s="234" t="s">
        <v>1048</v>
      </c>
      <c r="F936" s="4" t="s">
        <v>2681</v>
      </c>
      <c r="G936" s="159" t="str">
        <f t="shared" si="288"/>
        <v>string</v>
      </c>
      <c r="H936" s="159" t="str">
        <f t="shared" si="289"/>
        <v/>
      </c>
      <c r="I936" s="159">
        <f t="shared" si="290"/>
        <v>40</v>
      </c>
      <c r="J936" s="159" t="str">
        <f t="shared" si="291"/>
        <v/>
      </c>
      <c r="K936" s="159" t="str">
        <f t="shared" si="292"/>
        <v/>
      </c>
      <c r="L936" s="159" t="str">
        <f t="shared" si="293"/>
        <v/>
      </c>
      <c r="M936" s="159" t="str">
        <f t="shared" si="294"/>
        <v/>
      </c>
    </row>
    <row r="937" spans="1:13" ht="12.75" customHeight="1" outlineLevel="1" x14ac:dyDescent="0.25">
      <c r="A937" s="46" t="e">
        <f t="shared" si="295"/>
        <v>#N/A</v>
      </c>
      <c r="B937" s="57" t="s">
        <v>1278</v>
      </c>
      <c r="C937" s="4" t="s">
        <v>2644</v>
      </c>
      <c r="D937" s="4" t="s">
        <v>2670</v>
      </c>
      <c r="E937" s="234" t="s">
        <v>2645</v>
      </c>
      <c r="F937" s="4" t="s">
        <v>2670</v>
      </c>
      <c r="G937" s="159" t="str">
        <f t="shared" si="288"/>
        <v>string</v>
      </c>
      <c r="H937" s="159" t="str">
        <f t="shared" si="289"/>
        <v/>
      </c>
      <c r="I937" s="159">
        <f t="shared" si="290"/>
        <v>3</v>
      </c>
      <c r="J937" s="159" t="str">
        <f t="shared" si="291"/>
        <v/>
      </c>
      <c r="K937" s="159" t="str">
        <f t="shared" si="292"/>
        <v/>
      </c>
      <c r="L937" s="159" t="str">
        <f t="shared" si="293"/>
        <v/>
      </c>
      <c r="M937" s="159" t="str">
        <f t="shared" si="294"/>
        <v/>
      </c>
    </row>
    <row r="938" spans="1:13" ht="12.75" customHeight="1" outlineLevel="1" x14ac:dyDescent="0.25">
      <c r="A938" s="46" t="e">
        <f t="shared" si="295"/>
        <v>#N/A</v>
      </c>
      <c r="B938" s="57" t="s">
        <v>1278</v>
      </c>
      <c r="C938" s="4"/>
      <c r="D938" s="4"/>
      <c r="E938" s="4" t="s">
        <v>2646</v>
      </c>
      <c r="F938" s="4" t="s">
        <v>2681</v>
      </c>
      <c r="G938" s="159" t="str">
        <f t="shared" si="288"/>
        <v>string</v>
      </c>
      <c r="H938" s="159" t="str">
        <f t="shared" si="289"/>
        <v/>
      </c>
      <c r="I938" s="159">
        <f t="shared" si="290"/>
        <v>20</v>
      </c>
      <c r="J938" s="159" t="str">
        <f t="shared" si="291"/>
        <v/>
      </c>
      <c r="K938" s="159" t="str">
        <f t="shared" si="292"/>
        <v/>
      </c>
      <c r="L938" s="159" t="str">
        <f t="shared" si="293"/>
        <v/>
      </c>
      <c r="M938" s="159" t="str">
        <f t="shared" si="294"/>
        <v/>
      </c>
    </row>
    <row r="939" spans="1:13" ht="12.75" customHeight="1" outlineLevel="1" x14ac:dyDescent="0.25">
      <c r="A939" s="46" t="e">
        <f t="shared" si="295"/>
        <v>#N/A</v>
      </c>
      <c r="B939" s="57" t="s">
        <v>1278</v>
      </c>
      <c r="C939" s="4"/>
      <c r="D939" s="4"/>
      <c r="E939" s="4" t="s">
        <v>2647</v>
      </c>
      <c r="F939" s="4" t="s">
        <v>2681</v>
      </c>
      <c r="G939" s="159" t="str">
        <f t="shared" si="288"/>
        <v>string</v>
      </c>
      <c r="H939" s="159">
        <f t="shared" si="289"/>
        <v>11</v>
      </c>
      <c r="I939" s="159" t="str">
        <f t="shared" si="290"/>
        <v/>
      </c>
      <c r="J939" s="159" t="str">
        <f t="shared" si="291"/>
        <v/>
      </c>
      <c r="K939" s="159" t="str">
        <f t="shared" si="292"/>
        <v/>
      </c>
      <c r="L939" s="159" t="str">
        <f t="shared" si="293"/>
        <v/>
      </c>
      <c r="M939" s="159" t="str">
        <f t="shared" si="294"/>
        <v/>
      </c>
    </row>
    <row r="940" spans="1:13" ht="12.75" customHeight="1" outlineLevel="1" x14ac:dyDescent="0.25">
      <c r="A940" s="46" t="e">
        <f t="shared" si="295"/>
        <v>#N/A</v>
      </c>
      <c r="B940" s="57" t="s">
        <v>1278</v>
      </c>
      <c r="C940" s="4"/>
      <c r="D940" s="4"/>
      <c r="E940" s="4" t="s">
        <v>2648</v>
      </c>
      <c r="F940" s="4" t="s">
        <v>2681</v>
      </c>
      <c r="G940" s="159" t="str">
        <f t="shared" si="288"/>
        <v>string</v>
      </c>
      <c r="H940" s="159" t="str">
        <f t="shared" si="289"/>
        <v/>
      </c>
      <c r="I940" s="159">
        <f t="shared" si="290"/>
        <v>256</v>
      </c>
      <c r="J940" s="159" t="str">
        <f t="shared" si="291"/>
        <v/>
      </c>
      <c r="K940" s="159" t="str">
        <f t="shared" si="292"/>
        <v/>
      </c>
      <c r="L940" s="159" t="str">
        <f t="shared" si="293"/>
        <v/>
      </c>
      <c r="M940" s="159" t="str">
        <f t="shared" si="294"/>
        <v/>
      </c>
    </row>
    <row r="941" spans="1:13" ht="12.75" customHeight="1" outlineLevel="1" x14ac:dyDescent="0.25">
      <c r="A941" s="46" t="e">
        <f t="shared" si="295"/>
        <v>#N/A</v>
      </c>
      <c r="B941" s="57" t="s">
        <v>1278</v>
      </c>
      <c r="C941" s="4" t="s">
        <v>2649</v>
      </c>
      <c r="D941" s="4" t="s">
        <v>2681</v>
      </c>
      <c r="E941" s="4" t="s">
        <v>2897</v>
      </c>
      <c r="F941" s="4" t="s">
        <v>2681</v>
      </c>
      <c r="G941" s="159" t="str">
        <f t="shared" si="288"/>
        <v>string</v>
      </c>
      <c r="H941" s="159" t="str">
        <f t="shared" si="289"/>
        <v/>
      </c>
      <c r="I941" s="159">
        <f t="shared" si="290"/>
        <v>70</v>
      </c>
      <c r="J941" s="159" t="str">
        <f t="shared" si="291"/>
        <v/>
      </c>
      <c r="K941" s="159" t="str">
        <f t="shared" si="292"/>
        <v/>
      </c>
      <c r="L941" s="159" t="str">
        <f t="shared" si="293"/>
        <v/>
      </c>
      <c r="M941" s="159" t="str">
        <f t="shared" si="294"/>
        <v/>
      </c>
    </row>
    <row r="942" spans="1:13" ht="12.75" customHeight="1" outlineLevel="1" x14ac:dyDescent="0.25">
      <c r="A942" s="46" t="e">
        <f t="shared" si="295"/>
        <v>#N/A</v>
      </c>
      <c r="B942" s="57" t="s">
        <v>1278</v>
      </c>
      <c r="C942" s="235" t="s">
        <v>2690</v>
      </c>
      <c r="D942" s="159" t="s">
        <v>2681</v>
      </c>
      <c r="E942" s="159" t="s">
        <v>2789</v>
      </c>
      <c r="F942" s="159" t="s">
        <v>2681</v>
      </c>
      <c r="G942" s="159" t="str">
        <f t="shared" si="288"/>
        <v>string</v>
      </c>
      <c r="H942" s="159" t="str">
        <f t="shared" si="289"/>
        <v/>
      </c>
      <c r="I942" s="159">
        <f t="shared" si="290"/>
        <v>20</v>
      </c>
      <c r="J942" s="159" t="str">
        <f t="shared" si="291"/>
        <v/>
      </c>
      <c r="K942" s="159" t="str">
        <f t="shared" si="292"/>
        <v/>
      </c>
      <c r="L942" s="159" t="str">
        <f t="shared" si="293"/>
        <v/>
      </c>
      <c r="M942" s="159" t="str">
        <f t="shared" si="294"/>
        <v/>
      </c>
    </row>
    <row r="943" spans="1:13" ht="12.75" customHeight="1" outlineLevel="1" x14ac:dyDescent="0.25">
      <c r="A943" s="46" t="e">
        <f t="shared" si="295"/>
        <v>#N/A</v>
      </c>
      <c r="B943" s="57" t="s">
        <v>1278</v>
      </c>
      <c r="C943" s="159"/>
      <c r="D943" s="159"/>
      <c r="E943" s="159" t="s">
        <v>2790</v>
      </c>
      <c r="F943" s="159" t="s">
        <v>2681</v>
      </c>
      <c r="G943" s="159" t="str">
        <f t="shared" si="288"/>
        <v>string</v>
      </c>
      <c r="H943" s="159" t="str">
        <f t="shared" si="289"/>
        <v/>
      </c>
      <c r="I943" s="159">
        <f t="shared" si="290"/>
        <v>10</v>
      </c>
      <c r="J943" s="159" t="str">
        <f t="shared" si="291"/>
        <v/>
      </c>
      <c r="K943" s="159" t="str">
        <f t="shared" si="292"/>
        <v/>
      </c>
      <c r="L943" s="159" t="str">
        <f t="shared" si="293"/>
        <v/>
      </c>
      <c r="M943" s="159" t="str">
        <f t="shared" si="294"/>
        <v/>
      </c>
    </row>
    <row r="944" spans="1:13" ht="12.75" customHeight="1" outlineLevel="1" x14ac:dyDescent="0.25">
      <c r="A944" s="46" t="e">
        <f t="shared" si="295"/>
        <v>#N/A</v>
      </c>
      <c r="B944" s="57" t="s">
        <v>1278</v>
      </c>
      <c r="C944" s="235" t="s">
        <v>2691</v>
      </c>
      <c r="D944" s="159" t="s">
        <v>2681</v>
      </c>
      <c r="E944" s="159" t="s">
        <v>2789</v>
      </c>
      <c r="F944" s="159" t="s">
        <v>2681</v>
      </c>
      <c r="G944" s="159" t="str">
        <f t="shared" si="288"/>
        <v>string</v>
      </c>
      <c r="H944" s="159" t="str">
        <f t="shared" si="289"/>
        <v/>
      </c>
      <c r="I944" s="159">
        <f t="shared" si="290"/>
        <v>20</v>
      </c>
      <c r="J944" s="159" t="str">
        <f t="shared" si="291"/>
        <v/>
      </c>
      <c r="K944" s="159" t="str">
        <f t="shared" si="292"/>
        <v/>
      </c>
      <c r="L944" s="159" t="str">
        <f t="shared" si="293"/>
        <v/>
      </c>
      <c r="M944" s="159" t="str">
        <f t="shared" si="294"/>
        <v/>
      </c>
    </row>
    <row r="945" spans="1:13" ht="12.75" customHeight="1" outlineLevel="1" x14ac:dyDescent="0.25">
      <c r="A945" s="46" t="e">
        <f t="shared" si="295"/>
        <v>#N/A</v>
      </c>
      <c r="B945" s="57" t="s">
        <v>1278</v>
      </c>
      <c r="E945" s="159" t="s">
        <v>2790</v>
      </c>
      <c r="F945" s="159" t="s">
        <v>2681</v>
      </c>
      <c r="G945" s="159" t="str">
        <f t="shared" si="288"/>
        <v>string</v>
      </c>
      <c r="H945" s="159" t="str">
        <f t="shared" si="289"/>
        <v/>
      </c>
      <c r="I945" s="159">
        <f t="shared" si="290"/>
        <v>10</v>
      </c>
      <c r="J945" s="159" t="str">
        <f t="shared" si="291"/>
        <v/>
      </c>
      <c r="K945" s="159" t="str">
        <f t="shared" si="292"/>
        <v/>
      </c>
      <c r="L945" s="159" t="str">
        <f t="shared" si="293"/>
        <v/>
      </c>
      <c r="M945" s="159" t="str">
        <f t="shared" si="294"/>
        <v/>
      </c>
    </row>
    <row r="946" spans="1:13" ht="12.75" customHeight="1" outlineLevel="1" x14ac:dyDescent="0.25">
      <c r="A946" s="46" t="e">
        <f t="shared" si="295"/>
        <v>#N/A</v>
      </c>
      <c r="B946" s="57" t="s">
        <v>1278</v>
      </c>
      <c r="C946" s="235" t="s">
        <v>2692</v>
      </c>
      <c r="D946" s="159" t="s">
        <v>2681</v>
      </c>
      <c r="E946" s="159" t="s">
        <v>2789</v>
      </c>
      <c r="F946" s="159" t="s">
        <v>2681</v>
      </c>
      <c r="G946" s="159" t="str">
        <f t="shared" si="288"/>
        <v>string</v>
      </c>
      <c r="H946" s="159" t="str">
        <f t="shared" si="289"/>
        <v/>
      </c>
      <c r="I946" s="159">
        <f t="shared" si="290"/>
        <v>20</v>
      </c>
      <c r="J946" s="159" t="str">
        <f t="shared" si="291"/>
        <v/>
      </c>
      <c r="K946" s="159" t="str">
        <f t="shared" si="292"/>
        <v/>
      </c>
      <c r="L946" s="159" t="str">
        <f t="shared" si="293"/>
        <v/>
      </c>
      <c r="M946" s="159" t="str">
        <f t="shared" si="294"/>
        <v/>
      </c>
    </row>
    <row r="947" spans="1:13" ht="12.75" customHeight="1" outlineLevel="1" x14ac:dyDescent="0.25">
      <c r="A947" s="46" t="e">
        <f t="shared" si="295"/>
        <v>#N/A</v>
      </c>
      <c r="B947" s="57" t="s">
        <v>1278</v>
      </c>
      <c r="C947" s="159"/>
      <c r="D947" s="159"/>
      <c r="E947" s="159" t="s">
        <v>2790</v>
      </c>
      <c r="F947" s="159" t="s">
        <v>2681</v>
      </c>
      <c r="G947" s="159" t="str">
        <f t="shared" si="288"/>
        <v>string</v>
      </c>
      <c r="H947" s="159" t="str">
        <f t="shared" si="289"/>
        <v/>
      </c>
      <c r="I947" s="159">
        <f t="shared" si="290"/>
        <v>10</v>
      </c>
      <c r="J947" s="159" t="str">
        <f t="shared" si="291"/>
        <v/>
      </c>
      <c r="K947" s="159" t="str">
        <f t="shared" si="292"/>
        <v/>
      </c>
      <c r="L947" s="159" t="str">
        <f t="shared" si="293"/>
        <v/>
      </c>
      <c r="M947" s="159" t="str">
        <f t="shared" si="294"/>
        <v/>
      </c>
    </row>
    <row r="948" spans="1:13" ht="12.75" customHeight="1" outlineLevel="1" x14ac:dyDescent="0.25">
      <c r="A948" s="46" t="e">
        <f t="shared" si="295"/>
        <v>#N/A</v>
      </c>
      <c r="B948" s="57" t="s">
        <v>1278</v>
      </c>
      <c r="C948" s="4" t="s">
        <v>2650</v>
      </c>
      <c r="D948" s="4" t="s">
        <v>2681</v>
      </c>
      <c r="E948" s="4"/>
      <c r="F948" s="4"/>
      <c r="G948" s="159"/>
      <c r="H948" s="159"/>
      <c r="I948" s="159"/>
      <c r="J948" s="159"/>
      <c r="K948" s="159"/>
      <c r="L948" s="159"/>
      <c r="M948" s="159"/>
    </row>
    <row r="949" spans="1:13" ht="12.75" customHeight="1" outlineLevel="1" x14ac:dyDescent="0.25">
      <c r="A949" s="46" t="e">
        <f t="shared" si="295"/>
        <v>#N/A</v>
      </c>
      <c r="B949" s="57" t="s">
        <v>1278</v>
      </c>
      <c r="C949" s="236" t="s">
        <v>1280</v>
      </c>
      <c r="D949" s="4" t="s">
        <v>2681</v>
      </c>
      <c r="E949" s="4" t="s">
        <v>2652</v>
      </c>
      <c r="F949" s="4" t="s">
        <v>2681</v>
      </c>
      <c r="G949" s="159" t="str">
        <f t="shared" ref="G949:G961" si="296">VLOOKUP(E949,DI_schema,2,FALSE)</f>
        <v>string</v>
      </c>
      <c r="H949" s="159" t="str">
        <f t="shared" ref="H949:H961" si="297">VLOOKUP($E949,DI_schema,3,FALSE)</f>
        <v/>
      </c>
      <c r="I949" s="159">
        <f t="shared" ref="I949:I961" si="298">VLOOKUP($E949,DI_schema,4,FALSE)</f>
        <v>40</v>
      </c>
      <c r="J949" s="159" t="str">
        <f t="shared" ref="J949:J961" si="299">VLOOKUP($E949,DI_schema,5,FALSE)</f>
        <v/>
      </c>
      <c r="K949" s="159" t="str">
        <f t="shared" ref="K949:K961" si="300">VLOOKUP($E949,DI_schema,6,FALSE)</f>
        <v/>
      </c>
      <c r="L949" s="159" t="str">
        <f t="shared" ref="L949:L961" si="301">VLOOKUP($E949,DI_schema,7,FALSE)</f>
        <v/>
      </c>
      <c r="M949" s="159" t="str">
        <f t="shared" ref="M949:M961" si="302">IF(LEN(VLOOKUP($E949,DI_schema,8,FALSE))&gt;0,"Yes","")</f>
        <v/>
      </c>
    </row>
    <row r="950" spans="1:13" ht="12.75" customHeight="1" outlineLevel="1" x14ac:dyDescent="0.25">
      <c r="A950" s="46" t="e">
        <f t="shared" si="295"/>
        <v>#N/A</v>
      </c>
      <c r="B950" s="57" t="s">
        <v>1278</v>
      </c>
      <c r="C950" s="4"/>
      <c r="D950" s="4"/>
      <c r="E950" s="4" t="s">
        <v>1247</v>
      </c>
      <c r="F950" s="4" t="s">
        <v>2681</v>
      </c>
      <c r="G950" s="159" t="str">
        <f t="shared" si="296"/>
        <v>string</v>
      </c>
      <c r="H950" s="159" t="str">
        <f t="shared" si="297"/>
        <v/>
      </c>
      <c r="I950" s="159">
        <f t="shared" si="298"/>
        <v>10</v>
      </c>
      <c r="J950" s="159" t="str">
        <f t="shared" si="299"/>
        <v/>
      </c>
      <c r="K950" s="159" t="str">
        <f t="shared" si="300"/>
        <v/>
      </c>
      <c r="L950" s="159" t="str">
        <f t="shared" si="301"/>
        <v/>
      </c>
      <c r="M950" s="159" t="str">
        <f t="shared" si="302"/>
        <v/>
      </c>
    </row>
    <row r="951" spans="1:13" ht="12.75" customHeight="1" outlineLevel="1" x14ac:dyDescent="0.25">
      <c r="A951" s="46" t="e">
        <f t="shared" si="295"/>
        <v>#N/A</v>
      </c>
      <c r="B951" s="57" t="s">
        <v>1278</v>
      </c>
      <c r="C951" s="4"/>
      <c r="D951" s="4"/>
      <c r="E951" s="4" t="s">
        <v>1248</v>
      </c>
      <c r="F951" s="4" t="s">
        <v>2681</v>
      </c>
      <c r="G951" s="159" t="str">
        <f t="shared" si="296"/>
        <v>string</v>
      </c>
      <c r="H951" s="159" t="str">
        <f t="shared" si="297"/>
        <v/>
      </c>
      <c r="I951" s="159">
        <f t="shared" si="298"/>
        <v>40</v>
      </c>
      <c r="J951" s="159" t="str">
        <f t="shared" si="299"/>
        <v/>
      </c>
      <c r="K951" s="159" t="str">
        <f t="shared" si="300"/>
        <v/>
      </c>
      <c r="L951" s="159" t="str">
        <f t="shared" si="301"/>
        <v/>
      </c>
      <c r="M951" s="159" t="str">
        <f t="shared" si="302"/>
        <v/>
      </c>
    </row>
    <row r="952" spans="1:13" ht="12.75" customHeight="1" outlineLevel="1" x14ac:dyDescent="0.25">
      <c r="A952" s="46" t="e">
        <f t="shared" si="295"/>
        <v>#N/A</v>
      </c>
      <c r="B952" s="57" t="s">
        <v>1278</v>
      </c>
      <c r="C952" s="4"/>
      <c r="D952" s="4"/>
      <c r="E952" s="4" t="s">
        <v>1249</v>
      </c>
      <c r="F952" s="4" t="s">
        <v>2681</v>
      </c>
      <c r="G952" s="159" t="str">
        <f t="shared" si="296"/>
        <v>string</v>
      </c>
      <c r="H952" s="159" t="str">
        <f t="shared" si="297"/>
        <v/>
      </c>
      <c r="I952" s="159">
        <f t="shared" si="298"/>
        <v>40</v>
      </c>
      <c r="J952" s="159" t="str">
        <f t="shared" si="299"/>
        <v/>
      </c>
      <c r="K952" s="159" t="str">
        <f t="shared" si="300"/>
        <v/>
      </c>
      <c r="L952" s="159" t="str">
        <f t="shared" si="301"/>
        <v/>
      </c>
      <c r="M952" s="159" t="str">
        <f t="shared" si="302"/>
        <v/>
      </c>
    </row>
    <row r="953" spans="1:13" ht="12.75" customHeight="1" outlineLevel="1" x14ac:dyDescent="0.25">
      <c r="A953" s="46" t="e">
        <f t="shared" si="295"/>
        <v>#N/A</v>
      </c>
      <c r="B953" s="57" t="s">
        <v>1278</v>
      </c>
      <c r="C953" s="4"/>
      <c r="D953" s="4"/>
      <c r="E953" s="4" t="s">
        <v>1250</v>
      </c>
      <c r="F953" s="4" t="s">
        <v>2681</v>
      </c>
      <c r="G953" s="159" t="str">
        <f t="shared" si="296"/>
        <v>string</v>
      </c>
      <c r="H953" s="159" t="str">
        <f t="shared" si="297"/>
        <v/>
      </c>
      <c r="I953" s="159">
        <f t="shared" si="298"/>
        <v>10</v>
      </c>
      <c r="J953" s="159" t="str">
        <f t="shared" si="299"/>
        <v/>
      </c>
      <c r="K953" s="159" t="str">
        <f t="shared" si="300"/>
        <v/>
      </c>
      <c r="L953" s="159" t="str">
        <f t="shared" si="301"/>
        <v/>
      </c>
      <c r="M953" s="159" t="str">
        <f t="shared" si="302"/>
        <v>Yes</v>
      </c>
    </row>
    <row r="954" spans="1:13" ht="12.75" customHeight="1" outlineLevel="1" collapsed="1" x14ac:dyDescent="0.25">
      <c r="A954" s="46" t="e">
        <f t="shared" si="295"/>
        <v>#N/A</v>
      </c>
      <c r="B954" s="57" t="s">
        <v>1278</v>
      </c>
      <c r="C954" s="4"/>
      <c r="D954" s="4"/>
      <c r="E954" s="4" t="s">
        <v>1251</v>
      </c>
      <c r="F954" s="4" t="s">
        <v>2670</v>
      </c>
      <c r="G954" s="159" t="str">
        <f t="shared" si="296"/>
        <v>string</v>
      </c>
      <c r="H954" s="159" t="str">
        <f t="shared" si="297"/>
        <v/>
      </c>
      <c r="I954" s="159">
        <f t="shared" si="298"/>
        <v>60</v>
      </c>
      <c r="J954" s="159" t="str">
        <f t="shared" si="299"/>
        <v/>
      </c>
      <c r="K954" s="159" t="str">
        <f t="shared" si="300"/>
        <v/>
      </c>
      <c r="L954" s="159" t="str">
        <f t="shared" si="301"/>
        <v/>
      </c>
      <c r="M954" s="159" t="str">
        <f t="shared" si="302"/>
        <v>Yes</v>
      </c>
    </row>
    <row r="955" spans="1:13" ht="12.75" customHeight="1" outlineLevel="1" x14ac:dyDescent="0.25">
      <c r="A955" s="46" t="e">
        <f t="shared" si="295"/>
        <v>#N/A</v>
      </c>
      <c r="B955" s="57" t="s">
        <v>1278</v>
      </c>
      <c r="C955" s="4"/>
      <c r="D955" s="4"/>
      <c r="E955" s="4" t="s">
        <v>1252</v>
      </c>
      <c r="F955" s="4" t="s">
        <v>2681</v>
      </c>
      <c r="G955" s="159" t="str">
        <f t="shared" si="296"/>
        <v>string</v>
      </c>
      <c r="H955" s="159" t="str">
        <f t="shared" si="297"/>
        <v/>
      </c>
      <c r="I955" s="159">
        <f t="shared" si="298"/>
        <v>40</v>
      </c>
      <c r="J955" s="159" t="str">
        <f t="shared" si="299"/>
        <v/>
      </c>
      <c r="K955" s="159" t="str">
        <f t="shared" si="300"/>
        <v/>
      </c>
      <c r="L955" s="159" t="str">
        <f t="shared" si="301"/>
        <v/>
      </c>
      <c r="M955" s="159" t="str">
        <f t="shared" si="302"/>
        <v/>
      </c>
    </row>
    <row r="956" spans="1:13" ht="12.75" customHeight="1" outlineLevel="1" x14ac:dyDescent="0.25">
      <c r="A956" s="46" t="e">
        <f t="shared" si="295"/>
        <v>#N/A</v>
      </c>
      <c r="B956" s="57" t="s">
        <v>1278</v>
      </c>
      <c r="C956" s="4"/>
      <c r="D956" s="4"/>
      <c r="E956" s="4" t="s">
        <v>1253</v>
      </c>
      <c r="F956" s="4" t="s">
        <v>2681</v>
      </c>
      <c r="G956" s="159" t="str">
        <f t="shared" si="296"/>
        <v>string</v>
      </c>
      <c r="H956" s="159" t="str">
        <f t="shared" si="297"/>
        <v/>
      </c>
      <c r="I956" s="159">
        <f t="shared" si="298"/>
        <v>40</v>
      </c>
      <c r="J956" s="159" t="str">
        <f t="shared" si="299"/>
        <v/>
      </c>
      <c r="K956" s="159" t="str">
        <f t="shared" si="300"/>
        <v/>
      </c>
      <c r="L956" s="159" t="str">
        <f t="shared" si="301"/>
        <v/>
      </c>
      <c r="M956" s="159" t="str">
        <f t="shared" si="302"/>
        <v/>
      </c>
    </row>
    <row r="957" spans="1:13" ht="12.75" customHeight="1" outlineLevel="1" x14ac:dyDescent="0.25">
      <c r="A957" s="46" t="e">
        <f t="shared" si="295"/>
        <v>#N/A</v>
      </c>
      <c r="B957" s="57" t="s">
        <v>1278</v>
      </c>
      <c r="C957" s="4"/>
      <c r="D957" s="4"/>
      <c r="E957" s="4" t="s">
        <v>2653</v>
      </c>
      <c r="F957" s="4" t="s">
        <v>2681</v>
      </c>
      <c r="G957" s="159" t="str">
        <f t="shared" si="296"/>
        <v>string</v>
      </c>
      <c r="H957" s="159" t="str">
        <f t="shared" si="297"/>
        <v/>
      </c>
      <c r="I957" s="159">
        <f t="shared" si="298"/>
        <v>10</v>
      </c>
      <c r="J957" s="159" t="str">
        <f t="shared" si="299"/>
        <v/>
      </c>
      <c r="K957" s="159" t="str">
        <f t="shared" si="300"/>
        <v/>
      </c>
      <c r="L957" s="159" t="str">
        <f t="shared" si="301"/>
        <v/>
      </c>
      <c r="M957" s="159" t="str">
        <f t="shared" si="302"/>
        <v/>
      </c>
    </row>
    <row r="958" spans="1:13" ht="12.75" customHeight="1" outlineLevel="1" x14ac:dyDescent="0.25">
      <c r="A958" s="46" t="e">
        <f t="shared" si="295"/>
        <v>#N/A</v>
      </c>
      <c r="B958" s="57" t="s">
        <v>1278</v>
      </c>
      <c r="C958" s="4"/>
      <c r="D958" s="4"/>
      <c r="E958" s="4" t="s">
        <v>1254</v>
      </c>
      <c r="F958" s="4" t="s">
        <v>2681</v>
      </c>
      <c r="G958" s="159" t="str">
        <f t="shared" si="296"/>
        <v>string</v>
      </c>
      <c r="H958" s="159" t="str">
        <f t="shared" si="297"/>
        <v/>
      </c>
      <c r="I958" s="159">
        <f t="shared" si="298"/>
        <v>40</v>
      </c>
      <c r="J958" s="159" t="str">
        <f t="shared" si="299"/>
        <v/>
      </c>
      <c r="K958" s="159" t="str">
        <f t="shared" si="300"/>
        <v/>
      </c>
      <c r="L958" s="159" t="str">
        <f t="shared" si="301"/>
        <v/>
      </c>
      <c r="M958" s="159" t="str">
        <f t="shared" si="302"/>
        <v/>
      </c>
    </row>
    <row r="959" spans="1:13" ht="12.75" customHeight="1" outlineLevel="1" x14ac:dyDescent="0.25">
      <c r="A959" s="46" t="e">
        <f t="shared" si="295"/>
        <v>#N/A</v>
      </c>
      <c r="B959" s="57" t="s">
        <v>1278</v>
      </c>
      <c r="C959" s="4"/>
      <c r="D959" s="4"/>
      <c r="E959" s="4" t="s">
        <v>1255</v>
      </c>
      <c r="F959" s="4" t="s">
        <v>2681</v>
      </c>
      <c r="G959" s="159" t="str">
        <f t="shared" si="296"/>
        <v>string</v>
      </c>
      <c r="H959" s="159" t="str">
        <f t="shared" si="297"/>
        <v/>
      </c>
      <c r="I959" s="159">
        <f t="shared" si="298"/>
        <v>3</v>
      </c>
      <c r="J959" s="159" t="str">
        <f t="shared" si="299"/>
        <v/>
      </c>
      <c r="K959" s="159" t="str">
        <f t="shared" si="300"/>
        <v/>
      </c>
      <c r="L959" s="159" t="str">
        <f t="shared" si="301"/>
        <v/>
      </c>
      <c r="M959" s="159" t="str">
        <f t="shared" si="302"/>
        <v/>
      </c>
    </row>
    <row r="960" spans="1:13" ht="12.75" customHeight="1" outlineLevel="1" x14ac:dyDescent="0.25">
      <c r="A960" s="46" t="e">
        <f t="shared" si="295"/>
        <v>#N/A</v>
      </c>
      <c r="B960" s="57" t="s">
        <v>1278</v>
      </c>
      <c r="C960" s="4"/>
      <c r="D960" s="4"/>
      <c r="E960" s="4" t="s">
        <v>2774</v>
      </c>
      <c r="F960" s="4" t="s">
        <v>2681</v>
      </c>
      <c r="G960" s="159" t="str">
        <f t="shared" si="296"/>
        <v>string</v>
      </c>
      <c r="H960" s="159" t="str">
        <f t="shared" si="297"/>
        <v/>
      </c>
      <c r="I960" s="159">
        <f t="shared" si="298"/>
        <v>40</v>
      </c>
      <c r="J960" s="159" t="str">
        <f t="shared" si="299"/>
        <v/>
      </c>
      <c r="K960" s="159" t="str">
        <f t="shared" si="300"/>
        <v/>
      </c>
      <c r="L960" s="159" t="str">
        <f t="shared" si="301"/>
        <v/>
      </c>
      <c r="M960" s="159" t="str">
        <f t="shared" si="302"/>
        <v/>
      </c>
    </row>
    <row r="961" spans="1:13" ht="12.75" customHeight="1" outlineLevel="1" x14ac:dyDescent="0.25">
      <c r="A961" s="46" t="e">
        <f t="shared" si="295"/>
        <v>#N/A</v>
      </c>
      <c r="B961" s="57" t="s">
        <v>1278</v>
      </c>
      <c r="C961" s="4"/>
      <c r="D961" s="4"/>
      <c r="E961" s="4" t="s">
        <v>2882</v>
      </c>
      <c r="F961" s="4" t="s">
        <v>2681</v>
      </c>
      <c r="G961" s="159" t="str">
        <f t="shared" si="296"/>
        <v>string</v>
      </c>
      <c r="H961" s="159" t="str">
        <f t="shared" si="297"/>
        <v/>
      </c>
      <c r="I961" s="159">
        <f t="shared" si="298"/>
        <v>3</v>
      </c>
      <c r="J961" s="159" t="str">
        <f t="shared" si="299"/>
        <v/>
      </c>
      <c r="K961" s="159" t="str">
        <f t="shared" si="300"/>
        <v/>
      </c>
      <c r="L961" s="159" t="str">
        <f t="shared" si="301"/>
        <v/>
      </c>
      <c r="M961" s="159" t="str">
        <f t="shared" si="302"/>
        <v/>
      </c>
    </row>
    <row r="962" spans="1:13" ht="12.75" customHeight="1" outlineLevel="1" x14ac:dyDescent="0.25">
      <c r="A962" s="46" t="e">
        <f t="shared" si="295"/>
        <v>#N/A</v>
      </c>
      <c r="B962" s="57" t="s">
        <v>1278</v>
      </c>
      <c r="C962" s="54" t="s">
        <v>2775</v>
      </c>
      <c r="D962" s="4"/>
      <c r="E962" s="4"/>
      <c r="F962" s="4"/>
      <c r="G962" s="159"/>
      <c r="H962" s="159"/>
      <c r="I962" s="159"/>
      <c r="J962" s="159"/>
      <c r="K962" s="159"/>
      <c r="L962" s="159"/>
      <c r="M962" s="159"/>
    </row>
    <row r="963" spans="1:13" ht="12.75" customHeight="1" outlineLevel="1" x14ac:dyDescent="0.25">
      <c r="A963" s="46" t="e">
        <f t="shared" si="295"/>
        <v>#N/A</v>
      </c>
      <c r="B963" s="57" t="s">
        <v>1278</v>
      </c>
      <c r="C963" s="236" t="s">
        <v>2776</v>
      </c>
      <c r="D963" s="4" t="s">
        <v>2681</v>
      </c>
      <c r="E963" s="4" t="s">
        <v>2777</v>
      </c>
      <c r="F963" s="4" t="s">
        <v>2670</v>
      </c>
      <c r="G963" s="159" t="str">
        <f>VLOOKUP(E963,DI_schema,2,FALSE)</f>
        <v>string</v>
      </c>
      <c r="H963" s="159" t="str">
        <f>VLOOKUP($E963,DI_schema,3,FALSE)</f>
        <v/>
      </c>
      <c r="I963" s="159">
        <f>VLOOKUP($E963,DI_schema,4,FALSE)</f>
        <v>10</v>
      </c>
      <c r="J963" s="159" t="str">
        <f>VLOOKUP($E963,DI_schema,5,FALSE)</f>
        <v/>
      </c>
      <c r="K963" s="159" t="str">
        <f>VLOOKUP($E963,DI_schema,6,FALSE)</f>
        <v/>
      </c>
      <c r="L963" s="159" t="str">
        <f>VLOOKUP($E963,DI_schema,7,FALSE)</f>
        <v/>
      </c>
      <c r="M963" s="159" t="str">
        <f>IF(LEN(VLOOKUP($E963,DI_schema,8,FALSE))&gt;0,"Yes","")</f>
        <v/>
      </c>
    </row>
    <row r="964" spans="1:13" ht="12.75" customHeight="1" outlineLevel="1" x14ac:dyDescent="0.25">
      <c r="A964" s="46" t="e">
        <f t="shared" si="295"/>
        <v>#N/A</v>
      </c>
      <c r="B964" s="57" t="s">
        <v>1278</v>
      </c>
      <c r="C964" s="4"/>
      <c r="D964" s="4"/>
      <c r="E964" s="4" t="s">
        <v>2653</v>
      </c>
      <c r="F964" s="4" t="s">
        <v>2681</v>
      </c>
      <c r="G964" s="159" t="str">
        <f>VLOOKUP(E964,DI_schema,2,FALSE)</f>
        <v>string</v>
      </c>
      <c r="H964" s="159" t="str">
        <f>VLOOKUP($E964,DI_schema,3,FALSE)</f>
        <v/>
      </c>
      <c r="I964" s="159">
        <f>VLOOKUP($E964,DI_schema,4,FALSE)</f>
        <v>10</v>
      </c>
      <c r="J964" s="159" t="str">
        <f>VLOOKUP($E964,DI_schema,5,FALSE)</f>
        <v/>
      </c>
      <c r="K964" s="159" t="str">
        <f>VLOOKUP($E964,DI_schema,6,FALSE)</f>
        <v/>
      </c>
      <c r="L964" s="159" t="str">
        <f>VLOOKUP($E964,DI_schema,7,FALSE)</f>
        <v/>
      </c>
      <c r="M964" s="159" t="str">
        <f>IF(LEN(VLOOKUP($E964,DI_schema,8,FALSE))&gt;0,"Yes","")</f>
        <v/>
      </c>
    </row>
    <row r="965" spans="1:13" ht="12.75" customHeight="1" outlineLevel="1" x14ac:dyDescent="0.25">
      <c r="A965" s="46" t="e">
        <f t="shared" si="295"/>
        <v>#N/A</v>
      </c>
      <c r="B965" s="57" t="s">
        <v>1278</v>
      </c>
      <c r="C965" s="4"/>
      <c r="D965" s="4"/>
      <c r="E965" s="4" t="s">
        <v>1254</v>
      </c>
      <c r="F965" s="4" t="s">
        <v>2681</v>
      </c>
      <c r="G965" s="159" t="str">
        <f>VLOOKUP(E965,DI_schema,2,FALSE)</f>
        <v>string</v>
      </c>
      <c r="H965" s="159" t="str">
        <f>VLOOKUP($E965,DI_schema,3,FALSE)</f>
        <v/>
      </c>
      <c r="I965" s="159">
        <f>VLOOKUP($E965,DI_schema,4,FALSE)</f>
        <v>40</v>
      </c>
      <c r="J965" s="159" t="str">
        <f>VLOOKUP($E965,DI_schema,5,FALSE)</f>
        <v/>
      </c>
      <c r="K965" s="159" t="str">
        <f>VLOOKUP($E965,DI_schema,6,FALSE)</f>
        <v/>
      </c>
      <c r="L965" s="159" t="str">
        <f>VLOOKUP($E965,DI_schema,7,FALSE)</f>
        <v/>
      </c>
      <c r="M965" s="159" t="str">
        <f>IF(LEN(VLOOKUP($E965,DI_schema,8,FALSE))&gt;0,"Yes","")</f>
        <v/>
      </c>
    </row>
    <row r="966" spans="1:13" ht="12.75" customHeight="1" outlineLevel="1" x14ac:dyDescent="0.25">
      <c r="A966" s="46" t="e">
        <f t="shared" si="295"/>
        <v>#N/A</v>
      </c>
      <c r="B966" s="57" t="s">
        <v>1278</v>
      </c>
      <c r="C966" s="4"/>
      <c r="D966" s="4"/>
      <c r="E966" s="4" t="s">
        <v>2882</v>
      </c>
      <c r="F966" s="4" t="s">
        <v>2681</v>
      </c>
      <c r="G966" s="159" t="str">
        <f>VLOOKUP(E966,DI_schema,2,FALSE)</f>
        <v>string</v>
      </c>
      <c r="H966" s="159" t="str">
        <f>VLOOKUP($E966,DI_schema,3,FALSE)</f>
        <v/>
      </c>
      <c r="I966" s="159">
        <f>VLOOKUP($E966,DI_schema,4,FALSE)</f>
        <v>3</v>
      </c>
      <c r="J966" s="159" t="str">
        <f>VLOOKUP($E966,DI_schema,5,FALSE)</f>
        <v/>
      </c>
      <c r="K966" s="159" t="str">
        <f>VLOOKUP($E966,DI_schema,6,FALSE)</f>
        <v/>
      </c>
      <c r="L966" s="159" t="str">
        <f>VLOOKUP($E966,DI_schema,7,FALSE)</f>
        <v/>
      </c>
      <c r="M966" s="159" t="str">
        <f>IF(LEN(VLOOKUP($E966,DI_schema,8,FALSE))&gt;0,"Yes","")</f>
        <v/>
      </c>
    </row>
    <row r="967" spans="1:13" ht="12.75" customHeight="1" x14ac:dyDescent="0.25">
      <c r="A967" s="46" t="str">
        <f t="shared" si="295"/>
        <v xml:space="preserve">Meter Reading Related; </v>
      </c>
      <c r="B967" s="47" t="s">
        <v>554</v>
      </c>
      <c r="C967" s="48" t="str">
        <f>VLOOKUP($B967,MMnames,2,FALSE)</f>
        <v>Replacement Reading</v>
      </c>
      <c r="D967" s="49"/>
      <c r="E967" s="49"/>
      <c r="F967" s="14"/>
      <c r="G967" s="14"/>
      <c r="H967" s="14"/>
      <c r="I967" s="14"/>
      <c r="J967" s="14"/>
      <c r="K967" s="14"/>
      <c r="L967" s="14"/>
      <c r="M967" s="14"/>
    </row>
    <row r="968" spans="1:13" ht="12.75" customHeight="1" outlineLevel="1" x14ac:dyDescent="0.25">
      <c r="A968" s="46" t="str">
        <f t="shared" si="295"/>
        <v xml:space="preserve">Meter Reading Related; </v>
      </c>
      <c r="B968" s="51" t="s">
        <v>554</v>
      </c>
      <c r="C968" s="159" t="s">
        <v>2668</v>
      </c>
      <c r="D968" s="159"/>
      <c r="E968" s="159" t="s">
        <v>2769</v>
      </c>
      <c r="F968" s="159" t="s">
        <v>2670</v>
      </c>
      <c r="G968" s="159" t="str">
        <f t="shared" ref="G968:G986" si="303">VLOOKUP(E968,DI_schema,2,FALSE)</f>
        <v>string</v>
      </c>
      <c r="H968" s="159">
        <f t="shared" ref="H968:H986" si="304">VLOOKUP($E968,DI_schema,3,FALSE)</f>
        <v>11</v>
      </c>
      <c r="I968" s="159" t="str">
        <f t="shared" ref="I968:I986" si="305">VLOOKUP($E968,DI_schema,4,FALSE)</f>
        <v/>
      </c>
      <c r="J968" s="159" t="str">
        <f t="shared" ref="J968:J986" si="306">VLOOKUP($E968,DI_schema,5,FALSE)</f>
        <v/>
      </c>
      <c r="K968" s="159" t="str">
        <f t="shared" ref="K968:K986" si="307">VLOOKUP($E968,DI_schema,6,FALSE)</f>
        <v/>
      </c>
      <c r="L968" s="159" t="str">
        <f t="shared" ref="L968:L986" si="308">VLOOKUP($E968,DI_schema,7,FALSE)</f>
        <v/>
      </c>
      <c r="M968" s="159" t="str">
        <f t="shared" ref="M968:M986" si="309">IF(LEN(VLOOKUP($E968,DI_schema,8,FALSE))&gt;0,"Yes","")</f>
        <v/>
      </c>
    </row>
    <row r="969" spans="1:13" ht="12.75" customHeight="1" outlineLevel="1" x14ac:dyDescent="0.25">
      <c r="A969" s="46" t="str">
        <f t="shared" si="295"/>
        <v xml:space="preserve">Meter Reading Related; </v>
      </c>
      <c r="B969" s="51" t="s">
        <v>554</v>
      </c>
      <c r="C969" s="159"/>
      <c r="D969" s="159"/>
      <c r="E969" s="4" t="s">
        <v>2894</v>
      </c>
      <c r="F969" s="4" t="s">
        <v>2670</v>
      </c>
      <c r="G969" s="159" t="str">
        <f t="shared" si="303"/>
        <v>string</v>
      </c>
      <c r="H969" s="159" t="str">
        <f t="shared" si="304"/>
        <v/>
      </c>
      <c r="I969" s="159">
        <f t="shared" si="305"/>
        <v>35</v>
      </c>
      <c r="J969" s="159" t="str">
        <f t="shared" si="306"/>
        <v/>
      </c>
      <c r="K969" s="159" t="str">
        <f t="shared" si="307"/>
        <v/>
      </c>
      <c r="L969" s="159" t="str">
        <f t="shared" si="308"/>
        <v/>
      </c>
      <c r="M969" s="159" t="str">
        <f t="shared" si="309"/>
        <v/>
      </c>
    </row>
    <row r="970" spans="1:13" ht="12.75" customHeight="1" outlineLevel="1" x14ac:dyDescent="0.25">
      <c r="A970" s="46" t="str">
        <f t="shared" si="295"/>
        <v xml:space="preserve">Meter Reading Related; </v>
      </c>
      <c r="B970" s="51" t="s">
        <v>554</v>
      </c>
      <c r="C970" s="159"/>
      <c r="D970" s="159"/>
      <c r="E970" s="4" t="s">
        <v>615</v>
      </c>
      <c r="F970" s="4" t="s">
        <v>2670</v>
      </c>
      <c r="G970" s="159" t="str">
        <f t="shared" si="303"/>
        <v>date</v>
      </c>
      <c r="H970" s="159" t="str">
        <f t="shared" si="304"/>
        <v/>
      </c>
      <c r="I970" s="159" t="str">
        <f t="shared" si="305"/>
        <v/>
      </c>
      <c r="J970" s="159" t="str">
        <f t="shared" si="306"/>
        <v/>
      </c>
      <c r="K970" s="159" t="str">
        <f t="shared" si="307"/>
        <v/>
      </c>
      <c r="L970" s="159" t="str">
        <f t="shared" si="308"/>
        <v/>
      </c>
      <c r="M970" s="159" t="str">
        <f t="shared" si="309"/>
        <v/>
      </c>
    </row>
    <row r="971" spans="1:13" ht="12.75" customHeight="1" outlineLevel="1" x14ac:dyDescent="0.25">
      <c r="A971" s="46" t="str">
        <f t="shared" si="295"/>
        <v xml:space="preserve">Meter Reading Related; </v>
      </c>
      <c r="B971" s="51" t="s">
        <v>554</v>
      </c>
      <c r="C971" s="159"/>
      <c r="D971" s="159"/>
      <c r="E971" s="4" t="s">
        <v>1315</v>
      </c>
      <c r="F971" s="4" t="s">
        <v>2670</v>
      </c>
      <c r="G971" s="159" t="str">
        <f t="shared" si="303"/>
        <v>string</v>
      </c>
      <c r="H971" s="159" t="str">
        <f t="shared" si="304"/>
        <v/>
      </c>
      <c r="I971" s="159">
        <f t="shared" si="305"/>
        <v>2</v>
      </c>
      <c r="J971" s="159" t="str">
        <f t="shared" si="306"/>
        <v/>
      </c>
      <c r="K971" s="159" t="str">
        <f t="shared" si="307"/>
        <v/>
      </c>
      <c r="L971" s="159" t="str">
        <f t="shared" si="308"/>
        <v/>
      </c>
      <c r="M971" s="159" t="str">
        <f t="shared" si="309"/>
        <v/>
      </c>
    </row>
    <row r="972" spans="1:13" ht="12.75" customHeight="1" outlineLevel="1" x14ac:dyDescent="0.25">
      <c r="A972" s="46" t="str">
        <f t="shared" si="295"/>
        <v xml:space="preserve">Meter Reading Related; </v>
      </c>
      <c r="B972" s="51" t="s">
        <v>554</v>
      </c>
      <c r="C972" s="4"/>
      <c r="D972" s="159"/>
      <c r="E972" s="4" t="s">
        <v>2671</v>
      </c>
      <c r="F972" s="4" t="s">
        <v>2670</v>
      </c>
      <c r="G972" s="159" t="str">
        <f t="shared" si="303"/>
        <v>string</v>
      </c>
      <c r="H972" s="159">
        <f t="shared" si="304"/>
        <v>3</v>
      </c>
      <c r="I972" s="159" t="str">
        <f t="shared" si="305"/>
        <v/>
      </c>
      <c r="J972" s="159" t="str">
        <f t="shared" si="306"/>
        <v/>
      </c>
      <c r="K972" s="159" t="str">
        <f t="shared" si="307"/>
        <v/>
      </c>
      <c r="L972" s="159" t="str">
        <f t="shared" si="308"/>
        <v/>
      </c>
      <c r="M972" s="159" t="str">
        <f t="shared" si="309"/>
        <v/>
      </c>
    </row>
    <row r="973" spans="1:13" ht="12.75" customHeight="1" outlineLevel="1" x14ac:dyDescent="0.25">
      <c r="A973" s="46" t="str">
        <f t="shared" si="295"/>
        <v xml:space="preserve">Meter Reading Related; </v>
      </c>
      <c r="B973" s="51" t="s">
        <v>554</v>
      </c>
      <c r="C973" s="159" t="s">
        <v>2896</v>
      </c>
      <c r="D973" s="159" t="s">
        <v>2681</v>
      </c>
      <c r="E973" s="159" t="s">
        <v>2897</v>
      </c>
      <c r="F973" s="159" t="s">
        <v>2681</v>
      </c>
      <c r="G973" s="159" t="str">
        <f t="shared" si="303"/>
        <v>string</v>
      </c>
      <c r="H973" s="159" t="str">
        <f t="shared" si="304"/>
        <v/>
      </c>
      <c r="I973" s="159">
        <f t="shared" si="305"/>
        <v>70</v>
      </c>
      <c r="J973" s="159" t="str">
        <f t="shared" si="306"/>
        <v/>
      </c>
      <c r="K973" s="159" t="str">
        <f t="shared" si="307"/>
        <v/>
      </c>
      <c r="L973" s="159" t="str">
        <f t="shared" si="308"/>
        <v/>
      </c>
      <c r="M973" s="159" t="str">
        <f t="shared" si="309"/>
        <v/>
      </c>
    </row>
    <row r="974" spans="1:13" ht="12.75" customHeight="1" outlineLevel="1" x14ac:dyDescent="0.25">
      <c r="A974" s="46" t="str">
        <f t="shared" si="295"/>
        <v xml:space="preserve">Meter Reading Related; </v>
      </c>
      <c r="B974" s="51" t="s">
        <v>554</v>
      </c>
      <c r="C974" s="235" t="s">
        <v>2690</v>
      </c>
      <c r="D974" s="159" t="s">
        <v>2681</v>
      </c>
      <c r="E974" s="159" t="s">
        <v>2789</v>
      </c>
      <c r="F974" s="159" t="s">
        <v>2681</v>
      </c>
      <c r="G974" s="159" t="str">
        <f t="shared" si="303"/>
        <v>string</v>
      </c>
      <c r="H974" s="159" t="str">
        <f t="shared" si="304"/>
        <v/>
      </c>
      <c r="I974" s="159">
        <f t="shared" si="305"/>
        <v>20</v>
      </c>
      <c r="J974" s="159" t="str">
        <f t="shared" si="306"/>
        <v/>
      </c>
      <c r="K974" s="159" t="str">
        <f t="shared" si="307"/>
        <v/>
      </c>
      <c r="L974" s="159" t="str">
        <f t="shared" si="308"/>
        <v/>
      </c>
      <c r="M974" s="159" t="str">
        <f t="shared" si="309"/>
        <v/>
      </c>
    </row>
    <row r="975" spans="1:13" ht="12.75" customHeight="1" outlineLevel="1" x14ac:dyDescent="0.25">
      <c r="A975" s="46" t="str">
        <f t="shared" si="295"/>
        <v xml:space="preserve">Meter Reading Related; </v>
      </c>
      <c r="B975" s="51" t="s">
        <v>554</v>
      </c>
      <c r="C975" s="159"/>
      <c r="D975" s="159"/>
      <c r="E975" s="159" t="s">
        <v>2790</v>
      </c>
      <c r="F975" s="159" t="s">
        <v>2681</v>
      </c>
      <c r="G975" s="159" t="str">
        <f t="shared" si="303"/>
        <v>string</v>
      </c>
      <c r="H975" s="159" t="str">
        <f t="shared" si="304"/>
        <v/>
      </c>
      <c r="I975" s="159">
        <f t="shared" si="305"/>
        <v>10</v>
      </c>
      <c r="J975" s="159" t="str">
        <f t="shared" si="306"/>
        <v/>
      </c>
      <c r="K975" s="159" t="str">
        <f t="shared" si="307"/>
        <v/>
      </c>
      <c r="L975" s="159" t="str">
        <f t="shared" si="308"/>
        <v/>
      </c>
      <c r="M975" s="159" t="str">
        <f t="shared" si="309"/>
        <v/>
      </c>
    </row>
    <row r="976" spans="1:13" ht="12.75" customHeight="1" outlineLevel="1" x14ac:dyDescent="0.25">
      <c r="A976" s="46" t="str">
        <f t="shared" si="295"/>
        <v xml:space="preserve">Meter Reading Related; </v>
      </c>
      <c r="B976" s="51" t="s">
        <v>554</v>
      </c>
      <c r="C976" s="235" t="s">
        <v>2691</v>
      </c>
      <c r="D976" s="159" t="s">
        <v>2681</v>
      </c>
      <c r="E976" s="159" t="s">
        <v>2789</v>
      </c>
      <c r="F976" s="159" t="s">
        <v>2681</v>
      </c>
      <c r="G976" s="159" t="str">
        <f t="shared" si="303"/>
        <v>string</v>
      </c>
      <c r="H976" s="159" t="str">
        <f t="shared" si="304"/>
        <v/>
      </c>
      <c r="I976" s="159">
        <f t="shared" si="305"/>
        <v>20</v>
      </c>
      <c r="J976" s="159" t="str">
        <f t="shared" si="306"/>
        <v/>
      </c>
      <c r="K976" s="159" t="str">
        <f t="shared" si="307"/>
        <v/>
      </c>
      <c r="L976" s="159" t="str">
        <f t="shared" si="308"/>
        <v/>
      </c>
      <c r="M976" s="159" t="str">
        <f t="shared" si="309"/>
        <v/>
      </c>
    </row>
    <row r="977" spans="1:13" ht="12.75" customHeight="1" outlineLevel="1" x14ac:dyDescent="0.25">
      <c r="A977" s="46" t="str">
        <f t="shared" si="295"/>
        <v xml:space="preserve">Meter Reading Related; </v>
      </c>
      <c r="B977" s="51" t="s">
        <v>554</v>
      </c>
      <c r="E977" s="159" t="s">
        <v>2790</v>
      </c>
      <c r="F977" s="159" t="s">
        <v>2681</v>
      </c>
      <c r="G977" s="159" t="str">
        <f t="shared" si="303"/>
        <v>string</v>
      </c>
      <c r="H977" s="159" t="str">
        <f t="shared" si="304"/>
        <v/>
      </c>
      <c r="I977" s="159">
        <f t="shared" si="305"/>
        <v>10</v>
      </c>
      <c r="J977" s="159" t="str">
        <f t="shared" si="306"/>
        <v/>
      </c>
      <c r="K977" s="159" t="str">
        <f t="shared" si="307"/>
        <v/>
      </c>
      <c r="L977" s="159" t="str">
        <f t="shared" si="308"/>
        <v/>
      </c>
      <c r="M977" s="159" t="str">
        <f t="shared" si="309"/>
        <v/>
      </c>
    </row>
    <row r="978" spans="1:13" ht="12.75" customHeight="1" outlineLevel="1" x14ac:dyDescent="0.25">
      <c r="A978" s="46" t="str">
        <f t="shared" si="295"/>
        <v xml:space="preserve">Meter Reading Related; </v>
      </c>
      <c r="B978" s="51" t="s">
        <v>554</v>
      </c>
      <c r="C978" s="235" t="s">
        <v>2692</v>
      </c>
      <c r="D978" s="159" t="s">
        <v>2681</v>
      </c>
      <c r="E978" s="159" t="s">
        <v>2789</v>
      </c>
      <c r="F978" s="159" t="s">
        <v>2681</v>
      </c>
      <c r="G978" s="159" t="str">
        <f t="shared" si="303"/>
        <v>string</v>
      </c>
      <c r="H978" s="159" t="str">
        <f t="shared" si="304"/>
        <v/>
      </c>
      <c r="I978" s="159">
        <f t="shared" si="305"/>
        <v>20</v>
      </c>
      <c r="J978" s="159" t="str">
        <f t="shared" si="306"/>
        <v/>
      </c>
      <c r="K978" s="159" t="str">
        <f t="shared" si="307"/>
        <v/>
      </c>
      <c r="L978" s="159" t="str">
        <f t="shared" si="308"/>
        <v/>
      </c>
      <c r="M978" s="159" t="str">
        <f t="shared" si="309"/>
        <v/>
      </c>
    </row>
    <row r="979" spans="1:13" ht="12.75" customHeight="1" outlineLevel="1" x14ac:dyDescent="0.25">
      <c r="A979" s="46" t="str">
        <f t="shared" ref="A979:A1037" si="310">IF(B979="","",VLOOKUP(B979,mapping_result,2,FALSE))</f>
        <v xml:space="preserve">Meter Reading Related; </v>
      </c>
      <c r="B979" s="51" t="s">
        <v>554</v>
      </c>
      <c r="C979" s="159"/>
      <c r="D979" s="159"/>
      <c r="E979" s="159" t="s">
        <v>2790</v>
      </c>
      <c r="F979" s="159" t="s">
        <v>2681</v>
      </c>
      <c r="G979" s="159" t="str">
        <f t="shared" si="303"/>
        <v>string</v>
      </c>
      <c r="H979" s="159" t="str">
        <f t="shared" si="304"/>
        <v/>
      </c>
      <c r="I979" s="159">
        <f t="shared" si="305"/>
        <v>10</v>
      </c>
      <c r="J979" s="159" t="str">
        <f t="shared" si="306"/>
        <v/>
      </c>
      <c r="K979" s="159" t="str">
        <f t="shared" si="307"/>
        <v/>
      </c>
      <c r="L979" s="159" t="str">
        <f t="shared" si="308"/>
        <v/>
      </c>
      <c r="M979" s="159" t="str">
        <f t="shared" si="309"/>
        <v/>
      </c>
    </row>
    <row r="980" spans="1:13" ht="12.75" customHeight="1" outlineLevel="1" x14ac:dyDescent="0.25">
      <c r="A980" s="46" t="str">
        <f t="shared" si="310"/>
        <v xml:space="preserve">Meter Reading Related; </v>
      </c>
      <c r="B980" s="51" t="s">
        <v>554</v>
      </c>
      <c r="C980" s="159" t="s">
        <v>2781</v>
      </c>
      <c r="D980" s="159" t="s">
        <v>2674</v>
      </c>
      <c r="E980" s="159" t="s">
        <v>2782</v>
      </c>
      <c r="F980" s="159" t="s">
        <v>2681</v>
      </c>
      <c r="G980" s="159" t="str">
        <f t="shared" si="303"/>
        <v>string</v>
      </c>
      <c r="H980" s="159" t="str">
        <f t="shared" si="304"/>
        <v/>
      </c>
      <c r="I980" s="159">
        <f t="shared" si="305"/>
        <v>15</v>
      </c>
      <c r="J980" s="159" t="str">
        <f t="shared" si="306"/>
        <v/>
      </c>
      <c r="K980" s="159" t="str">
        <f t="shared" si="307"/>
        <v/>
      </c>
      <c r="L980" s="159" t="str">
        <f t="shared" si="308"/>
        <v/>
      </c>
      <c r="M980" s="159" t="str">
        <f t="shared" si="309"/>
        <v/>
      </c>
    </row>
    <row r="981" spans="1:13" ht="12.75" customHeight="1" outlineLevel="1" x14ac:dyDescent="0.25">
      <c r="A981" s="46" t="str">
        <f t="shared" si="310"/>
        <v xml:space="preserve">Meter Reading Related; </v>
      </c>
      <c r="B981" s="51" t="s">
        <v>554</v>
      </c>
      <c r="C981" s="159"/>
      <c r="D981" s="159"/>
      <c r="E981" s="159" t="s">
        <v>2783</v>
      </c>
      <c r="F981" s="4" t="s">
        <v>2670</v>
      </c>
      <c r="G981" s="159" t="str">
        <f t="shared" si="303"/>
        <v>string</v>
      </c>
      <c r="H981" s="159" t="str">
        <f t="shared" si="304"/>
        <v/>
      </c>
      <c r="I981" s="159">
        <f t="shared" si="305"/>
        <v>9</v>
      </c>
      <c r="J981" s="159" t="str">
        <f t="shared" si="306"/>
        <v/>
      </c>
      <c r="K981" s="159" t="str">
        <f t="shared" si="307"/>
        <v/>
      </c>
      <c r="L981" s="159" t="str">
        <f t="shared" si="308"/>
        <v/>
      </c>
      <c r="M981" s="159" t="str">
        <f t="shared" si="309"/>
        <v/>
      </c>
    </row>
    <row r="982" spans="1:13" ht="12.75" customHeight="1" outlineLevel="1" x14ac:dyDescent="0.25">
      <c r="A982" s="46" t="str">
        <f t="shared" si="310"/>
        <v xml:space="preserve">Meter Reading Related; </v>
      </c>
      <c r="B982" s="51" t="s">
        <v>554</v>
      </c>
      <c r="C982" s="235" t="s">
        <v>616</v>
      </c>
      <c r="D982" s="159" t="s">
        <v>2674</v>
      </c>
      <c r="E982" s="159" t="s">
        <v>2784</v>
      </c>
      <c r="F982" s="159" t="s">
        <v>2681</v>
      </c>
      <c r="G982" s="159" t="str">
        <f t="shared" si="303"/>
        <v>string</v>
      </c>
      <c r="H982" s="159" t="str">
        <f t="shared" si="304"/>
        <v/>
      </c>
      <c r="I982" s="159">
        <f t="shared" si="305"/>
        <v>3</v>
      </c>
      <c r="J982" s="159" t="str">
        <f t="shared" si="306"/>
        <v/>
      </c>
      <c r="K982" s="159" t="str">
        <f t="shared" si="307"/>
        <v/>
      </c>
      <c r="L982" s="159" t="str">
        <f t="shared" si="308"/>
        <v/>
      </c>
      <c r="M982" s="159" t="str">
        <f t="shared" si="309"/>
        <v/>
      </c>
    </row>
    <row r="983" spans="1:13" s="230" customFormat="1" ht="12.75" customHeight="1" outlineLevel="1" x14ac:dyDescent="0.25">
      <c r="A983" s="46" t="str">
        <f t="shared" si="310"/>
        <v xml:space="preserve">Meter Reading Related; </v>
      </c>
      <c r="B983" s="276" t="s">
        <v>554</v>
      </c>
      <c r="C983" s="237"/>
      <c r="D983" s="237"/>
      <c r="E983" s="237" t="s">
        <v>2785</v>
      </c>
      <c r="F983" s="237" t="s">
        <v>2681</v>
      </c>
      <c r="G983" s="237" t="str">
        <f t="shared" si="303"/>
        <v>string</v>
      </c>
      <c r="H983" s="237" t="str">
        <f t="shared" si="304"/>
        <v/>
      </c>
      <c r="I983" s="237">
        <f t="shared" si="305"/>
        <v>10</v>
      </c>
      <c r="J983" s="237" t="str">
        <f t="shared" si="306"/>
        <v/>
      </c>
      <c r="K983" s="237" t="str">
        <f t="shared" si="307"/>
        <v/>
      </c>
      <c r="L983" s="237" t="str">
        <f t="shared" si="308"/>
        <v/>
      </c>
      <c r="M983" s="237" t="str">
        <f t="shared" si="309"/>
        <v/>
      </c>
    </row>
    <row r="984" spans="1:13" ht="12.75" customHeight="1" outlineLevel="1" x14ac:dyDescent="0.25">
      <c r="A984" s="46" t="str">
        <f t="shared" si="310"/>
        <v xml:space="preserve">Meter Reading Related; </v>
      </c>
      <c r="B984" s="276" t="s">
        <v>554</v>
      </c>
      <c r="C984" s="237"/>
      <c r="D984" s="237"/>
      <c r="E984" s="237" t="s">
        <v>2786</v>
      </c>
      <c r="F984" s="237" t="s">
        <v>2670</v>
      </c>
      <c r="G984" s="237" t="str">
        <f t="shared" si="303"/>
        <v>decimal</v>
      </c>
      <c r="H984" s="237" t="str">
        <f t="shared" si="304"/>
        <v/>
      </c>
      <c r="I984" s="237" t="str">
        <f t="shared" si="305"/>
        <v/>
      </c>
      <c r="J984" s="237" t="str">
        <f t="shared" si="306"/>
        <v/>
      </c>
      <c r="K984" s="237">
        <f t="shared" si="307"/>
        <v>15</v>
      </c>
      <c r="L984" s="237">
        <f t="shared" si="308"/>
        <v>3</v>
      </c>
      <c r="M984" s="237" t="str">
        <f t="shared" si="309"/>
        <v/>
      </c>
    </row>
    <row r="985" spans="1:13" ht="12.75" customHeight="1" outlineLevel="1" collapsed="1" x14ac:dyDescent="0.25">
      <c r="A985" s="46" t="str">
        <f t="shared" si="310"/>
        <v xml:space="preserve">Meter Reading Related; </v>
      </c>
      <c r="B985" s="276" t="s">
        <v>554</v>
      </c>
      <c r="C985" s="237"/>
      <c r="D985" s="237"/>
      <c r="E985" s="237" t="s">
        <v>620</v>
      </c>
      <c r="F985" s="237" t="s">
        <v>2670</v>
      </c>
      <c r="G985" s="237" t="str">
        <f t="shared" si="303"/>
        <v>string</v>
      </c>
      <c r="H985" s="237" t="str">
        <f t="shared" si="304"/>
        <v/>
      </c>
      <c r="I985" s="237">
        <f t="shared" si="305"/>
        <v>2</v>
      </c>
      <c r="J985" s="237" t="str">
        <f t="shared" si="306"/>
        <v/>
      </c>
      <c r="K985" s="237" t="str">
        <f t="shared" si="307"/>
        <v/>
      </c>
      <c r="L985" s="237" t="str">
        <f t="shared" si="308"/>
        <v/>
      </c>
      <c r="M985" s="237" t="str">
        <f t="shared" si="309"/>
        <v/>
      </c>
    </row>
    <row r="986" spans="1:13" s="230" customFormat="1" ht="12.75" customHeight="1" outlineLevel="1" x14ac:dyDescent="0.25">
      <c r="A986" s="46" t="str">
        <f t="shared" si="310"/>
        <v xml:space="preserve">Meter Reading Related; </v>
      </c>
      <c r="B986" s="276" t="s">
        <v>554</v>
      </c>
      <c r="C986" s="237"/>
      <c r="D986" s="237"/>
      <c r="E986" s="237" t="s">
        <v>2787</v>
      </c>
      <c r="F986" s="237" t="s">
        <v>2681</v>
      </c>
      <c r="G986" s="237" t="str">
        <f t="shared" si="303"/>
        <v>string</v>
      </c>
      <c r="H986" s="237">
        <f t="shared" si="304"/>
        <v>2</v>
      </c>
      <c r="I986" s="167" t="str">
        <f t="shared" si="305"/>
        <v/>
      </c>
      <c r="J986" s="237" t="str">
        <f t="shared" si="306"/>
        <v/>
      </c>
      <c r="K986" s="237" t="str">
        <f t="shared" si="307"/>
        <v/>
      </c>
      <c r="L986" s="237" t="str">
        <f t="shared" si="308"/>
        <v/>
      </c>
      <c r="M986" s="237" t="str">
        <f t="shared" si="309"/>
        <v/>
      </c>
    </row>
    <row r="987" spans="1:13" ht="12.75" customHeight="1" x14ac:dyDescent="0.25">
      <c r="A987" s="46" t="str">
        <f t="shared" si="310"/>
        <v xml:space="preserve">Meter Reading Related; </v>
      </c>
      <c r="B987" s="47" t="s">
        <v>1332</v>
      </c>
      <c r="C987" s="48" t="str">
        <f>VLOOKUP($B987,MMnames,2,FALSE)</f>
        <v>Supplier Provided Reading</v>
      </c>
      <c r="D987" s="49"/>
      <c r="E987" s="49"/>
      <c r="F987" s="14"/>
      <c r="G987" s="14"/>
      <c r="H987" s="14"/>
      <c r="I987" s="14"/>
      <c r="J987" s="14"/>
      <c r="K987" s="14"/>
      <c r="L987" s="14"/>
      <c r="M987" s="14"/>
    </row>
    <row r="988" spans="1:13" ht="12.75" customHeight="1" outlineLevel="1" x14ac:dyDescent="0.25">
      <c r="A988" s="46" t="str">
        <f t="shared" si="310"/>
        <v xml:space="preserve">Meter Reading Related; </v>
      </c>
      <c r="B988" s="51" t="s">
        <v>1332</v>
      </c>
      <c r="C988" s="159" t="s">
        <v>2668</v>
      </c>
      <c r="D988" s="159"/>
      <c r="E988" s="159" t="s">
        <v>2769</v>
      </c>
      <c r="F988" s="159" t="s">
        <v>2670</v>
      </c>
      <c r="G988" s="159" t="str">
        <f t="shared" ref="G988:G1006" si="311">VLOOKUP(E988,DI_schema,2,FALSE)</f>
        <v>string</v>
      </c>
      <c r="H988" s="159">
        <f t="shared" ref="H988:H1006" si="312">VLOOKUP($E988,DI_schema,3,FALSE)</f>
        <v>11</v>
      </c>
      <c r="I988" s="159" t="str">
        <f t="shared" ref="I988:I1006" si="313">VLOOKUP($E988,DI_schema,4,FALSE)</f>
        <v/>
      </c>
      <c r="J988" s="159" t="str">
        <f t="shared" ref="J988:J1006" si="314">VLOOKUP($E988,DI_schema,5,FALSE)</f>
        <v/>
      </c>
      <c r="K988" s="159" t="str">
        <f t="shared" ref="K988:K1006" si="315">VLOOKUP($E988,DI_schema,6,FALSE)</f>
        <v/>
      </c>
      <c r="L988" s="159" t="str">
        <f t="shared" ref="L988:L1006" si="316">VLOOKUP($E988,DI_schema,7,FALSE)</f>
        <v/>
      </c>
      <c r="M988" s="159" t="str">
        <f t="shared" ref="M988:M1006" si="317">IF(LEN(VLOOKUP($E988,DI_schema,8,FALSE))&gt;0,"Yes","")</f>
        <v/>
      </c>
    </row>
    <row r="989" spans="1:13" ht="12.75" customHeight="1" outlineLevel="1" x14ac:dyDescent="0.25">
      <c r="A989" s="46" t="str">
        <f t="shared" si="310"/>
        <v xml:space="preserve">Meter Reading Related; </v>
      </c>
      <c r="B989" s="51" t="s">
        <v>1332</v>
      </c>
      <c r="C989" s="159"/>
      <c r="D989" s="159"/>
      <c r="E989" s="159" t="s">
        <v>2894</v>
      </c>
      <c r="F989" s="4" t="s">
        <v>2670</v>
      </c>
      <c r="G989" s="159" t="str">
        <f t="shared" si="311"/>
        <v>string</v>
      </c>
      <c r="H989" s="159" t="str">
        <f t="shared" si="312"/>
        <v/>
      </c>
      <c r="I989" s="159">
        <f t="shared" si="313"/>
        <v>35</v>
      </c>
      <c r="J989" s="159" t="str">
        <f t="shared" si="314"/>
        <v/>
      </c>
      <c r="K989" s="159" t="str">
        <f t="shared" si="315"/>
        <v/>
      </c>
      <c r="L989" s="159" t="str">
        <f t="shared" si="316"/>
        <v/>
      </c>
      <c r="M989" s="159" t="str">
        <f t="shared" si="317"/>
        <v/>
      </c>
    </row>
    <row r="990" spans="1:13" ht="12.75" customHeight="1" outlineLevel="1" x14ac:dyDescent="0.25">
      <c r="A990" s="46" t="str">
        <f t="shared" si="310"/>
        <v xml:space="preserve">Meter Reading Related; </v>
      </c>
      <c r="B990" s="51" t="s">
        <v>1332</v>
      </c>
      <c r="C990" s="159"/>
      <c r="D990" s="159"/>
      <c r="E990" s="159" t="s">
        <v>615</v>
      </c>
      <c r="F990" s="4" t="s">
        <v>2670</v>
      </c>
      <c r="G990" s="159" t="str">
        <f t="shared" si="311"/>
        <v>date</v>
      </c>
      <c r="H990" s="159" t="str">
        <f t="shared" si="312"/>
        <v/>
      </c>
      <c r="I990" s="159" t="str">
        <f t="shared" si="313"/>
        <v/>
      </c>
      <c r="J990" s="159" t="str">
        <f t="shared" si="314"/>
        <v/>
      </c>
      <c r="K990" s="159" t="str">
        <f t="shared" si="315"/>
        <v/>
      </c>
      <c r="L990" s="159" t="str">
        <f t="shared" si="316"/>
        <v/>
      </c>
      <c r="M990" s="159" t="str">
        <f t="shared" si="317"/>
        <v/>
      </c>
    </row>
    <row r="991" spans="1:13" ht="12.75" customHeight="1" outlineLevel="1" x14ac:dyDescent="0.25">
      <c r="A991" s="46" t="str">
        <f t="shared" si="310"/>
        <v xml:space="preserve">Meter Reading Related; </v>
      </c>
      <c r="B991" s="51" t="s">
        <v>1332</v>
      </c>
      <c r="C991" s="159"/>
      <c r="D991" s="159"/>
      <c r="E991" s="4" t="s">
        <v>1315</v>
      </c>
      <c r="F991" s="4" t="s">
        <v>2670</v>
      </c>
      <c r="G991" s="159" t="str">
        <f t="shared" si="311"/>
        <v>string</v>
      </c>
      <c r="H991" s="159" t="str">
        <f t="shared" si="312"/>
        <v/>
      </c>
      <c r="I991" s="159">
        <f t="shared" si="313"/>
        <v>2</v>
      </c>
      <c r="J991" s="159" t="str">
        <f t="shared" si="314"/>
        <v/>
      </c>
      <c r="K991" s="159" t="str">
        <f t="shared" si="315"/>
        <v/>
      </c>
      <c r="L991" s="159" t="str">
        <f t="shared" si="316"/>
        <v/>
      </c>
      <c r="M991" s="159" t="str">
        <f t="shared" si="317"/>
        <v/>
      </c>
    </row>
    <row r="992" spans="1:13" ht="12.75" customHeight="1" outlineLevel="1" x14ac:dyDescent="0.25">
      <c r="A992" s="46" t="str">
        <f t="shared" si="310"/>
        <v xml:space="preserve">Meter Reading Related; </v>
      </c>
      <c r="B992" s="51" t="s">
        <v>1332</v>
      </c>
      <c r="C992" s="159"/>
      <c r="D992" s="159"/>
      <c r="E992" s="159" t="s">
        <v>2671</v>
      </c>
      <c r="F992" s="159" t="s">
        <v>2670</v>
      </c>
      <c r="G992" s="159" t="str">
        <f t="shared" si="311"/>
        <v>string</v>
      </c>
      <c r="H992" s="159">
        <f t="shared" si="312"/>
        <v>3</v>
      </c>
      <c r="I992" s="159" t="str">
        <f t="shared" si="313"/>
        <v/>
      </c>
      <c r="J992" s="159" t="str">
        <f t="shared" si="314"/>
        <v/>
      </c>
      <c r="K992" s="159" t="str">
        <f t="shared" si="315"/>
        <v/>
      </c>
      <c r="L992" s="159" t="str">
        <f t="shared" si="316"/>
        <v/>
      </c>
      <c r="M992" s="159" t="str">
        <f t="shared" si="317"/>
        <v/>
      </c>
    </row>
    <row r="993" spans="1:13" ht="12.75" customHeight="1" outlineLevel="1" x14ac:dyDescent="0.25">
      <c r="A993" s="46" t="str">
        <f t="shared" si="310"/>
        <v xml:space="preserve">Meter Reading Related; </v>
      </c>
      <c r="B993" s="51" t="s">
        <v>1332</v>
      </c>
      <c r="C993" s="159" t="s">
        <v>2896</v>
      </c>
      <c r="D993" s="159" t="s">
        <v>2681</v>
      </c>
      <c r="E993" s="159" t="s">
        <v>2897</v>
      </c>
      <c r="F993" s="159" t="s">
        <v>2681</v>
      </c>
      <c r="G993" s="159" t="str">
        <f t="shared" si="311"/>
        <v>string</v>
      </c>
      <c r="H993" s="159" t="str">
        <f t="shared" si="312"/>
        <v/>
      </c>
      <c r="I993" s="159">
        <f t="shared" si="313"/>
        <v>70</v>
      </c>
      <c r="J993" s="159" t="str">
        <f t="shared" si="314"/>
        <v/>
      </c>
      <c r="K993" s="159" t="str">
        <f t="shared" si="315"/>
        <v/>
      </c>
      <c r="L993" s="159" t="str">
        <f t="shared" si="316"/>
        <v/>
      </c>
      <c r="M993" s="159" t="str">
        <f t="shared" si="317"/>
        <v/>
      </c>
    </row>
    <row r="994" spans="1:13" ht="12.75" customHeight="1" outlineLevel="1" x14ac:dyDescent="0.25">
      <c r="A994" s="46" t="str">
        <f t="shared" si="310"/>
        <v xml:space="preserve">Meter Reading Related; </v>
      </c>
      <c r="B994" s="51" t="s">
        <v>1332</v>
      </c>
      <c r="C994" s="235" t="s">
        <v>2690</v>
      </c>
      <c r="D994" s="159" t="s">
        <v>2681</v>
      </c>
      <c r="E994" s="159" t="s">
        <v>2789</v>
      </c>
      <c r="F994" s="159" t="s">
        <v>2681</v>
      </c>
      <c r="G994" s="159" t="str">
        <f t="shared" si="311"/>
        <v>string</v>
      </c>
      <c r="H994" s="159" t="str">
        <f t="shared" si="312"/>
        <v/>
      </c>
      <c r="I994" s="159">
        <f t="shared" si="313"/>
        <v>20</v>
      </c>
      <c r="J994" s="159" t="str">
        <f t="shared" si="314"/>
        <v/>
      </c>
      <c r="K994" s="159" t="str">
        <f t="shared" si="315"/>
        <v/>
      </c>
      <c r="L994" s="159" t="str">
        <f t="shared" si="316"/>
        <v/>
      </c>
      <c r="M994" s="159" t="str">
        <f t="shared" si="317"/>
        <v/>
      </c>
    </row>
    <row r="995" spans="1:13" ht="12.75" customHeight="1" outlineLevel="1" x14ac:dyDescent="0.25">
      <c r="A995" s="46" t="str">
        <f t="shared" si="310"/>
        <v xml:space="preserve">Meter Reading Related; </v>
      </c>
      <c r="B995" s="51" t="s">
        <v>1332</v>
      </c>
      <c r="C995" s="159"/>
      <c r="D995" s="159"/>
      <c r="E995" s="159" t="s">
        <v>2790</v>
      </c>
      <c r="F995" s="159" t="s">
        <v>2681</v>
      </c>
      <c r="G995" s="159" t="str">
        <f t="shared" si="311"/>
        <v>string</v>
      </c>
      <c r="H995" s="159" t="str">
        <f t="shared" si="312"/>
        <v/>
      </c>
      <c r="I995" s="159">
        <f t="shared" si="313"/>
        <v>10</v>
      </c>
      <c r="J995" s="159" t="str">
        <f t="shared" si="314"/>
        <v/>
      </c>
      <c r="K995" s="159" t="str">
        <f t="shared" si="315"/>
        <v/>
      </c>
      <c r="L995" s="159" t="str">
        <f t="shared" si="316"/>
        <v/>
      </c>
      <c r="M995" s="159" t="str">
        <f t="shared" si="317"/>
        <v/>
      </c>
    </row>
    <row r="996" spans="1:13" ht="12.75" customHeight="1" outlineLevel="1" x14ac:dyDescent="0.25">
      <c r="A996" s="46" t="str">
        <f t="shared" si="310"/>
        <v xml:space="preserve">Meter Reading Related; </v>
      </c>
      <c r="B996" s="51" t="s">
        <v>1332</v>
      </c>
      <c r="C996" s="235" t="s">
        <v>2691</v>
      </c>
      <c r="D996" s="159" t="s">
        <v>2681</v>
      </c>
      <c r="E996" s="159" t="s">
        <v>2789</v>
      </c>
      <c r="F996" s="159" t="s">
        <v>2681</v>
      </c>
      <c r="G996" s="159" t="str">
        <f t="shared" si="311"/>
        <v>string</v>
      </c>
      <c r="H996" s="159" t="str">
        <f t="shared" si="312"/>
        <v/>
      </c>
      <c r="I996" s="159">
        <f t="shared" si="313"/>
        <v>20</v>
      </c>
      <c r="J996" s="159" t="str">
        <f t="shared" si="314"/>
        <v/>
      </c>
      <c r="K996" s="159" t="str">
        <f t="shared" si="315"/>
        <v/>
      </c>
      <c r="L996" s="159" t="str">
        <f t="shared" si="316"/>
        <v/>
      </c>
      <c r="M996" s="159" t="str">
        <f t="shared" si="317"/>
        <v/>
      </c>
    </row>
    <row r="997" spans="1:13" ht="12.75" customHeight="1" outlineLevel="1" x14ac:dyDescent="0.25">
      <c r="A997" s="46" t="str">
        <f t="shared" si="310"/>
        <v xml:space="preserve">Meter Reading Related; </v>
      </c>
      <c r="B997" s="51" t="s">
        <v>1332</v>
      </c>
      <c r="E997" s="159" t="s">
        <v>2790</v>
      </c>
      <c r="F997" s="159" t="s">
        <v>2681</v>
      </c>
      <c r="G997" s="159" t="str">
        <f t="shared" si="311"/>
        <v>string</v>
      </c>
      <c r="H997" s="159" t="str">
        <f t="shared" si="312"/>
        <v/>
      </c>
      <c r="I997" s="159">
        <f t="shared" si="313"/>
        <v>10</v>
      </c>
      <c r="J997" s="159" t="str">
        <f t="shared" si="314"/>
        <v/>
      </c>
      <c r="K997" s="159" t="str">
        <f t="shared" si="315"/>
        <v/>
      </c>
      <c r="L997" s="159" t="str">
        <f t="shared" si="316"/>
        <v/>
      </c>
      <c r="M997" s="159" t="str">
        <f t="shared" si="317"/>
        <v/>
      </c>
    </row>
    <row r="998" spans="1:13" ht="12.75" customHeight="1" outlineLevel="1" x14ac:dyDescent="0.25">
      <c r="A998" s="46" t="str">
        <f t="shared" si="310"/>
        <v xml:space="preserve">Meter Reading Related; </v>
      </c>
      <c r="B998" s="51" t="s">
        <v>1332</v>
      </c>
      <c r="C998" s="235" t="s">
        <v>2692</v>
      </c>
      <c r="D998" s="159" t="s">
        <v>2681</v>
      </c>
      <c r="E998" s="159" t="s">
        <v>2789</v>
      </c>
      <c r="F998" s="159" t="s">
        <v>2681</v>
      </c>
      <c r="G998" s="159" t="str">
        <f t="shared" si="311"/>
        <v>string</v>
      </c>
      <c r="H998" s="159" t="str">
        <f t="shared" si="312"/>
        <v/>
      </c>
      <c r="I998" s="159">
        <f t="shared" si="313"/>
        <v>20</v>
      </c>
      <c r="J998" s="159" t="str">
        <f t="shared" si="314"/>
        <v/>
      </c>
      <c r="K998" s="159" t="str">
        <f t="shared" si="315"/>
        <v/>
      </c>
      <c r="L998" s="159" t="str">
        <f t="shared" si="316"/>
        <v/>
      </c>
      <c r="M998" s="159" t="str">
        <f t="shared" si="317"/>
        <v/>
      </c>
    </row>
    <row r="999" spans="1:13" ht="12.75" customHeight="1" outlineLevel="1" x14ac:dyDescent="0.25">
      <c r="A999" s="46" t="str">
        <f t="shared" si="310"/>
        <v xml:space="preserve">Meter Reading Related; </v>
      </c>
      <c r="B999" s="51" t="s">
        <v>1332</v>
      </c>
      <c r="C999" s="159"/>
      <c r="D999" s="159"/>
      <c r="E999" s="159" t="s">
        <v>2790</v>
      </c>
      <c r="F999" s="159" t="s">
        <v>2681</v>
      </c>
      <c r="G999" s="159" t="str">
        <f t="shared" si="311"/>
        <v>string</v>
      </c>
      <c r="H999" s="159" t="str">
        <f t="shared" si="312"/>
        <v/>
      </c>
      <c r="I999" s="159">
        <f t="shared" si="313"/>
        <v>10</v>
      </c>
      <c r="J999" s="159" t="str">
        <f t="shared" si="314"/>
        <v/>
      </c>
      <c r="K999" s="159" t="str">
        <f t="shared" si="315"/>
        <v/>
      </c>
      <c r="L999" s="159" t="str">
        <f t="shared" si="316"/>
        <v/>
      </c>
      <c r="M999" s="159" t="str">
        <f t="shared" si="317"/>
        <v/>
      </c>
    </row>
    <row r="1000" spans="1:13" ht="12.75" customHeight="1" outlineLevel="1" x14ac:dyDescent="0.25">
      <c r="A1000" s="46" t="str">
        <f t="shared" si="310"/>
        <v xml:space="preserve">Meter Reading Related; </v>
      </c>
      <c r="B1000" s="51" t="s">
        <v>1332</v>
      </c>
      <c r="C1000" s="159" t="s">
        <v>2781</v>
      </c>
      <c r="D1000" s="159" t="s">
        <v>2674</v>
      </c>
      <c r="E1000" s="159" t="s">
        <v>2782</v>
      </c>
      <c r="F1000" s="159" t="s">
        <v>2681</v>
      </c>
      <c r="G1000" s="159" t="str">
        <f t="shared" si="311"/>
        <v>string</v>
      </c>
      <c r="H1000" s="159" t="str">
        <f t="shared" si="312"/>
        <v/>
      </c>
      <c r="I1000" s="159">
        <f t="shared" si="313"/>
        <v>15</v>
      </c>
      <c r="J1000" s="159" t="str">
        <f t="shared" si="314"/>
        <v/>
      </c>
      <c r="K1000" s="159" t="str">
        <f t="shared" si="315"/>
        <v/>
      </c>
      <c r="L1000" s="159" t="str">
        <f t="shared" si="316"/>
        <v/>
      </c>
      <c r="M1000" s="159" t="str">
        <f t="shared" si="317"/>
        <v/>
      </c>
    </row>
    <row r="1001" spans="1:13" ht="12.75" customHeight="1" outlineLevel="1" x14ac:dyDescent="0.25">
      <c r="A1001" s="46" t="str">
        <f t="shared" si="310"/>
        <v xml:space="preserve">Meter Reading Related; </v>
      </c>
      <c r="B1001" s="51" t="s">
        <v>1332</v>
      </c>
      <c r="C1001" s="159"/>
      <c r="D1001" s="159"/>
      <c r="E1001" s="159" t="s">
        <v>2783</v>
      </c>
      <c r="F1001" s="4" t="s">
        <v>2670</v>
      </c>
      <c r="G1001" s="159" t="str">
        <f t="shared" si="311"/>
        <v>string</v>
      </c>
      <c r="H1001" s="159" t="str">
        <f t="shared" si="312"/>
        <v/>
      </c>
      <c r="I1001" s="159">
        <f t="shared" si="313"/>
        <v>9</v>
      </c>
      <c r="J1001" s="159" t="str">
        <f t="shared" si="314"/>
        <v/>
      </c>
      <c r="K1001" s="159" t="str">
        <f t="shared" si="315"/>
        <v/>
      </c>
      <c r="L1001" s="159" t="str">
        <f t="shared" si="316"/>
        <v/>
      </c>
      <c r="M1001" s="159" t="str">
        <f t="shared" si="317"/>
        <v/>
      </c>
    </row>
    <row r="1002" spans="1:13" ht="12.75" customHeight="1" outlineLevel="1" x14ac:dyDescent="0.25">
      <c r="A1002" s="46" t="str">
        <f t="shared" si="310"/>
        <v xml:space="preserve">Meter Reading Related; </v>
      </c>
      <c r="B1002" s="276" t="s">
        <v>1332</v>
      </c>
      <c r="C1002" s="279" t="s">
        <v>3655</v>
      </c>
      <c r="D1002" s="237" t="s">
        <v>2674</v>
      </c>
      <c r="E1002" s="237" t="s">
        <v>2784</v>
      </c>
      <c r="F1002" s="237" t="s">
        <v>2681</v>
      </c>
      <c r="G1002" s="237" t="str">
        <f t="shared" si="311"/>
        <v>string</v>
      </c>
      <c r="H1002" s="237" t="str">
        <f t="shared" si="312"/>
        <v/>
      </c>
      <c r="I1002" s="237">
        <f t="shared" si="313"/>
        <v>3</v>
      </c>
      <c r="J1002" s="237" t="str">
        <f t="shared" si="314"/>
        <v/>
      </c>
      <c r="K1002" s="237" t="str">
        <f t="shared" si="315"/>
        <v/>
      </c>
      <c r="L1002" s="237" t="str">
        <f t="shared" si="316"/>
        <v/>
      </c>
      <c r="M1002" s="237" t="str">
        <f t="shared" si="317"/>
        <v/>
      </c>
    </row>
    <row r="1003" spans="1:13" s="230" customFormat="1" ht="12.75" customHeight="1" outlineLevel="1" x14ac:dyDescent="0.25">
      <c r="A1003" s="46" t="str">
        <f t="shared" si="310"/>
        <v xml:space="preserve">Meter Reading Related; </v>
      </c>
      <c r="B1003" s="276" t="s">
        <v>1332</v>
      </c>
      <c r="C1003" s="237"/>
      <c r="D1003" s="237"/>
      <c r="E1003" s="237" t="s">
        <v>2785</v>
      </c>
      <c r="F1003" s="237" t="s">
        <v>2681</v>
      </c>
      <c r="G1003" s="237" t="str">
        <f t="shared" si="311"/>
        <v>string</v>
      </c>
      <c r="H1003" s="237" t="str">
        <f t="shared" si="312"/>
        <v/>
      </c>
      <c r="I1003" s="237">
        <f t="shared" si="313"/>
        <v>10</v>
      </c>
      <c r="J1003" s="237" t="str">
        <f t="shared" si="314"/>
        <v/>
      </c>
      <c r="K1003" s="237" t="str">
        <f t="shared" si="315"/>
        <v/>
      </c>
      <c r="L1003" s="237" t="str">
        <f t="shared" si="316"/>
        <v/>
      </c>
      <c r="M1003" s="237" t="str">
        <f t="shared" si="317"/>
        <v/>
      </c>
    </row>
    <row r="1004" spans="1:13" ht="12.75" customHeight="1" outlineLevel="1" x14ac:dyDescent="0.25">
      <c r="A1004" s="46" t="str">
        <f t="shared" si="310"/>
        <v xml:space="preserve">Meter Reading Related; </v>
      </c>
      <c r="B1004" s="276" t="s">
        <v>1332</v>
      </c>
      <c r="C1004" s="237"/>
      <c r="D1004" s="237"/>
      <c r="E1004" s="237" t="s">
        <v>2786</v>
      </c>
      <c r="F1004" s="237" t="s">
        <v>2670</v>
      </c>
      <c r="G1004" s="237" t="str">
        <f t="shared" si="311"/>
        <v>decimal</v>
      </c>
      <c r="H1004" s="237" t="str">
        <f t="shared" si="312"/>
        <v/>
      </c>
      <c r="I1004" s="237" t="str">
        <f t="shared" si="313"/>
        <v/>
      </c>
      <c r="J1004" s="237" t="str">
        <f t="shared" si="314"/>
        <v/>
      </c>
      <c r="K1004" s="237">
        <f t="shared" si="315"/>
        <v>15</v>
      </c>
      <c r="L1004" s="237">
        <f t="shared" si="316"/>
        <v>3</v>
      </c>
      <c r="M1004" s="237" t="str">
        <f t="shared" si="317"/>
        <v/>
      </c>
    </row>
    <row r="1005" spans="1:13" ht="12.75" customHeight="1" outlineLevel="1" x14ac:dyDescent="0.25">
      <c r="A1005" s="46" t="str">
        <f t="shared" si="310"/>
        <v xml:space="preserve">Meter Reading Related; </v>
      </c>
      <c r="B1005" s="276" t="s">
        <v>1332</v>
      </c>
      <c r="C1005" s="237"/>
      <c r="D1005" s="237"/>
      <c r="E1005" s="237" t="s">
        <v>620</v>
      </c>
      <c r="F1005" s="237" t="s">
        <v>2670</v>
      </c>
      <c r="G1005" s="237" t="str">
        <f t="shared" si="311"/>
        <v>string</v>
      </c>
      <c r="H1005" s="237" t="str">
        <f t="shared" si="312"/>
        <v/>
      </c>
      <c r="I1005" s="237">
        <f t="shared" si="313"/>
        <v>2</v>
      </c>
      <c r="J1005" s="237" t="str">
        <f t="shared" si="314"/>
        <v/>
      </c>
      <c r="K1005" s="237" t="str">
        <f t="shared" si="315"/>
        <v/>
      </c>
      <c r="L1005" s="237" t="str">
        <f t="shared" si="316"/>
        <v/>
      </c>
      <c r="M1005" s="237" t="str">
        <f t="shared" si="317"/>
        <v/>
      </c>
    </row>
    <row r="1006" spans="1:13" s="230" customFormat="1" ht="12.75" customHeight="1" outlineLevel="1" x14ac:dyDescent="0.25">
      <c r="A1006" s="46" t="str">
        <f t="shared" si="310"/>
        <v xml:space="preserve">Meter Reading Related; </v>
      </c>
      <c r="B1006" s="276" t="s">
        <v>1332</v>
      </c>
      <c r="C1006" s="237"/>
      <c r="D1006" s="237"/>
      <c r="E1006" s="237" t="s">
        <v>2787</v>
      </c>
      <c r="F1006" s="237" t="s">
        <v>2681</v>
      </c>
      <c r="G1006" s="237" t="str">
        <f t="shared" si="311"/>
        <v>string</v>
      </c>
      <c r="H1006" s="237">
        <f t="shared" si="312"/>
        <v>2</v>
      </c>
      <c r="I1006" s="167" t="str">
        <f t="shared" si="313"/>
        <v/>
      </c>
      <c r="J1006" s="237" t="str">
        <f t="shared" si="314"/>
        <v/>
      </c>
      <c r="K1006" s="237" t="str">
        <f t="shared" si="315"/>
        <v/>
      </c>
      <c r="L1006" s="237" t="str">
        <f t="shared" si="316"/>
        <v/>
      </c>
      <c r="M1006" s="237" t="str">
        <f t="shared" si="317"/>
        <v/>
      </c>
    </row>
    <row r="1007" spans="1:13" ht="12.75" customHeight="1" x14ac:dyDescent="0.25">
      <c r="A1007" s="46" t="str">
        <f t="shared" si="310"/>
        <v xml:space="preserve">Fieldwork Requests; </v>
      </c>
      <c r="B1007" s="47" t="s">
        <v>1333</v>
      </c>
      <c r="C1007" s="48" t="str">
        <f>VLOOKUP($B1007,MMnames,2,FALSE)</f>
        <v>Request for Special Reading</v>
      </c>
      <c r="D1007" s="49"/>
      <c r="E1007" s="49"/>
      <c r="F1007" s="14"/>
      <c r="G1007" s="14"/>
      <c r="H1007" s="14"/>
      <c r="I1007" s="14"/>
      <c r="J1007" s="14"/>
      <c r="K1007" s="14"/>
      <c r="L1007" s="14"/>
      <c r="M1007" s="14"/>
    </row>
    <row r="1008" spans="1:13" ht="12.75" customHeight="1" outlineLevel="1" x14ac:dyDescent="0.25">
      <c r="A1008" s="46" t="str">
        <f t="shared" si="310"/>
        <v xml:space="preserve">Fieldwork Requests; </v>
      </c>
      <c r="B1008" s="51" t="s">
        <v>1333</v>
      </c>
      <c r="C1008" s="159" t="s">
        <v>2668</v>
      </c>
      <c r="D1008" s="159"/>
      <c r="E1008" s="4" t="s">
        <v>2769</v>
      </c>
      <c r="F1008" s="4" t="s">
        <v>2670</v>
      </c>
      <c r="G1008" s="159" t="str">
        <f t="shared" ref="G1008:G1023" si="318">VLOOKUP(E1008,DI_schema,2,FALSE)</f>
        <v>string</v>
      </c>
      <c r="H1008" s="159">
        <f t="shared" ref="H1008:H1023" si="319">VLOOKUP($E1008,DI_schema,3,FALSE)</f>
        <v>11</v>
      </c>
      <c r="I1008" s="159" t="str">
        <f t="shared" ref="I1008:I1023" si="320">VLOOKUP($E1008,DI_schema,4,FALSE)</f>
        <v/>
      </c>
      <c r="J1008" s="159" t="str">
        <f t="shared" ref="J1008:J1023" si="321">VLOOKUP($E1008,DI_schema,5,FALSE)</f>
        <v/>
      </c>
      <c r="K1008" s="159" t="str">
        <f t="shared" ref="K1008:K1023" si="322">VLOOKUP($E1008,DI_schema,6,FALSE)</f>
        <v/>
      </c>
      <c r="L1008" s="159" t="str">
        <f t="shared" ref="L1008:L1023" si="323">VLOOKUP($E1008,DI_schema,7,FALSE)</f>
        <v/>
      </c>
      <c r="M1008" s="159" t="str">
        <f t="shared" ref="M1008:M1023" si="324">IF(LEN(VLOOKUP($E1008,DI_schema,8,FALSE))&gt;0,"Yes","")</f>
        <v/>
      </c>
    </row>
    <row r="1009" spans="1:13" ht="12.75" customHeight="1" outlineLevel="1" x14ac:dyDescent="0.25">
      <c r="A1009" s="46"/>
      <c r="B1009" s="51" t="s">
        <v>1333</v>
      </c>
      <c r="C1009" s="159"/>
      <c r="D1009" s="159"/>
      <c r="E1009" s="4" t="s">
        <v>2894</v>
      </c>
      <c r="F1009" s="4" t="s">
        <v>2670</v>
      </c>
      <c r="G1009" s="159" t="str">
        <f t="shared" si="318"/>
        <v>string</v>
      </c>
      <c r="H1009" s="159" t="str">
        <f t="shared" si="319"/>
        <v/>
      </c>
      <c r="I1009" s="159">
        <f t="shared" si="320"/>
        <v>35</v>
      </c>
      <c r="J1009" s="159" t="str">
        <f t="shared" si="321"/>
        <v/>
      </c>
      <c r="K1009" s="159" t="str">
        <f t="shared" si="322"/>
        <v/>
      </c>
      <c r="L1009" s="159" t="str">
        <f t="shared" si="323"/>
        <v/>
      </c>
      <c r="M1009" s="159" t="str">
        <f t="shared" si="324"/>
        <v/>
      </c>
    </row>
    <row r="1010" spans="1:13" ht="12.75" customHeight="1" outlineLevel="1" x14ac:dyDescent="0.25">
      <c r="A1010" s="46" t="str">
        <f t="shared" si="310"/>
        <v xml:space="preserve">Fieldwork Requests; </v>
      </c>
      <c r="B1010" s="51" t="s">
        <v>1333</v>
      </c>
      <c r="C1010" s="4"/>
      <c r="D1010" s="159"/>
      <c r="E1010" s="4" t="s">
        <v>2671</v>
      </c>
      <c r="F1010" s="4" t="s">
        <v>2670</v>
      </c>
      <c r="G1010" s="159" t="str">
        <f t="shared" si="318"/>
        <v>string</v>
      </c>
      <c r="H1010" s="159">
        <f t="shared" si="319"/>
        <v>3</v>
      </c>
      <c r="I1010" s="159" t="str">
        <f t="shared" si="320"/>
        <v/>
      </c>
      <c r="J1010" s="159" t="str">
        <f t="shared" si="321"/>
        <v/>
      </c>
      <c r="K1010" s="159" t="str">
        <f t="shared" si="322"/>
        <v/>
      </c>
      <c r="L1010" s="159" t="str">
        <f t="shared" si="323"/>
        <v/>
      </c>
      <c r="M1010" s="159" t="str">
        <f t="shared" si="324"/>
        <v/>
      </c>
    </row>
    <row r="1011" spans="1:13" ht="12.75" customHeight="1" outlineLevel="1" x14ac:dyDescent="0.25">
      <c r="A1011" s="46" t="str">
        <f t="shared" si="310"/>
        <v xml:space="preserve">Fieldwork Requests; </v>
      </c>
      <c r="B1011" s="51" t="s">
        <v>1333</v>
      </c>
      <c r="C1011" s="4"/>
      <c r="D1011" s="159"/>
      <c r="E1011" s="4" t="s">
        <v>620</v>
      </c>
      <c r="F1011" s="4" t="s">
        <v>2670</v>
      </c>
      <c r="G1011" s="159" t="str">
        <f t="shared" si="318"/>
        <v>string</v>
      </c>
      <c r="H1011" s="159" t="str">
        <f t="shared" si="319"/>
        <v/>
      </c>
      <c r="I1011" s="159">
        <f t="shared" si="320"/>
        <v>2</v>
      </c>
      <c r="J1011" s="159" t="str">
        <f t="shared" si="321"/>
        <v/>
      </c>
      <c r="K1011" s="159" t="str">
        <f t="shared" si="322"/>
        <v/>
      </c>
      <c r="L1011" s="159" t="str">
        <f t="shared" si="323"/>
        <v/>
      </c>
      <c r="M1011" s="159" t="str">
        <f t="shared" si="324"/>
        <v/>
      </c>
    </row>
    <row r="1012" spans="1:13" ht="12.75" customHeight="1" outlineLevel="1" x14ac:dyDescent="0.25">
      <c r="A1012" s="46" t="str">
        <f t="shared" si="310"/>
        <v xml:space="preserve">Fieldwork Requests; </v>
      </c>
      <c r="B1012" s="51" t="s">
        <v>1333</v>
      </c>
      <c r="C1012" s="4"/>
      <c r="D1012" s="159"/>
      <c r="E1012" s="4" t="s">
        <v>1315</v>
      </c>
      <c r="F1012" s="4" t="s">
        <v>2670</v>
      </c>
      <c r="G1012" s="159" t="str">
        <f t="shared" si="318"/>
        <v>string</v>
      </c>
      <c r="H1012" s="159" t="str">
        <f t="shared" si="319"/>
        <v/>
      </c>
      <c r="I1012" s="159">
        <f t="shared" si="320"/>
        <v>2</v>
      </c>
      <c r="J1012" s="159" t="str">
        <f t="shared" si="321"/>
        <v/>
      </c>
      <c r="K1012" s="159" t="str">
        <f t="shared" si="322"/>
        <v/>
      </c>
      <c r="L1012" s="159" t="str">
        <f t="shared" si="323"/>
        <v/>
      </c>
      <c r="M1012" s="159" t="str">
        <f t="shared" si="324"/>
        <v/>
      </c>
    </row>
    <row r="1013" spans="1:13" ht="12.75" customHeight="1" outlineLevel="1" x14ac:dyDescent="0.25">
      <c r="A1013" s="46" t="str">
        <f t="shared" si="310"/>
        <v xml:space="preserve">Fieldwork Requests; </v>
      </c>
      <c r="B1013" s="51" t="s">
        <v>1333</v>
      </c>
      <c r="C1013" s="4"/>
      <c r="D1013" s="159"/>
      <c r="E1013" s="4" t="s">
        <v>3460</v>
      </c>
      <c r="F1013" s="4" t="s">
        <v>2670</v>
      </c>
      <c r="G1013" s="159" t="str">
        <f t="shared" si="318"/>
        <v>string</v>
      </c>
      <c r="H1013" s="159" t="str">
        <f t="shared" si="319"/>
        <v/>
      </c>
      <c r="I1013" s="159">
        <f t="shared" si="320"/>
        <v>3</v>
      </c>
      <c r="J1013" s="159" t="str">
        <f t="shared" si="321"/>
        <v/>
      </c>
      <c r="K1013" s="159" t="str">
        <f t="shared" si="322"/>
        <v/>
      </c>
      <c r="L1013" s="159" t="str">
        <f t="shared" si="323"/>
        <v/>
      </c>
      <c r="M1013" s="159" t="str">
        <f t="shared" si="324"/>
        <v/>
      </c>
    </row>
    <row r="1014" spans="1:13" ht="12.75" customHeight="1" outlineLevel="1" x14ac:dyDescent="0.25">
      <c r="A1014" s="46" t="str">
        <f t="shared" si="310"/>
        <v xml:space="preserve">Fieldwork Requests; </v>
      </c>
      <c r="B1014" s="51" t="s">
        <v>1333</v>
      </c>
      <c r="C1014" s="4"/>
      <c r="D1014" s="159"/>
      <c r="E1014" s="4" t="s">
        <v>2895</v>
      </c>
      <c r="F1014" s="4" t="s">
        <v>2681</v>
      </c>
      <c r="G1014" s="159" t="str">
        <f t="shared" si="318"/>
        <v>date</v>
      </c>
      <c r="H1014" s="159" t="str">
        <f t="shared" si="319"/>
        <v/>
      </c>
      <c r="I1014" s="159" t="str">
        <f t="shared" si="320"/>
        <v/>
      </c>
      <c r="J1014" s="159" t="str">
        <f t="shared" si="321"/>
        <v/>
      </c>
      <c r="K1014" s="159" t="str">
        <f t="shared" si="322"/>
        <v/>
      </c>
      <c r="L1014" s="159" t="str">
        <f t="shared" si="323"/>
        <v/>
      </c>
      <c r="M1014" s="159" t="str">
        <f t="shared" si="324"/>
        <v/>
      </c>
    </row>
    <row r="1015" spans="1:13" ht="12.75" customHeight="1" outlineLevel="1" x14ac:dyDescent="0.25">
      <c r="A1015" s="46" t="str">
        <f t="shared" si="310"/>
        <v xml:space="preserve">Fieldwork Requests; </v>
      </c>
      <c r="B1015" s="51" t="s">
        <v>1333</v>
      </c>
      <c r="C1015" s="4"/>
      <c r="D1015" s="159"/>
      <c r="E1015" s="4" t="s">
        <v>3651</v>
      </c>
      <c r="F1015" s="4" t="s">
        <v>2681</v>
      </c>
      <c r="G1015" s="159" t="str">
        <f t="shared" si="318"/>
        <v>string</v>
      </c>
      <c r="H1015" s="159" t="str">
        <f t="shared" si="319"/>
        <v/>
      </c>
      <c r="I1015" s="159">
        <f t="shared" si="320"/>
        <v>100</v>
      </c>
      <c r="J1015" s="159" t="str">
        <f t="shared" si="321"/>
        <v/>
      </c>
      <c r="K1015" s="159" t="str">
        <f t="shared" si="322"/>
        <v/>
      </c>
      <c r="L1015" s="159" t="str">
        <f t="shared" si="323"/>
        <v/>
      </c>
      <c r="M1015" s="159" t="str">
        <f t="shared" si="324"/>
        <v>Yes</v>
      </c>
    </row>
    <row r="1016" spans="1:13" ht="12.75" customHeight="1" outlineLevel="1" x14ac:dyDescent="0.25">
      <c r="A1016" s="46" t="str">
        <f t="shared" si="310"/>
        <v xml:space="preserve">Fieldwork Requests; </v>
      </c>
      <c r="B1016" s="51" t="s">
        <v>1333</v>
      </c>
      <c r="C1016" s="4"/>
      <c r="D1016" s="159"/>
      <c r="E1016" s="4" t="s">
        <v>3842</v>
      </c>
      <c r="F1016" s="4" t="s">
        <v>2681</v>
      </c>
      <c r="G1016" s="159" t="str">
        <f t="shared" si="318"/>
        <v>string</v>
      </c>
      <c r="H1016" s="159">
        <f t="shared" si="319"/>
        <v>10</v>
      </c>
      <c r="I1016" s="159" t="str">
        <f t="shared" si="320"/>
        <v/>
      </c>
      <c r="J1016" s="159" t="str">
        <f t="shared" si="321"/>
        <v/>
      </c>
      <c r="K1016" s="159" t="str">
        <f t="shared" si="322"/>
        <v/>
      </c>
      <c r="L1016" s="159" t="str">
        <f t="shared" si="323"/>
        <v/>
      </c>
      <c r="M1016" s="159" t="str">
        <f t="shared" si="324"/>
        <v>Yes</v>
      </c>
    </row>
    <row r="1017" spans="1:13" ht="12.75" customHeight="1" outlineLevel="1" x14ac:dyDescent="0.25">
      <c r="A1017" s="46" t="str">
        <f t="shared" si="310"/>
        <v xml:space="preserve">Fieldwork Requests; </v>
      </c>
      <c r="B1017" s="51" t="s">
        <v>1333</v>
      </c>
      <c r="C1017" s="159" t="s">
        <v>2896</v>
      </c>
      <c r="D1017" s="159" t="s">
        <v>2681</v>
      </c>
      <c r="E1017" s="4" t="s">
        <v>2897</v>
      </c>
      <c r="F1017" s="4" t="s">
        <v>2681</v>
      </c>
      <c r="G1017" s="159" t="str">
        <f t="shared" si="318"/>
        <v>string</v>
      </c>
      <c r="H1017" s="159" t="str">
        <f t="shared" si="319"/>
        <v/>
      </c>
      <c r="I1017" s="159">
        <f t="shared" si="320"/>
        <v>70</v>
      </c>
      <c r="J1017" s="159" t="str">
        <f t="shared" si="321"/>
        <v/>
      </c>
      <c r="K1017" s="159" t="str">
        <f t="shared" si="322"/>
        <v/>
      </c>
      <c r="L1017" s="159" t="str">
        <f t="shared" si="323"/>
        <v/>
      </c>
      <c r="M1017" s="159" t="str">
        <f t="shared" si="324"/>
        <v/>
      </c>
    </row>
    <row r="1018" spans="1:13" ht="12.75" customHeight="1" outlineLevel="1" x14ac:dyDescent="0.25">
      <c r="A1018" s="46" t="str">
        <f t="shared" si="310"/>
        <v xml:space="preserve">Fieldwork Requests; </v>
      </c>
      <c r="B1018" s="51" t="s">
        <v>1333</v>
      </c>
      <c r="C1018" s="235" t="s">
        <v>2690</v>
      </c>
      <c r="D1018" s="159" t="s">
        <v>2681</v>
      </c>
      <c r="E1018" s="159" t="s">
        <v>2789</v>
      </c>
      <c r="F1018" s="159" t="s">
        <v>2681</v>
      </c>
      <c r="G1018" s="159" t="str">
        <f t="shared" si="318"/>
        <v>string</v>
      </c>
      <c r="H1018" s="159" t="str">
        <f t="shared" si="319"/>
        <v/>
      </c>
      <c r="I1018" s="159">
        <f t="shared" si="320"/>
        <v>20</v>
      </c>
      <c r="J1018" s="159" t="str">
        <f t="shared" si="321"/>
        <v/>
      </c>
      <c r="K1018" s="159" t="str">
        <f t="shared" si="322"/>
        <v/>
      </c>
      <c r="L1018" s="159" t="str">
        <f t="shared" si="323"/>
        <v/>
      </c>
      <c r="M1018" s="159" t="str">
        <f t="shared" si="324"/>
        <v/>
      </c>
    </row>
    <row r="1019" spans="1:13" ht="12.75" customHeight="1" outlineLevel="1" x14ac:dyDescent="0.25">
      <c r="A1019" s="46" t="str">
        <f t="shared" si="310"/>
        <v xml:space="preserve">Fieldwork Requests; </v>
      </c>
      <c r="B1019" s="51" t="s">
        <v>1333</v>
      </c>
      <c r="C1019" s="159"/>
      <c r="D1019" s="159"/>
      <c r="E1019" s="159" t="s">
        <v>2790</v>
      </c>
      <c r="F1019" s="159" t="s">
        <v>2681</v>
      </c>
      <c r="G1019" s="159" t="str">
        <f t="shared" si="318"/>
        <v>string</v>
      </c>
      <c r="H1019" s="159" t="str">
        <f t="shared" si="319"/>
        <v/>
      </c>
      <c r="I1019" s="159">
        <f t="shared" si="320"/>
        <v>10</v>
      </c>
      <c r="J1019" s="159" t="str">
        <f t="shared" si="321"/>
        <v/>
      </c>
      <c r="K1019" s="159" t="str">
        <f t="shared" si="322"/>
        <v/>
      </c>
      <c r="L1019" s="159" t="str">
        <f t="shared" si="323"/>
        <v/>
      </c>
      <c r="M1019" s="159" t="str">
        <f t="shared" si="324"/>
        <v/>
      </c>
    </row>
    <row r="1020" spans="1:13" ht="12.75" customHeight="1" outlineLevel="1" x14ac:dyDescent="0.25">
      <c r="A1020" s="46" t="str">
        <f t="shared" si="310"/>
        <v xml:space="preserve">Fieldwork Requests; </v>
      </c>
      <c r="B1020" s="51" t="s">
        <v>1333</v>
      </c>
      <c r="C1020" s="235" t="s">
        <v>2691</v>
      </c>
      <c r="D1020" s="159" t="s">
        <v>2681</v>
      </c>
      <c r="E1020" s="159" t="s">
        <v>2789</v>
      </c>
      <c r="F1020" s="159" t="s">
        <v>2681</v>
      </c>
      <c r="G1020" s="159" t="str">
        <f t="shared" si="318"/>
        <v>string</v>
      </c>
      <c r="H1020" s="159" t="str">
        <f t="shared" si="319"/>
        <v/>
      </c>
      <c r="I1020" s="159">
        <f t="shared" si="320"/>
        <v>20</v>
      </c>
      <c r="J1020" s="159" t="str">
        <f t="shared" si="321"/>
        <v/>
      </c>
      <c r="K1020" s="159" t="str">
        <f t="shared" si="322"/>
        <v/>
      </c>
      <c r="L1020" s="159" t="str">
        <f t="shared" si="323"/>
        <v/>
      </c>
      <c r="M1020" s="159" t="str">
        <f t="shared" si="324"/>
        <v/>
      </c>
    </row>
    <row r="1021" spans="1:13" ht="12.75" customHeight="1" outlineLevel="1" x14ac:dyDescent="0.25">
      <c r="A1021" s="46" t="str">
        <f t="shared" si="310"/>
        <v xml:space="preserve">Fieldwork Requests; </v>
      </c>
      <c r="B1021" s="51" t="s">
        <v>1333</v>
      </c>
      <c r="E1021" s="159" t="s">
        <v>2790</v>
      </c>
      <c r="F1021" s="159" t="s">
        <v>2681</v>
      </c>
      <c r="G1021" s="159" t="str">
        <f t="shared" si="318"/>
        <v>string</v>
      </c>
      <c r="H1021" s="159" t="str">
        <f t="shared" si="319"/>
        <v/>
      </c>
      <c r="I1021" s="159">
        <f t="shared" si="320"/>
        <v>10</v>
      </c>
      <c r="J1021" s="159" t="str">
        <f t="shared" si="321"/>
        <v/>
      </c>
      <c r="K1021" s="159" t="str">
        <f t="shared" si="322"/>
        <v/>
      </c>
      <c r="L1021" s="159" t="str">
        <f t="shared" si="323"/>
        <v/>
      </c>
      <c r="M1021" s="159" t="str">
        <f t="shared" si="324"/>
        <v/>
      </c>
    </row>
    <row r="1022" spans="1:13" ht="12.75" customHeight="1" outlineLevel="1" x14ac:dyDescent="0.25">
      <c r="A1022" s="46" t="str">
        <f t="shared" si="310"/>
        <v xml:space="preserve">Fieldwork Requests; </v>
      </c>
      <c r="B1022" s="51" t="s">
        <v>1333</v>
      </c>
      <c r="C1022" s="235" t="s">
        <v>2692</v>
      </c>
      <c r="D1022" s="159" t="s">
        <v>2681</v>
      </c>
      <c r="E1022" s="159" t="s">
        <v>2789</v>
      </c>
      <c r="F1022" s="159" t="s">
        <v>2681</v>
      </c>
      <c r="G1022" s="159" t="str">
        <f t="shared" si="318"/>
        <v>string</v>
      </c>
      <c r="H1022" s="159" t="str">
        <f t="shared" si="319"/>
        <v/>
      </c>
      <c r="I1022" s="159">
        <f t="shared" si="320"/>
        <v>20</v>
      </c>
      <c r="J1022" s="159" t="str">
        <f t="shared" si="321"/>
        <v/>
      </c>
      <c r="K1022" s="159" t="str">
        <f t="shared" si="322"/>
        <v/>
      </c>
      <c r="L1022" s="159" t="str">
        <f t="shared" si="323"/>
        <v/>
      </c>
      <c r="M1022" s="159" t="str">
        <f t="shared" si="324"/>
        <v/>
      </c>
    </row>
    <row r="1023" spans="1:13" ht="12.75" customHeight="1" outlineLevel="1" x14ac:dyDescent="0.25">
      <c r="A1023" s="46" t="str">
        <f t="shared" si="310"/>
        <v xml:space="preserve">Fieldwork Requests; </v>
      </c>
      <c r="B1023" s="51" t="s">
        <v>1333</v>
      </c>
      <c r="C1023" s="159"/>
      <c r="D1023" s="159"/>
      <c r="E1023" s="159" t="s">
        <v>2790</v>
      </c>
      <c r="F1023" s="159" t="s">
        <v>2681</v>
      </c>
      <c r="G1023" s="159" t="str">
        <f t="shared" si="318"/>
        <v>string</v>
      </c>
      <c r="H1023" s="159" t="str">
        <f t="shared" si="319"/>
        <v/>
      </c>
      <c r="I1023" s="159">
        <f t="shared" si="320"/>
        <v>10</v>
      </c>
      <c r="J1023" s="159" t="str">
        <f t="shared" si="321"/>
        <v/>
      </c>
      <c r="K1023" s="159" t="str">
        <f t="shared" si="322"/>
        <v/>
      </c>
      <c r="L1023" s="159" t="str">
        <f t="shared" si="323"/>
        <v/>
      </c>
      <c r="M1023" s="159" t="str">
        <f t="shared" si="324"/>
        <v/>
      </c>
    </row>
    <row r="1024" spans="1:13" ht="12.75" customHeight="1" x14ac:dyDescent="0.25">
      <c r="A1024" s="46" t="str">
        <f t="shared" si="310"/>
        <v xml:space="preserve">Fieldwork Requests; </v>
      </c>
      <c r="B1024" s="47" t="s">
        <v>1334</v>
      </c>
      <c r="C1024" s="48" t="str">
        <f>VLOOKUP($B1024,MMnames,2,FALSE)</f>
        <v>Observation of Problem Damage or Tampering</v>
      </c>
      <c r="D1024" s="49"/>
      <c r="E1024" s="49"/>
      <c r="F1024" s="14"/>
      <c r="G1024" s="14"/>
      <c r="H1024" s="14"/>
      <c r="I1024" s="14"/>
      <c r="J1024" s="14"/>
      <c r="K1024" s="14"/>
      <c r="L1024" s="14"/>
      <c r="M1024" s="14"/>
    </row>
    <row r="1025" spans="1:13" ht="12.75" customHeight="1" outlineLevel="1" x14ac:dyDescent="0.25">
      <c r="A1025" s="46" t="str">
        <f t="shared" si="310"/>
        <v xml:space="preserve">Fieldwork Requests; </v>
      </c>
      <c r="B1025" s="51" t="s">
        <v>1334</v>
      </c>
      <c r="C1025" s="159" t="s">
        <v>2668</v>
      </c>
      <c r="D1025" s="159"/>
      <c r="E1025" s="4" t="s">
        <v>2769</v>
      </c>
      <c r="F1025" s="4" t="s">
        <v>2670</v>
      </c>
      <c r="G1025" s="159" t="str">
        <f t="shared" ref="G1025:G1039" si="325">VLOOKUP(E1025,DI_schema,2,FALSE)</f>
        <v>string</v>
      </c>
      <c r="H1025" s="159">
        <f t="shared" ref="H1025:H1039" si="326">VLOOKUP($E1025,DI_schema,3,FALSE)</f>
        <v>11</v>
      </c>
      <c r="I1025" s="159" t="str">
        <f t="shared" ref="I1025:I1039" si="327">VLOOKUP($E1025,DI_schema,4,FALSE)</f>
        <v/>
      </c>
      <c r="J1025" s="159" t="str">
        <f t="shared" ref="J1025:J1039" si="328">VLOOKUP($E1025,DI_schema,5,FALSE)</f>
        <v/>
      </c>
      <c r="K1025" s="159" t="str">
        <f t="shared" ref="K1025:K1039" si="329">VLOOKUP($E1025,DI_schema,6,FALSE)</f>
        <v/>
      </c>
      <c r="L1025" s="159" t="str">
        <f t="shared" ref="L1025:L1039" si="330">VLOOKUP($E1025,DI_schema,7,FALSE)</f>
        <v/>
      </c>
      <c r="M1025" s="159" t="str">
        <f t="shared" ref="M1025:M1039" si="331">IF(LEN(VLOOKUP($E1025,DI_schema,8,FALSE))&gt;0,"Yes","")</f>
        <v/>
      </c>
    </row>
    <row r="1026" spans="1:13" ht="12.75" customHeight="1" outlineLevel="1" x14ac:dyDescent="0.25">
      <c r="A1026" s="46" t="str">
        <f t="shared" si="310"/>
        <v xml:space="preserve">Fieldwork Requests; </v>
      </c>
      <c r="B1026" s="51" t="s">
        <v>1334</v>
      </c>
      <c r="C1026" s="159"/>
      <c r="D1026" s="159"/>
      <c r="E1026" s="4" t="s">
        <v>2894</v>
      </c>
      <c r="F1026" s="229" t="s">
        <v>2670</v>
      </c>
      <c r="G1026" s="159" t="str">
        <f t="shared" si="325"/>
        <v>string</v>
      </c>
      <c r="H1026" s="159" t="str">
        <f t="shared" si="326"/>
        <v/>
      </c>
      <c r="I1026" s="159">
        <f t="shared" si="327"/>
        <v>35</v>
      </c>
      <c r="J1026" s="159" t="str">
        <f t="shared" si="328"/>
        <v/>
      </c>
      <c r="K1026" s="159" t="str">
        <f t="shared" si="329"/>
        <v/>
      </c>
      <c r="L1026" s="159" t="str">
        <f t="shared" si="330"/>
        <v/>
      </c>
      <c r="M1026" s="159" t="str">
        <f t="shared" si="331"/>
        <v/>
      </c>
    </row>
    <row r="1027" spans="1:13" ht="12.75" customHeight="1" outlineLevel="1" x14ac:dyDescent="0.25">
      <c r="A1027" s="46" t="str">
        <f t="shared" si="310"/>
        <v xml:space="preserve">Fieldwork Requests; </v>
      </c>
      <c r="B1027" s="51" t="s">
        <v>1334</v>
      </c>
      <c r="C1027" s="4"/>
      <c r="D1027" s="159"/>
      <c r="E1027" s="4" t="s">
        <v>2671</v>
      </c>
      <c r="F1027" s="4" t="s">
        <v>2670</v>
      </c>
      <c r="G1027" s="159" t="str">
        <f t="shared" si="325"/>
        <v>string</v>
      </c>
      <c r="H1027" s="159">
        <f t="shared" si="326"/>
        <v>3</v>
      </c>
      <c r="I1027" s="159" t="str">
        <f t="shared" si="327"/>
        <v/>
      </c>
      <c r="J1027" s="159" t="str">
        <f t="shared" si="328"/>
        <v/>
      </c>
      <c r="K1027" s="159" t="str">
        <f t="shared" si="329"/>
        <v/>
      </c>
      <c r="L1027" s="159" t="str">
        <f t="shared" si="330"/>
        <v/>
      </c>
      <c r="M1027" s="159" t="str">
        <f t="shared" si="331"/>
        <v/>
      </c>
    </row>
    <row r="1028" spans="1:13" ht="12.75" customHeight="1" outlineLevel="1" x14ac:dyDescent="0.25">
      <c r="A1028" s="46" t="str">
        <f t="shared" si="310"/>
        <v xml:space="preserve">Fieldwork Requests; </v>
      </c>
      <c r="B1028" s="51" t="s">
        <v>1334</v>
      </c>
      <c r="C1028" s="236"/>
      <c r="D1028" s="159"/>
      <c r="E1028" s="4" t="s">
        <v>3647</v>
      </c>
      <c r="F1028" s="4" t="s">
        <v>2670</v>
      </c>
      <c r="G1028" s="159" t="str">
        <f t="shared" si="325"/>
        <v>string</v>
      </c>
      <c r="H1028" s="159" t="str">
        <f t="shared" si="326"/>
        <v/>
      </c>
      <c r="I1028" s="159">
        <f t="shared" si="327"/>
        <v>3</v>
      </c>
      <c r="J1028" s="159" t="str">
        <f t="shared" si="328"/>
        <v/>
      </c>
      <c r="K1028" s="159" t="str">
        <f t="shared" si="329"/>
        <v/>
      </c>
      <c r="L1028" s="159" t="str">
        <f t="shared" si="330"/>
        <v/>
      </c>
      <c r="M1028" s="159" t="str">
        <f t="shared" si="331"/>
        <v/>
      </c>
    </row>
    <row r="1029" spans="1:13" ht="12.75" customHeight="1" outlineLevel="1" x14ac:dyDescent="0.25">
      <c r="A1029" s="46" t="str">
        <f t="shared" si="310"/>
        <v xml:space="preserve">Fieldwork Requests; </v>
      </c>
      <c r="B1029" s="51" t="s">
        <v>1334</v>
      </c>
      <c r="C1029" s="236"/>
      <c r="D1029" s="159"/>
      <c r="E1029" s="4" t="s">
        <v>3648</v>
      </c>
      <c r="F1029" s="4" t="s">
        <v>2670</v>
      </c>
      <c r="G1029" s="159" t="str">
        <f t="shared" si="325"/>
        <v>date</v>
      </c>
      <c r="H1029" s="159" t="str">
        <f t="shared" si="326"/>
        <v/>
      </c>
      <c r="I1029" s="159" t="str">
        <f t="shared" si="327"/>
        <v/>
      </c>
      <c r="J1029" s="159" t="str">
        <f t="shared" si="328"/>
        <v/>
      </c>
      <c r="K1029" s="159" t="str">
        <f t="shared" si="329"/>
        <v/>
      </c>
      <c r="L1029" s="159" t="str">
        <f t="shared" si="330"/>
        <v/>
      </c>
      <c r="M1029" s="159" t="str">
        <f t="shared" si="331"/>
        <v/>
      </c>
    </row>
    <row r="1030" spans="1:13" ht="12.75" customHeight="1" outlineLevel="1" x14ac:dyDescent="0.25">
      <c r="A1030" s="46" t="str">
        <f t="shared" si="310"/>
        <v xml:space="preserve">Fieldwork Requests; </v>
      </c>
      <c r="B1030" s="51" t="s">
        <v>1334</v>
      </c>
      <c r="C1030" s="236"/>
      <c r="D1030" s="159"/>
      <c r="E1030" s="4" t="s">
        <v>3646</v>
      </c>
      <c r="F1030" s="4" t="s">
        <v>2681</v>
      </c>
      <c r="G1030" s="159" t="str">
        <f t="shared" si="325"/>
        <v>string</v>
      </c>
      <c r="H1030" s="159" t="str">
        <f t="shared" si="326"/>
        <v/>
      </c>
      <c r="I1030" s="159">
        <f t="shared" si="327"/>
        <v>512</v>
      </c>
      <c r="J1030" s="159" t="str">
        <f t="shared" si="328"/>
        <v/>
      </c>
      <c r="K1030" s="159" t="str">
        <f t="shared" si="329"/>
        <v/>
      </c>
      <c r="L1030" s="159" t="str">
        <f t="shared" si="330"/>
        <v/>
      </c>
      <c r="M1030" s="159" t="str">
        <f t="shared" si="331"/>
        <v/>
      </c>
    </row>
    <row r="1031" spans="1:13" ht="12.75" customHeight="1" outlineLevel="1" x14ac:dyDescent="0.25">
      <c r="A1031" s="46" t="str">
        <f t="shared" si="310"/>
        <v xml:space="preserve">Fieldwork Requests; </v>
      </c>
      <c r="B1031" s="51" t="s">
        <v>1334</v>
      </c>
      <c r="C1031" s="159" t="s">
        <v>2896</v>
      </c>
      <c r="D1031" s="159" t="s">
        <v>2681</v>
      </c>
      <c r="E1031" s="4" t="s">
        <v>2897</v>
      </c>
      <c r="F1031" s="4" t="s">
        <v>2681</v>
      </c>
      <c r="G1031" s="159" t="str">
        <f t="shared" si="325"/>
        <v>string</v>
      </c>
      <c r="H1031" s="159" t="str">
        <f t="shared" si="326"/>
        <v/>
      </c>
      <c r="I1031" s="159">
        <f t="shared" si="327"/>
        <v>70</v>
      </c>
      <c r="J1031" s="159" t="str">
        <f t="shared" si="328"/>
        <v/>
      </c>
      <c r="K1031" s="159" t="str">
        <f t="shared" si="329"/>
        <v/>
      </c>
      <c r="L1031" s="159" t="str">
        <f t="shared" si="330"/>
        <v/>
      </c>
      <c r="M1031" s="159" t="str">
        <f t="shared" si="331"/>
        <v/>
      </c>
    </row>
    <row r="1032" spans="1:13" ht="12.75" customHeight="1" outlineLevel="1" x14ac:dyDescent="0.25">
      <c r="A1032" s="46" t="str">
        <f t="shared" si="310"/>
        <v xml:space="preserve">Fieldwork Requests; </v>
      </c>
      <c r="B1032" s="51" t="s">
        <v>1334</v>
      </c>
      <c r="C1032" s="235" t="s">
        <v>2690</v>
      </c>
      <c r="D1032" s="159" t="s">
        <v>2681</v>
      </c>
      <c r="E1032" s="159" t="s">
        <v>2789</v>
      </c>
      <c r="F1032" s="159" t="s">
        <v>2681</v>
      </c>
      <c r="G1032" s="159" t="str">
        <f t="shared" si="325"/>
        <v>string</v>
      </c>
      <c r="H1032" s="159" t="str">
        <f t="shared" si="326"/>
        <v/>
      </c>
      <c r="I1032" s="159">
        <f t="shared" si="327"/>
        <v>20</v>
      </c>
      <c r="J1032" s="159" t="str">
        <f t="shared" si="328"/>
        <v/>
      </c>
      <c r="K1032" s="159" t="str">
        <f t="shared" si="329"/>
        <v/>
      </c>
      <c r="L1032" s="159" t="str">
        <f t="shared" si="330"/>
        <v/>
      </c>
      <c r="M1032" s="159" t="str">
        <f t="shared" si="331"/>
        <v/>
      </c>
    </row>
    <row r="1033" spans="1:13" ht="12.75" customHeight="1" outlineLevel="1" x14ac:dyDescent="0.25">
      <c r="A1033" s="46" t="str">
        <f t="shared" si="310"/>
        <v xml:space="preserve">Fieldwork Requests; </v>
      </c>
      <c r="B1033" s="51" t="s">
        <v>1334</v>
      </c>
      <c r="C1033" s="159"/>
      <c r="D1033" s="159"/>
      <c r="E1033" s="159" t="s">
        <v>2790</v>
      </c>
      <c r="F1033" s="159" t="s">
        <v>2681</v>
      </c>
      <c r="G1033" s="159" t="str">
        <f t="shared" si="325"/>
        <v>string</v>
      </c>
      <c r="H1033" s="159" t="str">
        <f t="shared" si="326"/>
        <v/>
      </c>
      <c r="I1033" s="159">
        <f t="shared" si="327"/>
        <v>10</v>
      </c>
      <c r="J1033" s="159" t="str">
        <f t="shared" si="328"/>
        <v/>
      </c>
      <c r="K1033" s="159" t="str">
        <f t="shared" si="329"/>
        <v/>
      </c>
      <c r="L1033" s="159" t="str">
        <f t="shared" si="330"/>
        <v/>
      </c>
      <c r="M1033" s="159" t="str">
        <f t="shared" si="331"/>
        <v/>
      </c>
    </row>
    <row r="1034" spans="1:13" ht="12.75" customHeight="1" outlineLevel="1" x14ac:dyDescent="0.25">
      <c r="A1034" s="46" t="str">
        <f t="shared" si="310"/>
        <v xml:space="preserve">Fieldwork Requests; </v>
      </c>
      <c r="B1034" s="51" t="s">
        <v>1334</v>
      </c>
      <c r="C1034" s="235" t="s">
        <v>2691</v>
      </c>
      <c r="D1034" s="159" t="s">
        <v>2681</v>
      </c>
      <c r="E1034" s="159" t="s">
        <v>2789</v>
      </c>
      <c r="F1034" s="159" t="s">
        <v>2681</v>
      </c>
      <c r="G1034" s="159" t="str">
        <f t="shared" si="325"/>
        <v>string</v>
      </c>
      <c r="H1034" s="159" t="str">
        <f t="shared" si="326"/>
        <v/>
      </c>
      <c r="I1034" s="159">
        <f t="shared" si="327"/>
        <v>20</v>
      </c>
      <c r="J1034" s="159" t="str">
        <f t="shared" si="328"/>
        <v/>
      </c>
      <c r="K1034" s="159" t="str">
        <f t="shared" si="329"/>
        <v/>
      </c>
      <c r="L1034" s="159" t="str">
        <f t="shared" si="330"/>
        <v/>
      </c>
      <c r="M1034" s="159" t="str">
        <f t="shared" si="331"/>
        <v/>
      </c>
    </row>
    <row r="1035" spans="1:13" ht="12.75" customHeight="1" outlineLevel="1" x14ac:dyDescent="0.25">
      <c r="A1035" s="46" t="str">
        <f t="shared" si="310"/>
        <v xml:space="preserve">Fieldwork Requests; </v>
      </c>
      <c r="B1035" s="51" t="s">
        <v>1334</v>
      </c>
      <c r="E1035" s="159" t="s">
        <v>2790</v>
      </c>
      <c r="F1035" s="159" t="s">
        <v>2681</v>
      </c>
      <c r="G1035" s="159" t="str">
        <f t="shared" si="325"/>
        <v>string</v>
      </c>
      <c r="H1035" s="159" t="str">
        <f t="shared" si="326"/>
        <v/>
      </c>
      <c r="I1035" s="159">
        <f t="shared" si="327"/>
        <v>10</v>
      </c>
      <c r="J1035" s="159" t="str">
        <f t="shared" si="328"/>
        <v/>
      </c>
      <c r="K1035" s="159" t="str">
        <f t="shared" si="329"/>
        <v/>
      </c>
      <c r="L1035" s="159" t="str">
        <f t="shared" si="330"/>
        <v/>
      </c>
      <c r="M1035" s="159" t="str">
        <f t="shared" si="331"/>
        <v/>
      </c>
    </row>
    <row r="1036" spans="1:13" ht="12.75" customHeight="1" outlineLevel="1" x14ac:dyDescent="0.25">
      <c r="A1036" s="46" t="str">
        <f t="shared" si="310"/>
        <v xml:space="preserve">Fieldwork Requests; </v>
      </c>
      <c r="B1036" s="51" t="s">
        <v>1334</v>
      </c>
      <c r="C1036" s="235" t="s">
        <v>2692</v>
      </c>
      <c r="D1036" s="159" t="s">
        <v>2681</v>
      </c>
      <c r="E1036" s="159" t="s">
        <v>2789</v>
      </c>
      <c r="F1036" s="159" t="s">
        <v>2681</v>
      </c>
      <c r="G1036" s="159" t="str">
        <f t="shared" si="325"/>
        <v>string</v>
      </c>
      <c r="H1036" s="159" t="str">
        <f t="shared" si="326"/>
        <v/>
      </c>
      <c r="I1036" s="159">
        <f t="shared" si="327"/>
        <v>20</v>
      </c>
      <c r="J1036" s="159" t="str">
        <f t="shared" si="328"/>
        <v/>
      </c>
      <c r="K1036" s="159" t="str">
        <f t="shared" si="329"/>
        <v/>
      </c>
      <c r="L1036" s="159" t="str">
        <f t="shared" si="330"/>
        <v/>
      </c>
      <c r="M1036" s="159" t="str">
        <f t="shared" si="331"/>
        <v/>
      </c>
    </row>
    <row r="1037" spans="1:13" ht="12.75" customHeight="1" outlineLevel="1" x14ac:dyDescent="0.25">
      <c r="A1037" s="46" t="str">
        <f t="shared" si="310"/>
        <v xml:space="preserve">Fieldwork Requests; </v>
      </c>
      <c r="B1037" s="51" t="s">
        <v>1334</v>
      </c>
      <c r="C1037" s="159"/>
      <c r="D1037" s="159"/>
      <c r="E1037" s="159" t="s">
        <v>2790</v>
      </c>
      <c r="F1037" s="159" t="s">
        <v>2681</v>
      </c>
      <c r="G1037" s="159" t="str">
        <f t="shared" si="325"/>
        <v>string</v>
      </c>
      <c r="H1037" s="159" t="str">
        <f t="shared" si="326"/>
        <v/>
      </c>
      <c r="I1037" s="159">
        <f t="shared" si="327"/>
        <v>10</v>
      </c>
      <c r="J1037" s="159" t="str">
        <f t="shared" si="328"/>
        <v/>
      </c>
      <c r="K1037" s="159" t="str">
        <f t="shared" si="329"/>
        <v/>
      </c>
      <c r="L1037" s="159" t="str">
        <f t="shared" si="330"/>
        <v/>
      </c>
      <c r="M1037" s="159" t="str">
        <f t="shared" si="331"/>
        <v/>
      </c>
    </row>
    <row r="1038" spans="1:13" ht="12.75" customHeight="1" outlineLevel="1" x14ac:dyDescent="0.25">
      <c r="A1038" s="46" t="str">
        <f t="shared" ref="A1038:A1093" si="332">IF(B1038="","",VLOOKUP(B1038,mapping_result,2,FALSE))</f>
        <v xml:space="preserve">Fieldwork Requests; </v>
      </c>
      <c r="B1038" s="51" t="s">
        <v>1334</v>
      </c>
      <c r="C1038" s="159" t="s">
        <v>2781</v>
      </c>
      <c r="D1038" s="159" t="s">
        <v>2681</v>
      </c>
      <c r="E1038" s="4" t="s">
        <v>2782</v>
      </c>
      <c r="F1038" s="4" t="s">
        <v>2681</v>
      </c>
      <c r="G1038" s="159" t="str">
        <f t="shared" si="325"/>
        <v>string</v>
      </c>
      <c r="H1038" s="159" t="str">
        <f t="shared" si="326"/>
        <v/>
      </c>
      <c r="I1038" s="159">
        <f t="shared" si="327"/>
        <v>15</v>
      </c>
      <c r="J1038" s="159" t="str">
        <f t="shared" si="328"/>
        <v/>
      </c>
      <c r="K1038" s="159" t="str">
        <f t="shared" si="329"/>
        <v/>
      </c>
      <c r="L1038" s="159" t="str">
        <f t="shared" si="330"/>
        <v/>
      </c>
      <c r="M1038" s="159" t="str">
        <f t="shared" si="331"/>
        <v/>
      </c>
    </row>
    <row r="1039" spans="1:13" ht="12.75" customHeight="1" outlineLevel="1" x14ac:dyDescent="0.25">
      <c r="A1039" s="46" t="str">
        <f t="shared" si="332"/>
        <v xml:space="preserve">Fieldwork Requests; </v>
      </c>
      <c r="B1039" s="51" t="s">
        <v>1334</v>
      </c>
      <c r="C1039" s="159"/>
      <c r="D1039" s="159"/>
      <c r="E1039" s="4" t="s">
        <v>2783</v>
      </c>
      <c r="F1039" s="4" t="s">
        <v>2670</v>
      </c>
      <c r="G1039" s="159" t="str">
        <f t="shared" si="325"/>
        <v>string</v>
      </c>
      <c r="H1039" s="159" t="str">
        <f t="shared" si="326"/>
        <v/>
      </c>
      <c r="I1039" s="159">
        <f t="shared" si="327"/>
        <v>9</v>
      </c>
      <c r="J1039" s="159" t="str">
        <f t="shared" si="328"/>
        <v/>
      </c>
      <c r="K1039" s="159" t="str">
        <f t="shared" si="329"/>
        <v/>
      </c>
      <c r="L1039" s="159" t="str">
        <f t="shared" si="330"/>
        <v/>
      </c>
      <c r="M1039" s="159" t="str">
        <f t="shared" si="331"/>
        <v/>
      </c>
    </row>
    <row r="1040" spans="1:13" ht="12.75" customHeight="1" x14ac:dyDescent="0.25">
      <c r="A1040" s="46" t="str">
        <f t="shared" si="332"/>
        <v xml:space="preserve">Fieldwork Responses; </v>
      </c>
      <c r="B1040" s="47" t="s">
        <v>1335</v>
      </c>
      <c r="C1040" s="48" t="str">
        <f>VLOOKUP($B1040,MMnames,2,FALSE)</f>
        <v>Resolution of Problem Damage or Tampering</v>
      </c>
      <c r="D1040" s="49"/>
      <c r="E1040" s="49"/>
      <c r="F1040" s="14"/>
      <c r="G1040" s="14"/>
      <c r="H1040" s="14"/>
      <c r="I1040" s="14"/>
      <c r="J1040" s="14"/>
      <c r="K1040" s="14"/>
      <c r="L1040" s="14"/>
      <c r="M1040" s="14"/>
    </row>
    <row r="1041" spans="1:13" ht="12.75" customHeight="1" outlineLevel="1" x14ac:dyDescent="0.25">
      <c r="A1041" s="46" t="str">
        <f t="shared" si="332"/>
        <v xml:space="preserve">Fieldwork Responses; </v>
      </c>
      <c r="B1041" s="51" t="s">
        <v>1335</v>
      </c>
      <c r="C1041" s="159" t="s">
        <v>2668</v>
      </c>
      <c r="D1041" s="159"/>
      <c r="E1041" s="4" t="s">
        <v>2769</v>
      </c>
      <c r="F1041" s="4" t="s">
        <v>2670</v>
      </c>
      <c r="G1041" s="159" t="str">
        <f t="shared" ref="G1041:G1054" si="333">VLOOKUP(E1041,DI_schema,2,FALSE)</f>
        <v>string</v>
      </c>
      <c r="H1041" s="159">
        <f t="shared" ref="H1041:H1054" si="334">VLOOKUP($E1041,DI_schema,3,FALSE)</f>
        <v>11</v>
      </c>
      <c r="I1041" s="159" t="str">
        <f t="shared" ref="I1041:I1054" si="335">VLOOKUP($E1041,DI_schema,4,FALSE)</f>
        <v/>
      </c>
      <c r="J1041" s="159" t="str">
        <f t="shared" ref="J1041:J1054" si="336">VLOOKUP($E1041,DI_schema,5,FALSE)</f>
        <v/>
      </c>
      <c r="K1041" s="159" t="str">
        <f t="shared" ref="K1041:K1054" si="337">VLOOKUP($E1041,DI_schema,6,FALSE)</f>
        <v/>
      </c>
      <c r="L1041" s="159" t="str">
        <f t="shared" ref="L1041:L1054" si="338">VLOOKUP($E1041,DI_schema,7,FALSE)</f>
        <v/>
      </c>
      <c r="M1041" s="159" t="str">
        <f t="shared" ref="M1041:M1054" si="339">IF(LEN(VLOOKUP($E1041,DI_schema,8,FALSE))&gt;0,"Yes","")</f>
        <v/>
      </c>
    </row>
    <row r="1042" spans="1:13" ht="12.75" customHeight="1" outlineLevel="1" x14ac:dyDescent="0.25">
      <c r="A1042" s="46" t="str">
        <f t="shared" si="332"/>
        <v xml:space="preserve">Fieldwork Responses; </v>
      </c>
      <c r="B1042" s="51" t="s">
        <v>1335</v>
      </c>
      <c r="C1042" s="159"/>
      <c r="D1042" s="159"/>
      <c r="E1042" s="4" t="s">
        <v>2894</v>
      </c>
      <c r="F1042" s="4" t="s">
        <v>2681</v>
      </c>
      <c r="G1042" s="159" t="str">
        <f t="shared" si="333"/>
        <v>string</v>
      </c>
      <c r="H1042" s="159" t="str">
        <f t="shared" si="334"/>
        <v/>
      </c>
      <c r="I1042" s="159">
        <f t="shared" si="335"/>
        <v>35</v>
      </c>
      <c r="J1042" s="159" t="str">
        <f t="shared" si="336"/>
        <v/>
      </c>
      <c r="K1042" s="159" t="str">
        <f t="shared" si="337"/>
        <v/>
      </c>
      <c r="L1042" s="159" t="str">
        <f t="shared" si="338"/>
        <v/>
      </c>
      <c r="M1042" s="159" t="str">
        <f t="shared" si="339"/>
        <v/>
      </c>
    </row>
    <row r="1043" spans="1:13" ht="12.75" customHeight="1" outlineLevel="1" x14ac:dyDescent="0.25">
      <c r="A1043" s="46" t="str">
        <f t="shared" si="332"/>
        <v xml:space="preserve">Fieldwork Responses; </v>
      </c>
      <c r="B1043" s="51" t="s">
        <v>1335</v>
      </c>
      <c r="C1043" s="159"/>
      <c r="D1043" s="159"/>
      <c r="E1043" s="4" t="s">
        <v>3647</v>
      </c>
      <c r="F1043" s="4" t="s">
        <v>2670</v>
      </c>
      <c r="G1043" s="159" t="str">
        <f t="shared" si="333"/>
        <v>string</v>
      </c>
      <c r="H1043" s="159" t="str">
        <f t="shared" si="334"/>
        <v/>
      </c>
      <c r="I1043" s="159">
        <f t="shared" si="335"/>
        <v>3</v>
      </c>
      <c r="J1043" s="159" t="str">
        <f t="shared" si="336"/>
        <v/>
      </c>
      <c r="K1043" s="159" t="str">
        <f t="shared" si="337"/>
        <v/>
      </c>
      <c r="L1043" s="159" t="str">
        <f t="shared" si="338"/>
        <v/>
      </c>
      <c r="M1043" s="159" t="str">
        <f t="shared" si="339"/>
        <v/>
      </c>
    </row>
    <row r="1044" spans="1:13" ht="12.75" customHeight="1" outlineLevel="1" x14ac:dyDescent="0.25">
      <c r="A1044" s="46" t="str">
        <f t="shared" si="332"/>
        <v xml:space="preserve">Fieldwork Responses; </v>
      </c>
      <c r="B1044" s="51" t="s">
        <v>1335</v>
      </c>
      <c r="C1044" s="159"/>
      <c r="D1044" s="159"/>
      <c r="E1044" s="4" t="s">
        <v>3648</v>
      </c>
      <c r="F1044" s="4" t="s">
        <v>2670</v>
      </c>
      <c r="G1044" s="159" t="str">
        <f t="shared" si="333"/>
        <v>date</v>
      </c>
      <c r="H1044" s="159" t="str">
        <f t="shared" si="334"/>
        <v/>
      </c>
      <c r="I1044" s="159" t="str">
        <f t="shared" si="335"/>
        <v/>
      </c>
      <c r="J1044" s="159" t="str">
        <f t="shared" si="336"/>
        <v/>
      </c>
      <c r="K1044" s="159" t="str">
        <f t="shared" si="337"/>
        <v/>
      </c>
      <c r="L1044" s="159" t="str">
        <f t="shared" si="338"/>
        <v/>
      </c>
      <c r="M1044" s="159" t="str">
        <f t="shared" si="339"/>
        <v/>
      </c>
    </row>
    <row r="1045" spans="1:13" ht="12.75" customHeight="1" outlineLevel="1" x14ac:dyDescent="0.25">
      <c r="A1045" s="46" t="str">
        <f t="shared" si="332"/>
        <v xml:space="preserve">Fieldwork Responses; </v>
      </c>
      <c r="B1045" s="51" t="s">
        <v>1335</v>
      </c>
      <c r="C1045" s="159"/>
      <c r="D1045" s="159"/>
      <c r="E1045" s="4" t="s">
        <v>3646</v>
      </c>
      <c r="F1045" s="4" t="s">
        <v>2681</v>
      </c>
      <c r="G1045" s="159" t="str">
        <f t="shared" si="333"/>
        <v>string</v>
      </c>
      <c r="H1045" s="159" t="str">
        <f t="shared" si="334"/>
        <v/>
      </c>
      <c r="I1045" s="159">
        <f t="shared" si="335"/>
        <v>512</v>
      </c>
      <c r="J1045" s="159" t="str">
        <f t="shared" si="336"/>
        <v/>
      </c>
      <c r="K1045" s="159" t="str">
        <f t="shared" si="337"/>
        <v/>
      </c>
      <c r="L1045" s="159" t="str">
        <f t="shared" si="338"/>
        <v/>
      </c>
      <c r="M1045" s="159" t="str">
        <f t="shared" si="339"/>
        <v/>
      </c>
    </row>
    <row r="1046" spans="1:13" ht="12.75" customHeight="1" outlineLevel="1" x14ac:dyDescent="0.25">
      <c r="A1046" s="46" t="str">
        <f t="shared" si="332"/>
        <v xml:space="preserve">Fieldwork Responses; </v>
      </c>
      <c r="B1046" s="51" t="s">
        <v>1335</v>
      </c>
      <c r="C1046" s="159" t="s">
        <v>2896</v>
      </c>
      <c r="D1046" s="159" t="s">
        <v>2681</v>
      </c>
      <c r="E1046" s="4" t="s">
        <v>2897</v>
      </c>
      <c r="F1046" s="4" t="s">
        <v>2681</v>
      </c>
      <c r="G1046" s="159" t="str">
        <f t="shared" si="333"/>
        <v>string</v>
      </c>
      <c r="H1046" s="159" t="str">
        <f t="shared" si="334"/>
        <v/>
      </c>
      <c r="I1046" s="159">
        <f t="shared" si="335"/>
        <v>70</v>
      </c>
      <c r="J1046" s="159" t="str">
        <f t="shared" si="336"/>
        <v/>
      </c>
      <c r="K1046" s="159" t="str">
        <f t="shared" si="337"/>
        <v/>
      </c>
      <c r="L1046" s="159" t="str">
        <f t="shared" si="338"/>
        <v/>
      </c>
      <c r="M1046" s="159" t="str">
        <f t="shared" si="339"/>
        <v/>
      </c>
    </row>
    <row r="1047" spans="1:13" ht="12.75" customHeight="1" outlineLevel="1" x14ac:dyDescent="0.25">
      <c r="A1047" s="46" t="str">
        <f t="shared" si="332"/>
        <v xml:space="preserve">Fieldwork Responses; </v>
      </c>
      <c r="B1047" s="51" t="s">
        <v>1335</v>
      </c>
      <c r="C1047" s="235" t="s">
        <v>2690</v>
      </c>
      <c r="D1047" s="159" t="s">
        <v>2681</v>
      </c>
      <c r="E1047" s="159" t="s">
        <v>2789</v>
      </c>
      <c r="F1047" s="159" t="s">
        <v>2681</v>
      </c>
      <c r="G1047" s="159" t="str">
        <f t="shared" si="333"/>
        <v>string</v>
      </c>
      <c r="H1047" s="159" t="str">
        <f t="shared" si="334"/>
        <v/>
      </c>
      <c r="I1047" s="159">
        <f t="shared" si="335"/>
        <v>20</v>
      </c>
      <c r="J1047" s="159" t="str">
        <f t="shared" si="336"/>
        <v/>
      </c>
      <c r="K1047" s="159" t="str">
        <f t="shared" si="337"/>
        <v/>
      </c>
      <c r="L1047" s="159" t="str">
        <f t="shared" si="338"/>
        <v/>
      </c>
      <c r="M1047" s="159" t="str">
        <f t="shared" si="339"/>
        <v/>
      </c>
    </row>
    <row r="1048" spans="1:13" ht="12.75" customHeight="1" outlineLevel="1" x14ac:dyDescent="0.25">
      <c r="A1048" s="46" t="str">
        <f t="shared" si="332"/>
        <v xml:space="preserve">Fieldwork Responses; </v>
      </c>
      <c r="B1048" s="51" t="s">
        <v>1335</v>
      </c>
      <c r="C1048" s="159"/>
      <c r="D1048" s="159"/>
      <c r="E1048" s="159" t="s">
        <v>2790</v>
      </c>
      <c r="F1048" s="159" t="s">
        <v>2681</v>
      </c>
      <c r="G1048" s="159" t="str">
        <f t="shared" si="333"/>
        <v>string</v>
      </c>
      <c r="H1048" s="159" t="str">
        <f t="shared" si="334"/>
        <v/>
      </c>
      <c r="I1048" s="159">
        <f t="shared" si="335"/>
        <v>10</v>
      </c>
      <c r="J1048" s="159" t="str">
        <f t="shared" si="336"/>
        <v/>
      </c>
      <c r="K1048" s="159" t="str">
        <f t="shared" si="337"/>
        <v/>
      </c>
      <c r="L1048" s="159" t="str">
        <f t="shared" si="338"/>
        <v/>
      </c>
      <c r="M1048" s="159" t="str">
        <f t="shared" si="339"/>
        <v/>
      </c>
    </row>
    <row r="1049" spans="1:13" ht="12.75" customHeight="1" outlineLevel="1" x14ac:dyDescent="0.25">
      <c r="A1049" s="46" t="str">
        <f t="shared" si="332"/>
        <v xml:space="preserve">Fieldwork Responses; </v>
      </c>
      <c r="B1049" s="51" t="s">
        <v>1335</v>
      </c>
      <c r="C1049" s="235" t="s">
        <v>2691</v>
      </c>
      <c r="D1049" s="159" t="s">
        <v>2681</v>
      </c>
      <c r="E1049" s="159" t="s">
        <v>2789</v>
      </c>
      <c r="F1049" s="159" t="s">
        <v>2681</v>
      </c>
      <c r="G1049" s="159" t="str">
        <f t="shared" si="333"/>
        <v>string</v>
      </c>
      <c r="H1049" s="159" t="str">
        <f t="shared" si="334"/>
        <v/>
      </c>
      <c r="I1049" s="159">
        <f t="shared" si="335"/>
        <v>20</v>
      </c>
      <c r="J1049" s="159" t="str">
        <f t="shared" si="336"/>
        <v/>
      </c>
      <c r="K1049" s="159" t="str">
        <f t="shared" si="337"/>
        <v/>
      </c>
      <c r="L1049" s="159" t="str">
        <f t="shared" si="338"/>
        <v/>
      </c>
      <c r="M1049" s="159" t="str">
        <f t="shared" si="339"/>
        <v/>
      </c>
    </row>
    <row r="1050" spans="1:13" ht="12.75" customHeight="1" outlineLevel="1" x14ac:dyDescent="0.25">
      <c r="A1050" s="46" t="str">
        <f t="shared" si="332"/>
        <v xml:space="preserve">Fieldwork Responses; </v>
      </c>
      <c r="B1050" s="51" t="s">
        <v>1335</v>
      </c>
      <c r="E1050" s="159" t="s">
        <v>2790</v>
      </c>
      <c r="F1050" s="159" t="s">
        <v>2681</v>
      </c>
      <c r="G1050" s="159" t="str">
        <f t="shared" si="333"/>
        <v>string</v>
      </c>
      <c r="H1050" s="159" t="str">
        <f t="shared" si="334"/>
        <v/>
      </c>
      <c r="I1050" s="159">
        <f t="shared" si="335"/>
        <v>10</v>
      </c>
      <c r="J1050" s="159" t="str">
        <f t="shared" si="336"/>
        <v/>
      </c>
      <c r="K1050" s="159" t="str">
        <f t="shared" si="337"/>
        <v/>
      </c>
      <c r="L1050" s="159" t="str">
        <f t="shared" si="338"/>
        <v/>
      </c>
      <c r="M1050" s="159" t="str">
        <f t="shared" si="339"/>
        <v/>
      </c>
    </row>
    <row r="1051" spans="1:13" ht="12.75" customHeight="1" outlineLevel="1" x14ac:dyDescent="0.25">
      <c r="A1051" s="46" t="str">
        <f t="shared" si="332"/>
        <v xml:space="preserve">Fieldwork Responses; </v>
      </c>
      <c r="B1051" s="51" t="s">
        <v>1335</v>
      </c>
      <c r="C1051" s="235" t="s">
        <v>2692</v>
      </c>
      <c r="D1051" s="159" t="s">
        <v>2681</v>
      </c>
      <c r="E1051" s="159" t="s">
        <v>2789</v>
      </c>
      <c r="F1051" s="159" t="s">
        <v>2681</v>
      </c>
      <c r="G1051" s="159" t="str">
        <f t="shared" si="333"/>
        <v>string</v>
      </c>
      <c r="H1051" s="159" t="str">
        <f t="shared" si="334"/>
        <v/>
      </c>
      <c r="I1051" s="159">
        <f t="shared" si="335"/>
        <v>20</v>
      </c>
      <c r="J1051" s="159" t="str">
        <f t="shared" si="336"/>
        <v/>
      </c>
      <c r="K1051" s="159" t="str">
        <f t="shared" si="337"/>
        <v/>
      </c>
      <c r="L1051" s="159" t="str">
        <f t="shared" si="338"/>
        <v/>
      </c>
      <c r="M1051" s="159" t="str">
        <f t="shared" si="339"/>
        <v/>
      </c>
    </row>
    <row r="1052" spans="1:13" ht="12.75" customHeight="1" outlineLevel="1" x14ac:dyDescent="0.25">
      <c r="A1052" s="46" t="str">
        <f t="shared" si="332"/>
        <v xml:space="preserve">Fieldwork Responses; </v>
      </c>
      <c r="B1052" s="51" t="s">
        <v>1335</v>
      </c>
      <c r="C1052" s="159"/>
      <c r="D1052" s="159"/>
      <c r="E1052" s="159" t="s">
        <v>2790</v>
      </c>
      <c r="F1052" s="159" t="s">
        <v>2681</v>
      </c>
      <c r="G1052" s="159" t="str">
        <f t="shared" si="333"/>
        <v>string</v>
      </c>
      <c r="H1052" s="159" t="str">
        <f t="shared" si="334"/>
        <v/>
      </c>
      <c r="I1052" s="159">
        <f t="shared" si="335"/>
        <v>10</v>
      </c>
      <c r="J1052" s="159" t="str">
        <f t="shared" si="336"/>
        <v/>
      </c>
      <c r="K1052" s="159" t="str">
        <f t="shared" si="337"/>
        <v/>
      </c>
      <c r="L1052" s="159" t="str">
        <f t="shared" si="338"/>
        <v/>
      </c>
      <c r="M1052" s="159" t="str">
        <f t="shared" si="339"/>
        <v/>
      </c>
    </row>
    <row r="1053" spans="1:13" ht="12.75" customHeight="1" outlineLevel="1" x14ac:dyDescent="0.25">
      <c r="A1053" s="46" t="str">
        <f t="shared" si="332"/>
        <v xml:space="preserve">Fieldwork Responses; </v>
      </c>
      <c r="B1053" s="51" t="s">
        <v>1335</v>
      </c>
      <c r="C1053" s="4" t="s">
        <v>2781</v>
      </c>
      <c r="D1053" s="159" t="s">
        <v>2681</v>
      </c>
      <c r="E1053" s="58" t="s">
        <v>2782</v>
      </c>
      <c r="F1053" s="4" t="s">
        <v>2681</v>
      </c>
      <c r="G1053" s="159" t="str">
        <f t="shared" si="333"/>
        <v>string</v>
      </c>
      <c r="H1053" s="159" t="str">
        <f t="shared" si="334"/>
        <v/>
      </c>
      <c r="I1053" s="159">
        <f t="shared" si="335"/>
        <v>15</v>
      </c>
      <c r="J1053" s="159" t="str">
        <f t="shared" si="336"/>
        <v/>
      </c>
      <c r="K1053" s="159" t="str">
        <f t="shared" si="337"/>
        <v/>
      </c>
      <c r="L1053" s="159" t="str">
        <f t="shared" si="338"/>
        <v/>
      </c>
      <c r="M1053" s="159" t="str">
        <f t="shared" si="339"/>
        <v/>
      </c>
    </row>
    <row r="1054" spans="1:13" ht="12.75" customHeight="1" outlineLevel="1" x14ac:dyDescent="0.25">
      <c r="A1054" s="46" t="str">
        <f t="shared" si="332"/>
        <v xml:space="preserve">Fieldwork Responses; </v>
      </c>
      <c r="B1054" s="51" t="s">
        <v>1335</v>
      </c>
      <c r="C1054" s="4"/>
      <c r="D1054" s="159"/>
      <c r="E1054" s="58" t="s">
        <v>2783</v>
      </c>
      <c r="F1054" s="4" t="s">
        <v>2670</v>
      </c>
      <c r="G1054" s="159" t="str">
        <f t="shared" si="333"/>
        <v>string</v>
      </c>
      <c r="H1054" s="159" t="str">
        <f t="shared" si="334"/>
        <v/>
      </c>
      <c r="I1054" s="159">
        <f t="shared" si="335"/>
        <v>9</v>
      </c>
      <c r="J1054" s="159" t="str">
        <f t="shared" si="336"/>
        <v/>
      </c>
      <c r="K1054" s="159" t="str">
        <f t="shared" si="337"/>
        <v/>
      </c>
      <c r="L1054" s="159" t="str">
        <f t="shared" si="338"/>
        <v/>
      </c>
      <c r="M1054" s="159" t="str">
        <f t="shared" si="339"/>
        <v/>
      </c>
    </row>
    <row r="1055" spans="1:13" ht="12.75" customHeight="1" x14ac:dyDescent="0.25">
      <c r="A1055" s="46" t="str">
        <f t="shared" si="332"/>
        <v xml:space="preserve">Meter Reading Related; </v>
      </c>
      <c r="B1055" s="47" t="s">
        <v>1336</v>
      </c>
      <c r="C1055" s="48" t="str">
        <f>VLOOKUP($B1055,MMnames,2,FALSE)</f>
        <v>Validated Non Interval Readings Scheduled</v>
      </c>
      <c r="D1055" s="49"/>
      <c r="E1055" s="49"/>
      <c r="F1055" s="14"/>
      <c r="G1055" s="14"/>
      <c r="H1055" s="14"/>
      <c r="I1055" s="14"/>
      <c r="J1055" s="14"/>
      <c r="K1055" s="14"/>
      <c r="L1055" s="14"/>
      <c r="M1055" s="14"/>
    </row>
    <row r="1056" spans="1:13" ht="12.75" customHeight="1" outlineLevel="1" x14ac:dyDescent="0.25">
      <c r="A1056" s="46" t="str">
        <f t="shared" si="332"/>
        <v xml:space="preserve">Meter Reading Related; </v>
      </c>
      <c r="B1056" s="51" t="s">
        <v>1336</v>
      </c>
      <c r="C1056" s="159" t="s">
        <v>2668</v>
      </c>
      <c r="D1056" s="159"/>
      <c r="E1056" s="4" t="s">
        <v>2769</v>
      </c>
      <c r="F1056" s="4" t="s">
        <v>2670</v>
      </c>
      <c r="G1056" s="159" t="str">
        <f t="shared" ref="G1056:G1081" si="340">VLOOKUP(E1056,DI_schema,2,FALSE)</f>
        <v>string</v>
      </c>
      <c r="H1056" s="159">
        <f t="shared" ref="H1056:H1081" si="341">VLOOKUP($E1056,DI_schema,3,FALSE)</f>
        <v>11</v>
      </c>
      <c r="I1056" s="159" t="str">
        <f t="shared" ref="I1056:I1081" si="342">VLOOKUP($E1056,DI_schema,4,FALSE)</f>
        <v/>
      </c>
      <c r="J1056" s="159" t="str">
        <f t="shared" ref="J1056:J1081" si="343">VLOOKUP($E1056,DI_schema,5,FALSE)</f>
        <v/>
      </c>
      <c r="K1056" s="159" t="str">
        <f t="shared" ref="K1056:K1081" si="344">VLOOKUP($E1056,DI_schema,6,FALSE)</f>
        <v/>
      </c>
      <c r="L1056" s="159" t="str">
        <f t="shared" ref="L1056:L1081" si="345">VLOOKUP($E1056,DI_schema,7,FALSE)</f>
        <v/>
      </c>
      <c r="M1056" s="159" t="str">
        <f t="shared" ref="M1056:M1081" si="346">IF(LEN(VLOOKUP($E1056,DI_schema,8,FALSE))&gt;0,"Yes","")</f>
        <v/>
      </c>
    </row>
    <row r="1057" spans="1:13" ht="12.75" customHeight="1" outlineLevel="1" x14ac:dyDescent="0.25">
      <c r="A1057" s="46" t="str">
        <f t="shared" si="332"/>
        <v xml:space="preserve">Meter Reading Related; </v>
      </c>
      <c r="B1057" s="51" t="s">
        <v>1336</v>
      </c>
      <c r="C1057" s="159"/>
      <c r="D1057" s="159"/>
      <c r="E1057" s="4" t="s">
        <v>2894</v>
      </c>
      <c r="F1057" s="4" t="s">
        <v>2681</v>
      </c>
      <c r="G1057" s="159" t="str">
        <f t="shared" si="340"/>
        <v>string</v>
      </c>
      <c r="H1057" s="159" t="str">
        <f t="shared" si="341"/>
        <v/>
      </c>
      <c r="I1057" s="159">
        <f t="shared" si="342"/>
        <v>35</v>
      </c>
      <c r="J1057" s="159" t="str">
        <f t="shared" si="343"/>
        <v/>
      </c>
      <c r="K1057" s="159" t="str">
        <f t="shared" si="344"/>
        <v/>
      </c>
      <c r="L1057" s="159" t="str">
        <f t="shared" si="345"/>
        <v/>
      </c>
      <c r="M1057" s="159" t="str">
        <f t="shared" si="346"/>
        <v/>
      </c>
    </row>
    <row r="1058" spans="1:13" ht="12.75" customHeight="1" outlineLevel="1" x14ac:dyDescent="0.25">
      <c r="A1058" s="46" t="str">
        <f t="shared" si="332"/>
        <v xml:space="preserve">Meter Reading Related; </v>
      </c>
      <c r="B1058" s="276" t="s">
        <v>1336</v>
      </c>
      <c r="C1058" s="237"/>
      <c r="D1058" s="237"/>
      <c r="E1058" s="237" t="s">
        <v>629</v>
      </c>
      <c r="F1058" s="237" t="s">
        <v>2670</v>
      </c>
      <c r="G1058" s="237" t="str">
        <f t="shared" si="340"/>
        <v>string</v>
      </c>
      <c r="H1058" s="237" t="str">
        <f t="shared" si="341"/>
        <v/>
      </c>
      <c r="I1058" s="237">
        <f t="shared" si="342"/>
        <v>35</v>
      </c>
      <c r="J1058" s="237" t="str">
        <f t="shared" si="343"/>
        <v/>
      </c>
      <c r="K1058" s="237" t="str">
        <f t="shared" si="344"/>
        <v/>
      </c>
      <c r="L1058" s="237" t="str">
        <f t="shared" si="345"/>
        <v/>
      </c>
      <c r="M1058" s="237" t="str">
        <f t="shared" si="346"/>
        <v/>
      </c>
    </row>
    <row r="1059" spans="1:13" s="230" customFormat="1" ht="12.75" customHeight="1" outlineLevel="1" x14ac:dyDescent="0.25">
      <c r="A1059" s="46" t="str">
        <f t="shared" si="332"/>
        <v xml:space="preserve">Meter Reading Related; </v>
      </c>
      <c r="B1059" s="276" t="s">
        <v>1336</v>
      </c>
      <c r="C1059" s="237"/>
      <c r="D1059" s="237"/>
      <c r="E1059" s="237" t="s">
        <v>2683</v>
      </c>
      <c r="F1059" s="237" t="s">
        <v>2670</v>
      </c>
      <c r="G1059" s="237" t="str">
        <f t="shared" si="340"/>
        <v>string</v>
      </c>
      <c r="H1059" s="237" t="str">
        <f t="shared" si="341"/>
        <v/>
      </c>
      <c r="I1059" s="237">
        <f t="shared" si="342"/>
        <v>3</v>
      </c>
      <c r="J1059" s="237" t="str">
        <f t="shared" si="343"/>
        <v/>
      </c>
      <c r="K1059" s="237" t="str">
        <f t="shared" si="344"/>
        <v/>
      </c>
      <c r="L1059" s="237" t="str">
        <f t="shared" si="345"/>
        <v/>
      </c>
      <c r="M1059" s="237" t="str">
        <f t="shared" si="346"/>
        <v/>
      </c>
    </row>
    <row r="1060" spans="1:13" ht="12.75" customHeight="1" outlineLevel="1" x14ac:dyDescent="0.25">
      <c r="A1060" s="46" t="str">
        <f t="shared" si="332"/>
        <v xml:space="preserve">Meter Reading Related; </v>
      </c>
      <c r="B1060" s="51" t="s">
        <v>1336</v>
      </c>
      <c r="C1060" s="4"/>
      <c r="D1060" s="159"/>
      <c r="E1060" s="4" t="s">
        <v>2771</v>
      </c>
      <c r="F1060" s="4" t="s">
        <v>2670</v>
      </c>
      <c r="G1060" s="159" t="str">
        <f t="shared" si="340"/>
        <v>string</v>
      </c>
      <c r="H1060" s="159" t="str">
        <f t="shared" si="341"/>
        <v/>
      </c>
      <c r="I1060" s="159">
        <f t="shared" si="342"/>
        <v>4</v>
      </c>
      <c r="J1060" s="159" t="str">
        <f t="shared" si="343"/>
        <v/>
      </c>
      <c r="K1060" s="159" t="str">
        <f t="shared" si="344"/>
        <v/>
      </c>
      <c r="L1060" s="159" t="str">
        <f t="shared" si="345"/>
        <v/>
      </c>
      <c r="M1060" s="159" t="str">
        <f t="shared" si="346"/>
        <v/>
      </c>
    </row>
    <row r="1061" spans="1:13" ht="12.75" customHeight="1" outlineLevel="1" x14ac:dyDescent="0.25">
      <c r="A1061" s="46" t="str">
        <f t="shared" si="332"/>
        <v xml:space="preserve">Meter Reading Related; </v>
      </c>
      <c r="B1061" s="51" t="s">
        <v>1336</v>
      </c>
      <c r="C1061" s="4"/>
      <c r="D1061" s="159"/>
      <c r="E1061" s="4" t="s">
        <v>2772</v>
      </c>
      <c r="F1061" s="4" t="s">
        <v>2670</v>
      </c>
      <c r="G1061" s="159" t="str">
        <f t="shared" si="340"/>
        <v>string</v>
      </c>
      <c r="H1061" s="159" t="str">
        <f t="shared" si="341"/>
        <v/>
      </c>
      <c r="I1061" s="159">
        <f t="shared" si="342"/>
        <v>2</v>
      </c>
      <c r="J1061" s="159" t="str">
        <f t="shared" si="343"/>
        <v/>
      </c>
      <c r="K1061" s="159" t="str">
        <f t="shared" si="344"/>
        <v/>
      </c>
      <c r="L1061" s="159" t="str">
        <f t="shared" si="345"/>
        <v/>
      </c>
      <c r="M1061" s="159" t="str">
        <f t="shared" si="346"/>
        <v/>
      </c>
    </row>
    <row r="1062" spans="1:13" ht="12.75" customHeight="1" outlineLevel="1" x14ac:dyDescent="0.25">
      <c r="A1062" s="46" t="str">
        <f t="shared" si="332"/>
        <v xml:space="preserve">Meter Reading Related; </v>
      </c>
      <c r="B1062" s="51" t="s">
        <v>1336</v>
      </c>
      <c r="C1062" s="4"/>
      <c r="D1062" s="159"/>
      <c r="E1062" s="4" t="s">
        <v>615</v>
      </c>
      <c r="F1062" s="4" t="s">
        <v>2670</v>
      </c>
      <c r="G1062" s="159" t="str">
        <f t="shared" si="340"/>
        <v>date</v>
      </c>
      <c r="H1062" s="159" t="str">
        <f t="shared" si="341"/>
        <v/>
      </c>
      <c r="I1062" s="159" t="str">
        <f t="shared" si="342"/>
        <v/>
      </c>
      <c r="J1062" s="159" t="str">
        <f t="shared" si="343"/>
        <v/>
      </c>
      <c r="K1062" s="159" t="str">
        <f t="shared" si="344"/>
        <v/>
      </c>
      <c r="L1062" s="159" t="str">
        <f t="shared" si="345"/>
        <v/>
      </c>
      <c r="M1062" s="159" t="str">
        <f t="shared" si="346"/>
        <v/>
      </c>
    </row>
    <row r="1063" spans="1:13" s="230" customFormat="1" outlineLevel="1" x14ac:dyDescent="0.25">
      <c r="A1063" s="46" t="str">
        <f t="shared" si="332"/>
        <v xml:space="preserve">Meter Reading Related; </v>
      </c>
      <c r="B1063" s="276" t="s">
        <v>1336</v>
      </c>
      <c r="C1063" s="237" t="s">
        <v>2588</v>
      </c>
      <c r="D1063" s="237" t="s">
        <v>2679</v>
      </c>
      <c r="E1063" s="237" t="s">
        <v>2785</v>
      </c>
      <c r="F1063" s="237" t="s">
        <v>2670</v>
      </c>
      <c r="G1063" s="237" t="str">
        <f t="shared" si="340"/>
        <v>string</v>
      </c>
      <c r="H1063" s="237" t="str">
        <f t="shared" si="341"/>
        <v/>
      </c>
      <c r="I1063" s="237">
        <f t="shared" si="342"/>
        <v>10</v>
      </c>
      <c r="J1063" s="237" t="str">
        <f t="shared" si="343"/>
        <v/>
      </c>
      <c r="K1063" s="237" t="str">
        <f t="shared" si="344"/>
        <v/>
      </c>
      <c r="L1063" s="237" t="str">
        <f t="shared" si="345"/>
        <v/>
      </c>
      <c r="M1063" s="237" t="str">
        <f t="shared" si="346"/>
        <v/>
      </c>
    </row>
    <row r="1064" spans="1:13" ht="12.75" customHeight="1" outlineLevel="1" x14ac:dyDescent="0.25">
      <c r="A1064" s="46" t="str">
        <f t="shared" si="332"/>
        <v xml:space="preserve">Meter Reading Related; </v>
      </c>
      <c r="B1064" s="51" t="s">
        <v>1336</v>
      </c>
      <c r="C1064" s="4"/>
      <c r="D1064" s="159"/>
      <c r="E1064" s="4" t="s">
        <v>1245</v>
      </c>
      <c r="F1064" s="4" t="s">
        <v>2670</v>
      </c>
      <c r="G1064" s="159" t="str">
        <f t="shared" si="340"/>
        <v>date</v>
      </c>
      <c r="H1064" s="159" t="str">
        <f t="shared" si="341"/>
        <v/>
      </c>
      <c r="I1064" s="159" t="str">
        <f t="shared" si="342"/>
        <v/>
      </c>
      <c r="J1064" s="159" t="str">
        <f t="shared" si="343"/>
        <v/>
      </c>
      <c r="K1064" s="159" t="str">
        <f t="shared" si="344"/>
        <v/>
      </c>
      <c r="L1064" s="159" t="str">
        <f t="shared" si="345"/>
        <v/>
      </c>
      <c r="M1064" s="159" t="str">
        <f t="shared" si="346"/>
        <v/>
      </c>
    </row>
    <row r="1065" spans="1:13" ht="12.75" customHeight="1" outlineLevel="1" x14ac:dyDescent="0.25">
      <c r="A1065" s="46" t="str">
        <f t="shared" si="332"/>
        <v xml:space="preserve">Meter Reading Related; </v>
      </c>
      <c r="B1065" s="51" t="s">
        <v>1336</v>
      </c>
      <c r="C1065" s="4"/>
      <c r="D1065" s="159"/>
      <c r="E1065" s="4" t="s">
        <v>1246</v>
      </c>
      <c r="F1065" s="4" t="s">
        <v>2681</v>
      </c>
      <c r="G1065" s="159" t="str">
        <f t="shared" si="340"/>
        <v>decimal</v>
      </c>
      <c r="H1065" s="159" t="str">
        <f t="shared" si="341"/>
        <v/>
      </c>
      <c r="I1065" s="159" t="str">
        <f t="shared" si="342"/>
        <v/>
      </c>
      <c r="J1065" s="159" t="str">
        <f t="shared" si="343"/>
        <v/>
      </c>
      <c r="K1065" s="159">
        <f t="shared" si="344"/>
        <v>15</v>
      </c>
      <c r="L1065" s="159">
        <f t="shared" si="345"/>
        <v>8</v>
      </c>
      <c r="M1065" s="159" t="str">
        <f t="shared" si="346"/>
        <v/>
      </c>
    </row>
    <row r="1066" spans="1:13" ht="12.75" customHeight="1" outlineLevel="1" x14ac:dyDescent="0.25">
      <c r="A1066" s="46" t="str">
        <f t="shared" si="332"/>
        <v xml:space="preserve">Meter Reading Related; </v>
      </c>
      <c r="B1066" s="51" t="s">
        <v>1336</v>
      </c>
      <c r="C1066" s="4"/>
      <c r="D1066" s="159"/>
      <c r="E1066" s="4" t="s">
        <v>625</v>
      </c>
      <c r="F1066" s="4" t="s">
        <v>2681</v>
      </c>
      <c r="G1066" s="159" t="str">
        <f t="shared" si="340"/>
        <v>decimal</v>
      </c>
      <c r="H1066" s="159" t="str">
        <f t="shared" si="341"/>
        <v/>
      </c>
      <c r="I1066" s="159" t="str">
        <f t="shared" si="342"/>
        <v/>
      </c>
      <c r="J1066" s="159" t="str">
        <f t="shared" si="343"/>
        <v/>
      </c>
      <c r="K1066" s="159">
        <f t="shared" si="344"/>
        <v>15</v>
      </c>
      <c r="L1066" s="159">
        <f t="shared" si="345"/>
        <v>8</v>
      </c>
      <c r="M1066" s="159" t="str">
        <f t="shared" si="346"/>
        <v/>
      </c>
    </row>
    <row r="1067" spans="1:13" ht="12.75" customHeight="1" outlineLevel="1" x14ac:dyDescent="0.25">
      <c r="A1067" s="46" t="str">
        <f t="shared" si="332"/>
        <v xml:space="preserve">Meter Reading Related; </v>
      </c>
      <c r="B1067" s="51" t="s">
        <v>1336</v>
      </c>
      <c r="C1067" s="4" t="s">
        <v>3418</v>
      </c>
      <c r="D1067" s="159" t="s">
        <v>2674</v>
      </c>
      <c r="E1067" s="4" t="s">
        <v>2782</v>
      </c>
      <c r="F1067" s="4" t="s">
        <v>2681</v>
      </c>
      <c r="G1067" s="159" t="str">
        <f t="shared" si="340"/>
        <v>string</v>
      </c>
      <c r="H1067" s="159" t="str">
        <f t="shared" si="341"/>
        <v/>
      </c>
      <c r="I1067" s="159">
        <f t="shared" si="342"/>
        <v>15</v>
      </c>
      <c r="J1067" s="159" t="str">
        <f t="shared" si="343"/>
        <v/>
      </c>
      <c r="K1067" s="159" t="str">
        <f t="shared" si="344"/>
        <v/>
      </c>
      <c r="L1067" s="159" t="str">
        <f t="shared" si="345"/>
        <v/>
      </c>
      <c r="M1067" s="159" t="str">
        <f t="shared" si="346"/>
        <v/>
      </c>
    </row>
    <row r="1068" spans="1:13" ht="12.75" customHeight="1" outlineLevel="1" x14ac:dyDescent="0.25">
      <c r="A1068" s="46" t="str">
        <f t="shared" si="332"/>
        <v xml:space="preserve">Meter Reading Related; </v>
      </c>
      <c r="B1068" s="51" t="s">
        <v>1336</v>
      </c>
      <c r="C1068" s="159"/>
      <c r="D1068" s="159"/>
      <c r="E1068" s="4" t="s">
        <v>2783</v>
      </c>
      <c r="F1068" s="4" t="s">
        <v>2670</v>
      </c>
      <c r="G1068" s="159" t="str">
        <f t="shared" si="340"/>
        <v>string</v>
      </c>
      <c r="H1068" s="159" t="str">
        <f t="shared" si="341"/>
        <v/>
      </c>
      <c r="I1068" s="159">
        <f t="shared" si="342"/>
        <v>9</v>
      </c>
      <c r="J1068" s="159" t="str">
        <f t="shared" si="343"/>
        <v/>
      </c>
      <c r="K1068" s="159" t="str">
        <f t="shared" si="344"/>
        <v/>
      </c>
      <c r="L1068" s="159" t="str">
        <f t="shared" si="345"/>
        <v/>
      </c>
      <c r="M1068" s="159" t="str">
        <f t="shared" si="346"/>
        <v/>
      </c>
    </row>
    <row r="1069" spans="1:13" ht="12.75" customHeight="1" outlineLevel="1" x14ac:dyDescent="0.25">
      <c r="A1069" s="46" t="str">
        <f t="shared" si="332"/>
        <v xml:space="preserve">Meter Reading Related; </v>
      </c>
      <c r="B1069" s="51" t="s">
        <v>1336</v>
      </c>
      <c r="C1069" s="235" t="s">
        <v>2586</v>
      </c>
      <c r="D1069" s="159" t="s">
        <v>2674</v>
      </c>
      <c r="E1069" s="4" t="s">
        <v>2784</v>
      </c>
      <c r="F1069" s="4" t="s">
        <v>2670</v>
      </c>
      <c r="G1069" s="159" t="str">
        <f t="shared" si="340"/>
        <v>string</v>
      </c>
      <c r="H1069" s="159" t="str">
        <f t="shared" si="341"/>
        <v/>
      </c>
      <c r="I1069" s="159">
        <f t="shared" si="342"/>
        <v>3</v>
      </c>
      <c r="J1069" s="159" t="str">
        <f t="shared" si="343"/>
        <v/>
      </c>
      <c r="K1069" s="159" t="str">
        <f t="shared" si="344"/>
        <v/>
      </c>
      <c r="L1069" s="159" t="str">
        <f t="shared" si="345"/>
        <v/>
      </c>
      <c r="M1069" s="159" t="str">
        <f t="shared" si="346"/>
        <v/>
      </c>
    </row>
    <row r="1070" spans="1:13" s="230" customFormat="1" ht="12.75" customHeight="1" outlineLevel="1" x14ac:dyDescent="0.25">
      <c r="A1070" s="46" t="str">
        <f t="shared" si="332"/>
        <v xml:space="preserve">Meter Reading Related; </v>
      </c>
      <c r="B1070" s="276" t="s">
        <v>1336</v>
      </c>
      <c r="C1070" s="279"/>
      <c r="D1070" s="237"/>
      <c r="E1070" s="237" t="s">
        <v>2785</v>
      </c>
      <c r="F1070" s="237" t="s">
        <v>2670</v>
      </c>
      <c r="G1070" s="237" t="str">
        <f t="shared" si="340"/>
        <v>string</v>
      </c>
      <c r="H1070" s="237" t="str">
        <f t="shared" si="341"/>
        <v/>
      </c>
      <c r="I1070" s="237">
        <f t="shared" si="342"/>
        <v>10</v>
      </c>
      <c r="J1070" s="237" t="str">
        <f t="shared" si="343"/>
        <v/>
      </c>
      <c r="K1070" s="237" t="str">
        <f t="shared" si="344"/>
        <v/>
      </c>
      <c r="L1070" s="237" t="str">
        <f t="shared" si="345"/>
        <v/>
      </c>
      <c r="M1070" s="237" t="str">
        <f t="shared" si="346"/>
        <v/>
      </c>
    </row>
    <row r="1071" spans="1:13" ht="12.75" customHeight="1" outlineLevel="1" x14ac:dyDescent="0.25">
      <c r="A1071" s="46" t="str">
        <f t="shared" si="332"/>
        <v xml:space="preserve">Meter Reading Related; </v>
      </c>
      <c r="B1071" s="51" t="s">
        <v>1336</v>
      </c>
      <c r="C1071" s="235"/>
      <c r="D1071" s="159"/>
      <c r="E1071" s="4" t="s">
        <v>2888</v>
      </c>
      <c r="F1071" s="4" t="s">
        <v>2670</v>
      </c>
      <c r="G1071" s="159" t="str">
        <f t="shared" si="340"/>
        <v>string</v>
      </c>
      <c r="H1071" s="159" t="str">
        <f t="shared" si="341"/>
        <v/>
      </c>
      <c r="I1071" s="159">
        <f t="shared" si="342"/>
        <v>3</v>
      </c>
      <c r="J1071" s="159" t="str">
        <f t="shared" si="343"/>
        <v/>
      </c>
      <c r="K1071" s="159" t="str">
        <f t="shared" si="344"/>
        <v/>
      </c>
      <c r="L1071" s="159" t="str">
        <f t="shared" si="345"/>
        <v/>
      </c>
      <c r="M1071" s="159" t="str">
        <f t="shared" si="346"/>
        <v/>
      </c>
    </row>
    <row r="1072" spans="1:13" ht="12.75" customHeight="1" outlineLevel="1" x14ac:dyDescent="0.25">
      <c r="A1072" s="46" t="str">
        <f t="shared" si="332"/>
        <v xml:space="preserve">Meter Reading Related; </v>
      </c>
      <c r="B1072" s="51" t="s">
        <v>1336</v>
      </c>
      <c r="C1072" s="235"/>
      <c r="D1072" s="159"/>
      <c r="E1072" s="4" t="s">
        <v>626</v>
      </c>
      <c r="F1072" s="4" t="s">
        <v>2670</v>
      </c>
      <c r="G1072" s="159" t="str">
        <f t="shared" si="340"/>
        <v>decimal</v>
      </c>
      <c r="H1072" s="159" t="str">
        <f t="shared" si="341"/>
        <v/>
      </c>
      <c r="I1072" s="159" t="str">
        <f t="shared" si="342"/>
        <v/>
      </c>
      <c r="J1072" s="159" t="str">
        <f t="shared" si="343"/>
        <v/>
      </c>
      <c r="K1072" s="159">
        <f t="shared" si="344"/>
        <v>12</v>
      </c>
      <c r="L1072" s="159">
        <f t="shared" si="345"/>
        <v>5</v>
      </c>
      <c r="M1072" s="159" t="str">
        <f t="shared" si="346"/>
        <v/>
      </c>
    </row>
    <row r="1073" spans="1:13" ht="12.75" customHeight="1" outlineLevel="1" x14ac:dyDescent="0.25">
      <c r="A1073" s="46" t="str">
        <f t="shared" si="332"/>
        <v xml:space="preserve">Meter Reading Related; </v>
      </c>
      <c r="B1073" s="51" t="s">
        <v>1336</v>
      </c>
      <c r="C1073" s="235"/>
      <c r="D1073" s="159"/>
      <c r="E1073" s="4" t="s">
        <v>2786</v>
      </c>
      <c r="F1073" s="4" t="s">
        <v>2670</v>
      </c>
      <c r="G1073" s="159" t="str">
        <f t="shared" si="340"/>
        <v>decimal</v>
      </c>
      <c r="H1073" s="159" t="str">
        <f t="shared" si="341"/>
        <v/>
      </c>
      <c r="I1073" s="159" t="str">
        <f t="shared" si="342"/>
        <v/>
      </c>
      <c r="J1073" s="159" t="str">
        <f t="shared" si="343"/>
        <v/>
      </c>
      <c r="K1073" s="159">
        <f t="shared" si="344"/>
        <v>15</v>
      </c>
      <c r="L1073" s="159">
        <f t="shared" si="345"/>
        <v>3</v>
      </c>
      <c r="M1073" s="159" t="str">
        <f t="shared" si="346"/>
        <v/>
      </c>
    </row>
    <row r="1074" spans="1:13" ht="12.75" customHeight="1" outlineLevel="1" x14ac:dyDescent="0.25">
      <c r="A1074" s="46" t="str">
        <f t="shared" si="332"/>
        <v xml:space="preserve">Meter Reading Related; </v>
      </c>
      <c r="B1074" s="51" t="s">
        <v>1336</v>
      </c>
      <c r="C1074" s="235"/>
      <c r="D1074" s="159"/>
      <c r="E1074" s="4" t="s">
        <v>1315</v>
      </c>
      <c r="F1074" s="4" t="s">
        <v>2670</v>
      </c>
      <c r="G1074" s="159" t="str">
        <f t="shared" si="340"/>
        <v>string</v>
      </c>
      <c r="H1074" s="159" t="str">
        <f t="shared" si="341"/>
        <v/>
      </c>
      <c r="I1074" s="159">
        <f t="shared" si="342"/>
        <v>2</v>
      </c>
      <c r="J1074" s="159" t="str">
        <f t="shared" si="343"/>
        <v/>
      </c>
      <c r="K1074" s="159" t="str">
        <f t="shared" si="344"/>
        <v/>
      </c>
      <c r="L1074" s="159" t="str">
        <f t="shared" si="345"/>
        <v/>
      </c>
      <c r="M1074" s="159" t="str">
        <f t="shared" si="346"/>
        <v/>
      </c>
    </row>
    <row r="1075" spans="1:13" ht="12.75" customHeight="1" outlineLevel="1" x14ac:dyDescent="0.25">
      <c r="A1075" s="46"/>
      <c r="B1075" s="51" t="s">
        <v>1336</v>
      </c>
      <c r="C1075" s="235"/>
      <c r="D1075" s="159"/>
      <c r="E1075" s="4" t="s">
        <v>620</v>
      </c>
      <c r="F1075" s="4" t="s">
        <v>2670</v>
      </c>
      <c r="G1075" s="159" t="str">
        <f t="shared" si="340"/>
        <v>string</v>
      </c>
      <c r="H1075" s="159" t="str">
        <f t="shared" si="341"/>
        <v/>
      </c>
      <c r="I1075" s="159">
        <f t="shared" si="342"/>
        <v>2</v>
      </c>
      <c r="J1075" s="159" t="str">
        <f t="shared" si="343"/>
        <v/>
      </c>
      <c r="K1075" s="159" t="str">
        <f t="shared" si="344"/>
        <v/>
      </c>
      <c r="L1075" s="159" t="str">
        <f t="shared" si="345"/>
        <v/>
      </c>
      <c r="M1075" s="159" t="str">
        <f t="shared" si="346"/>
        <v/>
      </c>
    </row>
    <row r="1076" spans="1:13" ht="12.75" customHeight="1" outlineLevel="1" collapsed="1" x14ac:dyDescent="0.25">
      <c r="A1076" s="46" t="str">
        <f t="shared" si="332"/>
        <v xml:space="preserve">Meter Reading Related; </v>
      </c>
      <c r="B1076" s="51" t="s">
        <v>1336</v>
      </c>
      <c r="C1076" s="235"/>
      <c r="D1076" s="159"/>
      <c r="E1076" s="4" t="s">
        <v>3662</v>
      </c>
      <c r="F1076" s="4" t="s">
        <v>2670</v>
      </c>
      <c r="G1076" s="159" t="str">
        <f t="shared" si="340"/>
        <v>date</v>
      </c>
      <c r="H1076" s="159" t="str">
        <f t="shared" si="341"/>
        <v/>
      </c>
      <c r="I1076" s="159" t="str">
        <f t="shared" si="342"/>
        <v/>
      </c>
      <c r="J1076" s="159" t="str">
        <f t="shared" si="343"/>
        <v/>
      </c>
      <c r="K1076" s="159" t="str">
        <f t="shared" si="344"/>
        <v/>
      </c>
      <c r="L1076" s="159" t="str">
        <f t="shared" si="345"/>
        <v/>
      </c>
      <c r="M1076" s="159" t="str">
        <f t="shared" si="346"/>
        <v/>
      </c>
    </row>
    <row r="1077" spans="1:13" ht="12.75" customHeight="1" outlineLevel="1" x14ac:dyDescent="0.25">
      <c r="A1077" s="46" t="str">
        <f t="shared" si="332"/>
        <v xml:space="preserve">Meter Reading Related; </v>
      </c>
      <c r="B1077" s="51" t="s">
        <v>1336</v>
      </c>
      <c r="C1077" s="235"/>
      <c r="D1077" s="159"/>
      <c r="E1077" s="4" t="s">
        <v>2893</v>
      </c>
      <c r="F1077" s="4" t="s">
        <v>2681</v>
      </c>
      <c r="G1077" s="159" t="str">
        <f t="shared" si="340"/>
        <v>decimal</v>
      </c>
      <c r="H1077" s="159" t="str">
        <f t="shared" si="341"/>
        <v/>
      </c>
      <c r="I1077" s="159" t="str">
        <f t="shared" si="342"/>
        <v/>
      </c>
      <c r="J1077" s="159" t="str">
        <f t="shared" si="343"/>
        <v/>
      </c>
      <c r="K1077" s="159">
        <f t="shared" si="344"/>
        <v>15</v>
      </c>
      <c r="L1077" s="159">
        <f t="shared" si="345"/>
        <v>3</v>
      </c>
      <c r="M1077" s="159" t="str">
        <f t="shared" si="346"/>
        <v/>
      </c>
    </row>
    <row r="1078" spans="1:13" ht="12.75" customHeight="1" outlineLevel="1" x14ac:dyDescent="0.25">
      <c r="A1078" s="46" t="str">
        <f t="shared" si="332"/>
        <v xml:space="preserve">Meter Reading Related; </v>
      </c>
      <c r="B1078" s="51" t="s">
        <v>1336</v>
      </c>
      <c r="C1078" s="235"/>
      <c r="D1078" s="159"/>
      <c r="E1078" s="4" t="s">
        <v>3663</v>
      </c>
      <c r="F1078" s="4" t="s">
        <v>2670</v>
      </c>
      <c r="G1078" s="159" t="str">
        <f t="shared" si="340"/>
        <v>string</v>
      </c>
      <c r="H1078" s="159" t="str">
        <f t="shared" si="341"/>
        <v/>
      </c>
      <c r="I1078" s="159">
        <f t="shared" si="342"/>
        <v>4</v>
      </c>
      <c r="J1078" s="159" t="str">
        <f t="shared" si="343"/>
        <v/>
      </c>
      <c r="K1078" s="159" t="str">
        <f t="shared" si="344"/>
        <v/>
      </c>
      <c r="L1078" s="159" t="str">
        <f t="shared" si="345"/>
        <v/>
      </c>
      <c r="M1078" s="159" t="str">
        <f t="shared" si="346"/>
        <v/>
      </c>
    </row>
    <row r="1079" spans="1:13" s="230" customFormat="1" ht="12.75" customHeight="1" outlineLevel="1" x14ac:dyDescent="0.25">
      <c r="A1079" s="46" t="str">
        <f t="shared" si="332"/>
        <v xml:space="preserve">Meter Reading Related; </v>
      </c>
      <c r="B1079" s="276" t="s">
        <v>1336</v>
      </c>
      <c r="C1079" s="279"/>
      <c r="D1079" s="237"/>
      <c r="E1079" s="237" t="s">
        <v>2787</v>
      </c>
      <c r="F1079" s="237" t="s">
        <v>2670</v>
      </c>
      <c r="G1079" s="237" t="str">
        <f t="shared" si="340"/>
        <v>string</v>
      </c>
      <c r="H1079" s="237">
        <f t="shared" si="341"/>
        <v>2</v>
      </c>
      <c r="I1079" s="167" t="str">
        <f t="shared" si="342"/>
        <v/>
      </c>
      <c r="J1079" s="237" t="str">
        <f t="shared" si="343"/>
        <v/>
      </c>
      <c r="K1079" s="237" t="str">
        <f t="shared" si="344"/>
        <v/>
      </c>
      <c r="L1079" s="237" t="str">
        <f t="shared" si="345"/>
        <v/>
      </c>
      <c r="M1079" s="237" t="str">
        <f t="shared" si="346"/>
        <v/>
      </c>
    </row>
    <row r="1080" spans="1:13" ht="12.75" customHeight="1" outlineLevel="1" x14ac:dyDescent="0.25">
      <c r="A1080" s="46" t="str">
        <f t="shared" si="332"/>
        <v xml:space="preserve">Meter Reading Related; </v>
      </c>
      <c r="B1080" s="51" t="s">
        <v>1336</v>
      </c>
      <c r="C1080" s="229" t="s">
        <v>3656</v>
      </c>
      <c r="D1080" s="4" t="s">
        <v>2679</v>
      </c>
      <c r="E1080" s="4" t="s">
        <v>3664</v>
      </c>
      <c r="F1080" s="4" t="s">
        <v>2670</v>
      </c>
      <c r="G1080" s="159" t="str">
        <f t="shared" si="340"/>
        <v>string</v>
      </c>
      <c r="H1080" s="159" t="str">
        <f t="shared" si="341"/>
        <v/>
      </c>
      <c r="I1080" s="159">
        <f t="shared" si="342"/>
        <v>3</v>
      </c>
      <c r="J1080" s="159">
        <f t="shared" si="343"/>
        <v>2</v>
      </c>
      <c r="K1080" s="159" t="str">
        <f t="shared" si="344"/>
        <v/>
      </c>
      <c r="L1080" s="159" t="str">
        <f t="shared" si="345"/>
        <v/>
      </c>
      <c r="M1080" s="159" t="str">
        <f t="shared" si="346"/>
        <v/>
      </c>
    </row>
    <row r="1081" spans="1:13" ht="12.75" customHeight="1" outlineLevel="1" x14ac:dyDescent="0.25">
      <c r="A1081" s="46" t="str">
        <f t="shared" si="332"/>
        <v xml:space="preserve">Meter Reading Related; </v>
      </c>
      <c r="B1081" s="51" t="s">
        <v>1336</v>
      </c>
      <c r="C1081" s="236"/>
      <c r="D1081" s="4"/>
      <c r="E1081" s="4" t="s">
        <v>3665</v>
      </c>
      <c r="F1081" s="4" t="s">
        <v>2681</v>
      </c>
      <c r="G1081" s="159" t="str">
        <f t="shared" si="340"/>
        <v>string</v>
      </c>
      <c r="H1081" s="159" t="str">
        <f t="shared" si="341"/>
        <v/>
      </c>
      <c r="I1081" s="159">
        <f t="shared" si="342"/>
        <v>150</v>
      </c>
      <c r="J1081" s="159" t="str">
        <f t="shared" si="343"/>
        <v/>
      </c>
      <c r="K1081" s="159" t="str">
        <f t="shared" si="344"/>
        <v/>
      </c>
      <c r="L1081" s="159" t="str">
        <f t="shared" si="345"/>
        <v/>
      </c>
      <c r="M1081" s="159" t="str">
        <f t="shared" si="346"/>
        <v/>
      </c>
    </row>
    <row r="1082" spans="1:13" ht="12.75" customHeight="1" x14ac:dyDescent="0.25">
      <c r="A1082" s="46" t="str">
        <f t="shared" si="332"/>
        <v xml:space="preserve">Meter Point Characteristics; </v>
      </c>
      <c r="B1082" s="47" t="s">
        <v>1339</v>
      </c>
      <c r="C1082" s="48" t="str">
        <f>VLOOKUP($B1082,MMnames,2,FALSE)</f>
        <v>Meter Point Characteristics</v>
      </c>
      <c r="D1082" s="49"/>
      <c r="E1082" s="49"/>
      <c r="F1082" s="14"/>
      <c r="G1082" s="14"/>
      <c r="H1082" s="14"/>
      <c r="I1082" s="14"/>
      <c r="J1082" s="14"/>
      <c r="K1082" s="14"/>
      <c r="L1082" s="14"/>
      <c r="M1082" s="14"/>
    </row>
    <row r="1083" spans="1:13" ht="12.75" customHeight="1" outlineLevel="1" x14ac:dyDescent="0.25">
      <c r="A1083" s="46" t="str">
        <f t="shared" si="332"/>
        <v xml:space="preserve">Meter Point Characteristics; </v>
      </c>
      <c r="B1083" s="51" t="s">
        <v>1339</v>
      </c>
      <c r="C1083" s="4" t="s">
        <v>2668</v>
      </c>
      <c r="D1083" s="4"/>
      <c r="E1083" s="4" t="s">
        <v>2769</v>
      </c>
      <c r="F1083" s="4" t="s">
        <v>2670</v>
      </c>
      <c r="G1083" s="159" t="str">
        <f t="shared" ref="G1083:G1097" si="347">VLOOKUP(E1083,DI_schema,2,FALSE)</f>
        <v>string</v>
      </c>
      <c r="H1083" s="159">
        <f t="shared" ref="H1083:H1097" si="348">VLOOKUP($E1083,DI_schema,3,FALSE)</f>
        <v>11</v>
      </c>
      <c r="I1083" s="159" t="str">
        <f t="shared" ref="I1083:I1097" si="349">VLOOKUP($E1083,DI_schema,4,FALSE)</f>
        <v/>
      </c>
      <c r="J1083" s="159" t="str">
        <f t="shared" ref="J1083:J1097" si="350">VLOOKUP($E1083,DI_schema,5,FALSE)</f>
        <v/>
      </c>
      <c r="K1083" s="159" t="str">
        <f t="shared" ref="K1083:K1097" si="351">VLOOKUP($E1083,DI_schema,6,FALSE)</f>
        <v/>
      </c>
      <c r="L1083" s="159" t="str">
        <f t="shared" ref="L1083:L1097" si="352">VLOOKUP($E1083,DI_schema,7,FALSE)</f>
        <v/>
      </c>
      <c r="M1083" s="159" t="str">
        <f t="shared" ref="M1083:M1097" si="353">IF(LEN(VLOOKUP($E1083,DI_schema,8,FALSE))&gt;0,"Yes","")</f>
        <v/>
      </c>
    </row>
    <row r="1084" spans="1:13" ht="12.75" customHeight="1" outlineLevel="1" x14ac:dyDescent="0.25">
      <c r="A1084" s="46" t="str">
        <f t="shared" si="332"/>
        <v xml:space="preserve">Meter Point Characteristics; </v>
      </c>
      <c r="B1084" s="51" t="s">
        <v>1339</v>
      </c>
      <c r="C1084" s="4"/>
      <c r="D1084" s="4"/>
      <c r="E1084" s="4" t="s">
        <v>2682</v>
      </c>
      <c r="F1084" s="4" t="s">
        <v>2681</v>
      </c>
      <c r="G1084" s="159" t="str">
        <f t="shared" si="347"/>
        <v>string</v>
      </c>
      <c r="H1084" s="159" t="str">
        <f t="shared" si="348"/>
        <v/>
      </c>
      <c r="I1084" s="159">
        <f t="shared" si="349"/>
        <v>5</v>
      </c>
      <c r="J1084" s="159" t="str">
        <f t="shared" si="350"/>
        <v/>
      </c>
      <c r="K1084" s="159" t="str">
        <f t="shared" si="351"/>
        <v/>
      </c>
      <c r="L1084" s="159" t="str">
        <f t="shared" si="352"/>
        <v/>
      </c>
      <c r="M1084" s="159" t="str">
        <f t="shared" si="353"/>
        <v/>
      </c>
    </row>
    <row r="1085" spans="1:13" ht="12.75" customHeight="1" outlineLevel="1" x14ac:dyDescent="0.25">
      <c r="A1085" s="46" t="str">
        <f t="shared" si="332"/>
        <v xml:space="preserve">Meter Point Characteristics; </v>
      </c>
      <c r="B1085" s="51" t="s">
        <v>1339</v>
      </c>
      <c r="C1085" s="4"/>
      <c r="D1085" s="4"/>
      <c r="E1085" s="4" t="s">
        <v>650</v>
      </c>
      <c r="F1085" s="4" t="s">
        <v>2681</v>
      </c>
      <c r="G1085" s="159" t="str">
        <f t="shared" si="347"/>
        <v>decimal</v>
      </c>
      <c r="H1085" s="159" t="str">
        <f t="shared" si="348"/>
        <v/>
      </c>
      <c r="I1085" s="159" t="str">
        <f t="shared" si="349"/>
        <v/>
      </c>
      <c r="J1085" s="159" t="str">
        <f t="shared" si="350"/>
        <v/>
      </c>
      <c r="K1085" s="159">
        <f t="shared" si="351"/>
        <v>6</v>
      </c>
      <c r="L1085" s="159">
        <f t="shared" si="352"/>
        <v>4</v>
      </c>
      <c r="M1085" s="159" t="str">
        <f t="shared" si="353"/>
        <v/>
      </c>
    </row>
    <row r="1086" spans="1:13" ht="12.75" customHeight="1" outlineLevel="1" x14ac:dyDescent="0.25">
      <c r="A1086" s="46" t="str">
        <f t="shared" si="332"/>
        <v xml:space="preserve">Meter Point Characteristics; </v>
      </c>
      <c r="B1086" s="276" t="s">
        <v>1339</v>
      </c>
      <c r="C1086" s="237"/>
      <c r="D1086" s="237"/>
      <c r="E1086" s="237" t="s">
        <v>649</v>
      </c>
      <c r="F1086" s="237" t="s">
        <v>2681</v>
      </c>
      <c r="G1086" s="237" t="str">
        <f t="shared" si="347"/>
        <v>string</v>
      </c>
      <c r="H1086" s="237" t="str">
        <f t="shared" si="348"/>
        <v/>
      </c>
      <c r="I1086" s="237">
        <f t="shared" si="349"/>
        <v>10</v>
      </c>
      <c r="J1086" s="237" t="str">
        <f t="shared" si="350"/>
        <v/>
      </c>
      <c r="K1086" s="237" t="str">
        <f t="shared" si="351"/>
        <v/>
      </c>
      <c r="L1086" s="237" t="str">
        <f t="shared" si="352"/>
        <v/>
      </c>
      <c r="M1086" s="237" t="str">
        <f t="shared" si="353"/>
        <v/>
      </c>
    </row>
    <row r="1087" spans="1:13" s="230" customFormat="1" ht="12.75" customHeight="1" outlineLevel="1" x14ac:dyDescent="0.25">
      <c r="A1087" s="46" t="str">
        <f t="shared" si="332"/>
        <v xml:space="preserve">Meter Point Characteristics; </v>
      </c>
      <c r="B1087" s="276" t="s">
        <v>1339</v>
      </c>
      <c r="C1087" s="237"/>
      <c r="D1087" s="237"/>
      <c r="E1087" s="237" t="s">
        <v>2683</v>
      </c>
      <c r="F1087" s="237" t="s">
        <v>2681</v>
      </c>
      <c r="G1087" s="237" t="str">
        <f t="shared" si="347"/>
        <v>string</v>
      </c>
      <c r="H1087" s="237" t="str">
        <f t="shared" si="348"/>
        <v/>
      </c>
      <c r="I1087" s="237">
        <f t="shared" si="349"/>
        <v>3</v>
      </c>
      <c r="J1087" s="237" t="str">
        <f t="shared" si="350"/>
        <v/>
      </c>
      <c r="K1087" s="237" t="str">
        <f t="shared" si="351"/>
        <v/>
      </c>
      <c r="L1087" s="237" t="str">
        <f t="shared" si="352"/>
        <v/>
      </c>
      <c r="M1087" s="237" t="str">
        <f t="shared" si="353"/>
        <v/>
      </c>
    </row>
    <row r="1088" spans="1:13" ht="12.75" customHeight="1" outlineLevel="1" x14ac:dyDescent="0.25">
      <c r="A1088" s="46" t="str">
        <f t="shared" si="332"/>
        <v xml:space="preserve">Meter Point Characteristics; </v>
      </c>
      <c r="B1088" s="276" t="s">
        <v>1339</v>
      </c>
      <c r="C1088" s="237"/>
      <c r="D1088" s="237"/>
      <c r="E1088" s="237" t="s">
        <v>631</v>
      </c>
      <c r="F1088" s="237" t="s">
        <v>2681</v>
      </c>
      <c r="G1088" s="237" t="str">
        <f t="shared" si="347"/>
        <v>int</v>
      </c>
      <c r="H1088" s="237" t="str">
        <f t="shared" si="348"/>
        <v/>
      </c>
      <c r="I1088" s="237" t="str">
        <f t="shared" si="349"/>
        <v/>
      </c>
      <c r="J1088" s="237" t="str">
        <f t="shared" si="350"/>
        <v/>
      </c>
      <c r="K1088" s="237">
        <f t="shared" si="351"/>
        <v>9</v>
      </c>
      <c r="L1088" s="237" t="str">
        <f t="shared" si="352"/>
        <v/>
      </c>
      <c r="M1088" s="237" t="str">
        <f t="shared" si="353"/>
        <v/>
      </c>
    </row>
    <row r="1089" spans="1:13" ht="12.75" customHeight="1" outlineLevel="1" x14ac:dyDescent="0.25">
      <c r="A1089" s="46" t="str">
        <f t="shared" si="332"/>
        <v xml:space="preserve">Meter Point Characteristics; </v>
      </c>
      <c r="B1089" s="276" t="s">
        <v>1339</v>
      </c>
      <c r="C1089" s="237"/>
      <c r="D1089" s="237"/>
      <c r="E1089" s="237" t="s">
        <v>2655</v>
      </c>
      <c r="F1089" s="237" t="s">
        <v>2681</v>
      </c>
      <c r="G1089" s="237" t="str">
        <f t="shared" si="347"/>
        <v>date</v>
      </c>
      <c r="H1089" s="237" t="str">
        <f t="shared" si="348"/>
        <v/>
      </c>
      <c r="I1089" s="237" t="str">
        <f t="shared" si="349"/>
        <v/>
      </c>
      <c r="J1089" s="237" t="str">
        <f t="shared" si="350"/>
        <v/>
      </c>
      <c r="K1089" s="237" t="str">
        <f t="shared" si="351"/>
        <v/>
      </c>
      <c r="L1089" s="237" t="str">
        <f t="shared" si="352"/>
        <v/>
      </c>
      <c r="M1089" s="237" t="str">
        <f t="shared" si="353"/>
        <v/>
      </c>
    </row>
    <row r="1090" spans="1:13" ht="12.75" customHeight="1" outlineLevel="1" x14ac:dyDescent="0.25">
      <c r="A1090" s="46" t="str">
        <f t="shared" si="332"/>
        <v xml:space="preserve">Meter Point Characteristics; </v>
      </c>
      <c r="B1090" s="276" t="s">
        <v>1339</v>
      </c>
      <c r="C1090" s="237"/>
      <c r="D1090" s="237"/>
      <c r="E1090" s="237" t="s">
        <v>2656</v>
      </c>
      <c r="F1090" s="237" t="s">
        <v>2681</v>
      </c>
      <c r="G1090" s="237" t="str">
        <f t="shared" si="347"/>
        <v>int</v>
      </c>
      <c r="H1090" s="237" t="str">
        <f t="shared" si="348"/>
        <v/>
      </c>
      <c r="I1090" s="237" t="str">
        <f t="shared" si="349"/>
        <v/>
      </c>
      <c r="J1090" s="237" t="str">
        <f t="shared" si="350"/>
        <v/>
      </c>
      <c r="K1090" s="237">
        <f t="shared" si="351"/>
        <v>9</v>
      </c>
      <c r="L1090" s="237" t="str">
        <f t="shared" si="352"/>
        <v/>
      </c>
      <c r="M1090" s="237" t="str">
        <f t="shared" si="353"/>
        <v/>
      </c>
    </row>
    <row r="1091" spans="1:13" ht="12.75" customHeight="1" outlineLevel="1" collapsed="1" x14ac:dyDescent="0.25">
      <c r="A1091" s="46" t="str">
        <f t="shared" si="332"/>
        <v xml:space="preserve">Meter Point Characteristics; </v>
      </c>
      <c r="B1091" s="276" t="s">
        <v>1339</v>
      </c>
      <c r="C1091" s="237"/>
      <c r="D1091" s="237"/>
      <c r="E1091" s="237" t="s">
        <v>3838</v>
      </c>
      <c r="F1091" s="237" t="s">
        <v>2681</v>
      </c>
      <c r="G1091" s="237" t="str">
        <f t="shared" si="347"/>
        <v>date</v>
      </c>
      <c r="H1091" s="237" t="str">
        <f t="shared" si="348"/>
        <v/>
      </c>
      <c r="I1091" s="237" t="str">
        <f t="shared" si="349"/>
        <v/>
      </c>
      <c r="J1091" s="237" t="str">
        <f t="shared" si="350"/>
        <v/>
      </c>
      <c r="K1091" s="237" t="str">
        <f t="shared" si="351"/>
        <v/>
      </c>
      <c r="L1091" s="237" t="str">
        <f t="shared" si="352"/>
        <v/>
      </c>
      <c r="M1091" s="237" t="str">
        <f t="shared" si="353"/>
        <v/>
      </c>
    </row>
    <row r="1092" spans="1:13" ht="12.75" customHeight="1" outlineLevel="1" x14ac:dyDescent="0.25">
      <c r="A1092" s="46" t="str">
        <f t="shared" si="332"/>
        <v xml:space="preserve">Meter Point Characteristics; </v>
      </c>
      <c r="B1092" s="276" t="s">
        <v>1339</v>
      </c>
      <c r="C1092" s="237"/>
      <c r="D1092" s="237"/>
      <c r="E1092" s="237" t="s">
        <v>2642</v>
      </c>
      <c r="F1092" s="237" t="s">
        <v>2681</v>
      </c>
      <c r="G1092" s="237" t="str">
        <f t="shared" si="347"/>
        <v>date</v>
      </c>
      <c r="H1092" s="237" t="str">
        <f t="shared" si="348"/>
        <v/>
      </c>
      <c r="I1092" s="237" t="str">
        <f t="shared" si="349"/>
        <v/>
      </c>
      <c r="J1092" s="237" t="str">
        <f t="shared" si="350"/>
        <v/>
      </c>
      <c r="K1092" s="237" t="str">
        <f t="shared" si="351"/>
        <v/>
      </c>
      <c r="L1092" s="237" t="str">
        <f t="shared" si="352"/>
        <v/>
      </c>
      <c r="M1092" s="237" t="str">
        <f t="shared" si="353"/>
        <v/>
      </c>
    </row>
    <row r="1093" spans="1:13" ht="12.75" customHeight="1" outlineLevel="1" x14ac:dyDescent="0.25">
      <c r="A1093" s="46" t="str">
        <f t="shared" si="332"/>
        <v xml:space="preserve">Meter Point Characteristics; </v>
      </c>
      <c r="B1093" s="276" t="s">
        <v>1339</v>
      </c>
      <c r="C1093" s="237"/>
      <c r="D1093" s="237"/>
      <c r="E1093" s="237" t="s">
        <v>2793</v>
      </c>
      <c r="F1093" s="237" t="s">
        <v>2681</v>
      </c>
      <c r="G1093" s="237" t="str">
        <f t="shared" si="347"/>
        <v>string</v>
      </c>
      <c r="H1093" s="237" t="str">
        <f t="shared" si="348"/>
        <v/>
      </c>
      <c r="I1093" s="237">
        <f t="shared" si="349"/>
        <v>10</v>
      </c>
      <c r="J1093" s="237" t="str">
        <f t="shared" si="350"/>
        <v/>
      </c>
      <c r="K1093" s="237" t="str">
        <f t="shared" si="351"/>
        <v/>
      </c>
      <c r="L1093" s="237" t="str">
        <f t="shared" si="352"/>
        <v/>
      </c>
      <c r="M1093" s="237" t="str">
        <f t="shared" si="353"/>
        <v/>
      </c>
    </row>
    <row r="1094" spans="1:13" ht="12.75" customHeight="1" outlineLevel="1" x14ac:dyDescent="0.25">
      <c r="A1094" s="46" t="str">
        <f t="shared" ref="A1094:A1132" si="354">IF(B1094="","",VLOOKUP(B1094,mapping_result,2,FALSE))</f>
        <v xml:space="preserve">Meter Point Characteristics; </v>
      </c>
      <c r="B1094" s="276" t="s">
        <v>1339</v>
      </c>
      <c r="C1094" s="237"/>
      <c r="D1094" s="237"/>
      <c r="E1094" s="237" t="s">
        <v>651</v>
      </c>
      <c r="F1094" s="237" t="s">
        <v>2681</v>
      </c>
      <c r="G1094" s="237" t="str">
        <f t="shared" si="347"/>
        <v>int</v>
      </c>
      <c r="H1094" s="237" t="str">
        <f t="shared" si="348"/>
        <v/>
      </c>
      <c r="I1094" s="237" t="str">
        <f t="shared" si="349"/>
        <v/>
      </c>
      <c r="J1094" s="237" t="str">
        <f t="shared" si="350"/>
        <v/>
      </c>
      <c r="K1094" s="237">
        <f t="shared" si="351"/>
        <v>9</v>
      </c>
      <c r="L1094" s="237" t="str">
        <f t="shared" si="352"/>
        <v/>
      </c>
      <c r="M1094" s="237" t="str">
        <f t="shared" si="353"/>
        <v/>
      </c>
    </row>
    <row r="1095" spans="1:13" s="230" customFormat="1" ht="12.75" customHeight="1" outlineLevel="1" x14ac:dyDescent="0.25">
      <c r="A1095" s="46" t="str">
        <f t="shared" si="354"/>
        <v xml:space="preserve">Meter Point Characteristics; </v>
      </c>
      <c r="B1095" s="276" t="s">
        <v>1339</v>
      </c>
      <c r="C1095" s="237"/>
      <c r="D1095" s="237"/>
      <c r="E1095" s="237" t="s">
        <v>2590</v>
      </c>
      <c r="F1095" s="237" t="s">
        <v>2681</v>
      </c>
      <c r="G1095" s="237" t="str">
        <f t="shared" si="347"/>
        <v>string</v>
      </c>
      <c r="H1095" s="237" t="str">
        <f t="shared" si="348"/>
        <v/>
      </c>
      <c r="I1095" s="237">
        <f t="shared" si="349"/>
        <v>10</v>
      </c>
      <c r="J1095" s="237" t="str">
        <f t="shared" si="350"/>
        <v/>
      </c>
      <c r="K1095" s="237" t="str">
        <f t="shared" si="351"/>
        <v/>
      </c>
      <c r="L1095" s="237" t="str">
        <f t="shared" si="352"/>
        <v/>
      </c>
      <c r="M1095" s="237" t="str">
        <f t="shared" si="353"/>
        <v/>
      </c>
    </row>
    <row r="1096" spans="1:13" ht="12.75" customHeight="1" outlineLevel="1" x14ac:dyDescent="0.25">
      <c r="A1096" s="46" t="str">
        <f t="shared" si="354"/>
        <v xml:space="preserve">Meter Point Characteristics; </v>
      </c>
      <c r="B1096" s="51" t="s">
        <v>1339</v>
      </c>
      <c r="C1096" s="4"/>
      <c r="D1096" s="4"/>
      <c r="E1096" s="4" t="s">
        <v>1245</v>
      </c>
      <c r="F1096" s="4" t="s">
        <v>2670</v>
      </c>
      <c r="G1096" s="159" t="str">
        <f t="shared" si="347"/>
        <v>date</v>
      </c>
      <c r="H1096" s="159" t="str">
        <f t="shared" si="348"/>
        <v/>
      </c>
      <c r="I1096" s="159" t="str">
        <f t="shared" si="349"/>
        <v/>
      </c>
      <c r="J1096" s="159" t="str">
        <f t="shared" si="350"/>
        <v/>
      </c>
      <c r="K1096" s="159" t="str">
        <f t="shared" si="351"/>
        <v/>
      </c>
      <c r="L1096" s="159" t="str">
        <f t="shared" si="352"/>
        <v/>
      </c>
      <c r="M1096" s="159" t="str">
        <f t="shared" si="353"/>
        <v/>
      </c>
    </row>
    <row r="1097" spans="1:13" ht="12.75" customHeight="1" outlineLevel="1" x14ac:dyDescent="0.25">
      <c r="A1097" s="46"/>
      <c r="B1097" s="51" t="s">
        <v>1339</v>
      </c>
      <c r="C1097" s="4"/>
      <c r="D1097" s="4"/>
      <c r="E1097" s="4" t="s">
        <v>2771</v>
      </c>
      <c r="F1097" s="4" t="s">
        <v>2681</v>
      </c>
      <c r="G1097" s="159" t="str">
        <f t="shared" si="347"/>
        <v>string</v>
      </c>
      <c r="H1097" s="159" t="str">
        <f t="shared" si="348"/>
        <v/>
      </c>
      <c r="I1097" s="159">
        <f t="shared" si="349"/>
        <v>4</v>
      </c>
      <c r="J1097" s="159" t="str">
        <f t="shared" si="350"/>
        <v/>
      </c>
      <c r="K1097" s="159" t="str">
        <f t="shared" si="351"/>
        <v/>
      </c>
      <c r="L1097" s="159" t="str">
        <f t="shared" si="352"/>
        <v/>
      </c>
      <c r="M1097" s="159" t="str">
        <f t="shared" si="353"/>
        <v/>
      </c>
    </row>
    <row r="1098" spans="1:13" ht="12.75" customHeight="1" outlineLevel="1" collapsed="1" x14ac:dyDescent="0.25">
      <c r="A1098" s="46" t="str">
        <f t="shared" si="354"/>
        <v xml:space="preserve">Meter Point Characteristics; </v>
      </c>
      <c r="B1098" s="51" t="s">
        <v>1339</v>
      </c>
      <c r="C1098" s="4"/>
      <c r="D1098" s="4"/>
      <c r="E1098" s="4" t="s">
        <v>3979</v>
      </c>
      <c r="F1098" s="4" t="s">
        <v>2681</v>
      </c>
      <c r="G1098" s="159" t="s">
        <v>2244</v>
      </c>
      <c r="H1098" s="159"/>
      <c r="I1098" s="159"/>
      <c r="J1098" s="159"/>
      <c r="K1098" s="159"/>
      <c r="L1098" s="159"/>
      <c r="M1098" s="159"/>
    </row>
    <row r="1099" spans="1:13" ht="12.75" customHeight="1" outlineLevel="1" x14ac:dyDescent="0.25">
      <c r="A1099" s="46" t="str">
        <f t="shared" si="354"/>
        <v xml:space="preserve">Meter Point Characteristics; </v>
      </c>
      <c r="B1099" s="51" t="s">
        <v>1339</v>
      </c>
      <c r="C1099" s="4" t="s">
        <v>2658</v>
      </c>
      <c r="D1099" s="4" t="s">
        <v>2670</v>
      </c>
      <c r="E1099" s="234" t="s">
        <v>1247</v>
      </c>
      <c r="F1099" s="234" t="s">
        <v>2681</v>
      </c>
      <c r="G1099" s="159" t="str">
        <f t="shared" ref="G1099:G1109" si="355">VLOOKUP(E1099,DI_schema,2,FALSE)</f>
        <v>string</v>
      </c>
      <c r="H1099" s="159" t="str">
        <f t="shared" ref="H1099:H1109" si="356">VLOOKUP($E1099,DI_schema,3,FALSE)</f>
        <v/>
      </c>
      <c r="I1099" s="159">
        <f t="shared" ref="I1099:I1109" si="357">VLOOKUP($E1099,DI_schema,4,FALSE)</f>
        <v>10</v>
      </c>
      <c r="J1099" s="159" t="str">
        <f t="shared" ref="J1099:J1109" si="358">VLOOKUP($E1099,DI_schema,5,FALSE)</f>
        <v/>
      </c>
      <c r="K1099" s="159" t="str">
        <f t="shared" ref="K1099:K1109" si="359">VLOOKUP($E1099,DI_schema,6,FALSE)</f>
        <v/>
      </c>
      <c r="L1099" s="159" t="str">
        <f t="shared" ref="L1099:L1109" si="360">VLOOKUP($E1099,DI_schema,7,FALSE)</f>
        <v/>
      </c>
      <c r="M1099" s="159" t="str">
        <f t="shared" ref="M1099:M1109" si="361">IF(LEN(VLOOKUP($E1099,DI_schema,8,FALSE))&gt;0,"Yes","")</f>
        <v/>
      </c>
    </row>
    <row r="1100" spans="1:13" ht="12.75" customHeight="1" outlineLevel="1" x14ac:dyDescent="0.25">
      <c r="A1100" s="46" t="str">
        <f t="shared" si="354"/>
        <v xml:space="preserve">Meter Point Characteristics; </v>
      </c>
      <c r="B1100" s="51" t="s">
        <v>1339</v>
      </c>
      <c r="C1100" s="4"/>
      <c r="D1100" s="4"/>
      <c r="E1100" s="234" t="s">
        <v>1248</v>
      </c>
      <c r="F1100" s="234" t="s">
        <v>2681</v>
      </c>
      <c r="G1100" s="159" t="str">
        <f t="shared" si="355"/>
        <v>string</v>
      </c>
      <c r="H1100" s="159" t="str">
        <f t="shared" si="356"/>
        <v/>
      </c>
      <c r="I1100" s="159">
        <f t="shared" si="357"/>
        <v>40</v>
      </c>
      <c r="J1100" s="159" t="str">
        <f t="shared" si="358"/>
        <v/>
      </c>
      <c r="K1100" s="159" t="str">
        <f t="shared" si="359"/>
        <v/>
      </c>
      <c r="L1100" s="159" t="str">
        <f t="shared" si="360"/>
        <v/>
      </c>
      <c r="M1100" s="159" t="str">
        <f t="shared" si="361"/>
        <v/>
      </c>
    </row>
    <row r="1101" spans="1:13" ht="12.75" customHeight="1" outlineLevel="1" x14ac:dyDescent="0.25">
      <c r="A1101" s="46" t="str">
        <f t="shared" si="354"/>
        <v xml:space="preserve">Meter Point Characteristics; </v>
      </c>
      <c r="B1101" s="51" t="s">
        <v>1339</v>
      </c>
      <c r="C1101" s="4"/>
      <c r="D1101" s="4"/>
      <c r="E1101" s="234" t="s">
        <v>1249</v>
      </c>
      <c r="F1101" s="234" t="s">
        <v>2681</v>
      </c>
      <c r="G1101" s="159" t="str">
        <f t="shared" si="355"/>
        <v>string</v>
      </c>
      <c r="H1101" s="159" t="str">
        <f t="shared" si="356"/>
        <v/>
      </c>
      <c r="I1101" s="159">
        <f t="shared" si="357"/>
        <v>40</v>
      </c>
      <c r="J1101" s="159" t="str">
        <f t="shared" si="358"/>
        <v/>
      </c>
      <c r="K1101" s="159" t="str">
        <f t="shared" si="359"/>
        <v/>
      </c>
      <c r="L1101" s="159" t="str">
        <f t="shared" si="360"/>
        <v/>
      </c>
      <c r="M1101" s="159" t="str">
        <f t="shared" si="361"/>
        <v/>
      </c>
    </row>
    <row r="1102" spans="1:13" ht="12.75" customHeight="1" outlineLevel="1" x14ac:dyDescent="0.25">
      <c r="A1102" s="46" t="str">
        <f t="shared" si="354"/>
        <v xml:space="preserve">Meter Point Characteristics; </v>
      </c>
      <c r="B1102" s="51" t="s">
        <v>1339</v>
      </c>
      <c r="C1102" s="4"/>
      <c r="D1102" s="4"/>
      <c r="E1102" s="234" t="s">
        <v>1250</v>
      </c>
      <c r="F1102" s="234" t="s">
        <v>2681</v>
      </c>
      <c r="G1102" s="159" t="str">
        <f t="shared" si="355"/>
        <v>string</v>
      </c>
      <c r="H1102" s="159" t="str">
        <f t="shared" si="356"/>
        <v/>
      </c>
      <c r="I1102" s="159">
        <f t="shared" si="357"/>
        <v>10</v>
      </c>
      <c r="J1102" s="159" t="str">
        <f t="shared" si="358"/>
        <v/>
      </c>
      <c r="K1102" s="159" t="str">
        <f t="shared" si="359"/>
        <v/>
      </c>
      <c r="L1102" s="159" t="str">
        <f t="shared" si="360"/>
        <v/>
      </c>
      <c r="M1102" s="159" t="str">
        <f t="shared" si="361"/>
        <v>Yes</v>
      </c>
    </row>
    <row r="1103" spans="1:13" ht="12.75" customHeight="1" outlineLevel="1" x14ac:dyDescent="0.25">
      <c r="A1103" s="46" t="str">
        <f t="shared" si="354"/>
        <v xml:space="preserve">Meter Point Characteristics; </v>
      </c>
      <c r="B1103" s="51" t="s">
        <v>1339</v>
      </c>
      <c r="C1103" s="4"/>
      <c r="D1103" s="4"/>
      <c r="E1103" s="234" t="s">
        <v>1251</v>
      </c>
      <c r="F1103" s="234" t="s">
        <v>2681</v>
      </c>
      <c r="G1103" s="159" t="str">
        <f t="shared" si="355"/>
        <v>string</v>
      </c>
      <c r="H1103" s="159" t="str">
        <f t="shared" si="356"/>
        <v/>
      </c>
      <c r="I1103" s="159">
        <f t="shared" si="357"/>
        <v>60</v>
      </c>
      <c r="J1103" s="159" t="str">
        <f t="shared" si="358"/>
        <v/>
      </c>
      <c r="K1103" s="159" t="str">
        <f t="shared" si="359"/>
        <v/>
      </c>
      <c r="L1103" s="159" t="str">
        <f t="shared" si="360"/>
        <v/>
      </c>
      <c r="M1103" s="159" t="str">
        <f t="shared" si="361"/>
        <v>Yes</v>
      </c>
    </row>
    <row r="1104" spans="1:13" ht="12.75" customHeight="1" outlineLevel="1" x14ac:dyDescent="0.25">
      <c r="A1104" s="46"/>
      <c r="B1104" s="51" t="s">
        <v>1339</v>
      </c>
      <c r="C1104" s="4"/>
      <c r="D1104" s="4"/>
      <c r="E1104" s="234" t="s">
        <v>1252</v>
      </c>
      <c r="F1104" s="234" t="s">
        <v>2681</v>
      </c>
      <c r="G1104" s="159" t="str">
        <f t="shared" si="355"/>
        <v>string</v>
      </c>
      <c r="H1104" s="159" t="str">
        <f t="shared" si="356"/>
        <v/>
      </c>
      <c r="I1104" s="159">
        <f t="shared" si="357"/>
        <v>40</v>
      </c>
      <c r="J1104" s="159" t="str">
        <f t="shared" si="358"/>
        <v/>
      </c>
      <c r="K1104" s="159" t="str">
        <f t="shared" si="359"/>
        <v/>
      </c>
      <c r="L1104" s="159" t="str">
        <f t="shared" si="360"/>
        <v/>
      </c>
      <c r="M1104" s="159" t="str">
        <f t="shared" si="361"/>
        <v/>
      </c>
    </row>
    <row r="1105" spans="1:13" ht="12.75" customHeight="1" outlineLevel="1" collapsed="1" x14ac:dyDescent="0.25">
      <c r="A1105" s="46" t="str">
        <f t="shared" si="354"/>
        <v xml:space="preserve">Meter Point Characteristics; </v>
      </c>
      <c r="B1105" s="51" t="s">
        <v>1339</v>
      </c>
      <c r="C1105" s="4"/>
      <c r="D1105" s="4"/>
      <c r="E1105" s="234" t="s">
        <v>1253</v>
      </c>
      <c r="F1105" s="234" t="s">
        <v>2681</v>
      </c>
      <c r="G1105" s="159" t="str">
        <f t="shared" si="355"/>
        <v>string</v>
      </c>
      <c r="H1105" s="159" t="str">
        <f t="shared" si="356"/>
        <v/>
      </c>
      <c r="I1105" s="159">
        <f t="shared" si="357"/>
        <v>40</v>
      </c>
      <c r="J1105" s="159" t="str">
        <f t="shared" si="358"/>
        <v/>
      </c>
      <c r="K1105" s="159" t="str">
        <f t="shared" si="359"/>
        <v/>
      </c>
      <c r="L1105" s="159" t="str">
        <f t="shared" si="360"/>
        <v/>
      </c>
      <c r="M1105" s="159" t="str">
        <f t="shared" si="361"/>
        <v/>
      </c>
    </row>
    <row r="1106" spans="1:13" ht="12.75" customHeight="1" outlineLevel="1" x14ac:dyDescent="0.25">
      <c r="A1106" s="46" t="str">
        <f t="shared" si="354"/>
        <v xml:space="preserve">Meter Point Characteristics; </v>
      </c>
      <c r="B1106" s="51" t="s">
        <v>1339</v>
      </c>
      <c r="C1106" s="4"/>
      <c r="D1106" s="4"/>
      <c r="E1106" s="234" t="s">
        <v>2653</v>
      </c>
      <c r="F1106" s="234" t="s">
        <v>2681</v>
      </c>
      <c r="G1106" s="159" t="str">
        <f t="shared" si="355"/>
        <v>string</v>
      </c>
      <c r="H1106" s="159" t="str">
        <f t="shared" si="356"/>
        <v/>
      </c>
      <c r="I1106" s="159">
        <f t="shared" si="357"/>
        <v>10</v>
      </c>
      <c r="J1106" s="159" t="str">
        <f t="shared" si="358"/>
        <v/>
      </c>
      <c r="K1106" s="159" t="str">
        <f t="shared" si="359"/>
        <v/>
      </c>
      <c r="L1106" s="159" t="str">
        <f t="shared" si="360"/>
        <v/>
      </c>
      <c r="M1106" s="159" t="str">
        <f t="shared" si="361"/>
        <v/>
      </c>
    </row>
    <row r="1107" spans="1:13" ht="12.75" customHeight="1" outlineLevel="1" x14ac:dyDescent="0.25">
      <c r="A1107" s="46" t="str">
        <f t="shared" si="354"/>
        <v xml:space="preserve">Meter Point Characteristics; </v>
      </c>
      <c r="B1107" s="51" t="s">
        <v>1339</v>
      </c>
      <c r="C1107" s="4"/>
      <c r="D1107" s="4"/>
      <c r="E1107" s="234" t="s">
        <v>1254</v>
      </c>
      <c r="F1107" s="234" t="s">
        <v>2681</v>
      </c>
      <c r="G1107" s="159" t="str">
        <f t="shared" si="355"/>
        <v>string</v>
      </c>
      <c r="H1107" s="159" t="str">
        <f t="shared" si="356"/>
        <v/>
      </c>
      <c r="I1107" s="159">
        <f t="shared" si="357"/>
        <v>40</v>
      </c>
      <c r="J1107" s="159" t="str">
        <f t="shared" si="358"/>
        <v/>
      </c>
      <c r="K1107" s="159" t="str">
        <f t="shared" si="359"/>
        <v/>
      </c>
      <c r="L1107" s="159" t="str">
        <f t="shared" si="360"/>
        <v/>
      </c>
      <c r="M1107" s="159" t="str">
        <f t="shared" si="361"/>
        <v/>
      </c>
    </row>
    <row r="1108" spans="1:13" ht="12.75" customHeight="1" outlineLevel="1" x14ac:dyDescent="0.25">
      <c r="A1108" s="46" t="str">
        <f t="shared" si="354"/>
        <v xml:space="preserve">Meter Point Characteristics; </v>
      </c>
      <c r="B1108" s="51" t="s">
        <v>1339</v>
      </c>
      <c r="C1108" s="4"/>
      <c r="D1108" s="4"/>
      <c r="E1108" s="234" t="s">
        <v>1255</v>
      </c>
      <c r="F1108" s="234" t="s">
        <v>2681</v>
      </c>
      <c r="G1108" s="159" t="str">
        <f t="shared" si="355"/>
        <v>string</v>
      </c>
      <c r="H1108" s="159" t="str">
        <f t="shared" si="356"/>
        <v/>
      </c>
      <c r="I1108" s="159">
        <f t="shared" si="357"/>
        <v>3</v>
      </c>
      <c r="J1108" s="159" t="str">
        <f t="shared" si="358"/>
        <v/>
      </c>
      <c r="K1108" s="159" t="str">
        <f t="shared" si="359"/>
        <v/>
      </c>
      <c r="L1108" s="159" t="str">
        <f t="shared" si="360"/>
        <v/>
      </c>
      <c r="M1108" s="159" t="str">
        <f t="shared" si="361"/>
        <v/>
      </c>
    </row>
    <row r="1109" spans="1:13" ht="12.75" customHeight="1" outlineLevel="1" x14ac:dyDescent="0.25">
      <c r="A1109" s="46" t="str">
        <f t="shared" si="354"/>
        <v xml:space="preserve">Meter Point Characteristics; </v>
      </c>
      <c r="B1109" s="51" t="s">
        <v>1339</v>
      </c>
      <c r="C1109" s="4"/>
      <c r="D1109" s="4"/>
      <c r="E1109" s="234" t="s">
        <v>2882</v>
      </c>
      <c r="F1109" s="234" t="s">
        <v>2681</v>
      </c>
      <c r="G1109" s="159" t="str">
        <f t="shared" si="355"/>
        <v>string</v>
      </c>
      <c r="H1109" s="159" t="str">
        <f t="shared" si="356"/>
        <v/>
      </c>
      <c r="I1109" s="159">
        <f t="shared" si="357"/>
        <v>3</v>
      </c>
      <c r="J1109" s="159" t="str">
        <f t="shared" si="358"/>
        <v/>
      </c>
      <c r="K1109" s="159" t="str">
        <f t="shared" si="359"/>
        <v/>
      </c>
      <c r="L1109" s="159" t="str">
        <f t="shared" si="360"/>
        <v/>
      </c>
      <c r="M1109" s="159" t="str">
        <f t="shared" si="361"/>
        <v/>
      </c>
    </row>
    <row r="1110" spans="1:13" ht="12.75" customHeight="1" x14ac:dyDescent="0.25">
      <c r="A1110" s="46" t="str">
        <f t="shared" si="354"/>
        <v xml:space="preserve">Meter Reading Related; </v>
      </c>
      <c r="B1110" s="47" t="s">
        <v>1342</v>
      </c>
      <c r="C1110" s="48" t="str">
        <f>VLOOKUP($B1110,MMnames,2,FALSE)</f>
        <v>Non Settlement Estimates</v>
      </c>
      <c r="D1110" s="49"/>
      <c r="E1110" s="49"/>
      <c r="F1110" s="14"/>
      <c r="G1110" s="14"/>
      <c r="H1110" s="14"/>
      <c r="I1110" s="14"/>
      <c r="J1110" s="14"/>
      <c r="K1110" s="14"/>
      <c r="L1110" s="14"/>
      <c r="M1110" s="14"/>
    </row>
    <row r="1111" spans="1:13" ht="12.75" customHeight="1" outlineLevel="1" x14ac:dyDescent="0.25">
      <c r="A1111" s="46" t="str">
        <f t="shared" si="354"/>
        <v xml:space="preserve">Meter Reading Related; </v>
      </c>
      <c r="B1111" s="51" t="s">
        <v>1342</v>
      </c>
      <c r="C1111" s="4" t="s">
        <v>2668</v>
      </c>
      <c r="D1111" s="4"/>
      <c r="E1111" s="4" t="s">
        <v>2769</v>
      </c>
      <c r="F1111" s="4" t="s">
        <v>2670</v>
      </c>
      <c r="G1111" s="159" t="str">
        <f t="shared" ref="G1111:G1132" si="362">VLOOKUP(E1111,DI_schema,2,FALSE)</f>
        <v>string</v>
      </c>
      <c r="H1111" s="159">
        <f t="shared" ref="H1111:H1132" si="363">VLOOKUP($E1111,DI_schema,3,FALSE)</f>
        <v>11</v>
      </c>
      <c r="I1111" s="159" t="str">
        <f t="shared" ref="I1111:I1132" si="364">VLOOKUP($E1111,DI_schema,4,FALSE)</f>
        <v/>
      </c>
      <c r="J1111" s="159" t="str">
        <f t="shared" ref="J1111:J1132" si="365">VLOOKUP($E1111,DI_schema,5,FALSE)</f>
        <v/>
      </c>
      <c r="K1111" s="159" t="str">
        <f t="shared" ref="K1111:K1132" si="366">VLOOKUP($E1111,DI_schema,6,FALSE)</f>
        <v/>
      </c>
      <c r="L1111" s="159" t="str">
        <f t="shared" ref="L1111:L1132" si="367">VLOOKUP($E1111,DI_schema,7,FALSE)</f>
        <v/>
      </c>
      <c r="M1111" s="159" t="str">
        <f t="shared" ref="M1111:M1132" si="368">IF(LEN(VLOOKUP($E1111,DI_schema,8,FALSE))&gt;0,"Yes","")</f>
        <v/>
      </c>
    </row>
    <row r="1112" spans="1:13" ht="12.75" customHeight="1" outlineLevel="1" x14ac:dyDescent="0.25">
      <c r="A1112" s="46" t="str">
        <f t="shared" si="354"/>
        <v xml:space="preserve">Meter Reading Related; </v>
      </c>
      <c r="B1112" s="51" t="s">
        <v>1342</v>
      </c>
      <c r="C1112" s="4"/>
      <c r="D1112" s="4"/>
      <c r="E1112" s="4" t="s">
        <v>2894</v>
      </c>
      <c r="F1112" s="4" t="s">
        <v>2681</v>
      </c>
      <c r="G1112" s="159" t="str">
        <f t="shared" si="362"/>
        <v>string</v>
      </c>
      <c r="H1112" s="159" t="str">
        <f t="shared" si="363"/>
        <v/>
      </c>
      <c r="I1112" s="159">
        <f t="shared" si="364"/>
        <v>35</v>
      </c>
      <c r="J1112" s="159" t="str">
        <f t="shared" si="365"/>
        <v/>
      </c>
      <c r="K1112" s="159" t="str">
        <f t="shared" si="366"/>
        <v/>
      </c>
      <c r="L1112" s="159" t="str">
        <f t="shared" si="367"/>
        <v/>
      </c>
      <c r="M1112" s="159" t="str">
        <f t="shared" si="368"/>
        <v/>
      </c>
    </row>
    <row r="1113" spans="1:13" ht="12.75" customHeight="1" outlineLevel="1" x14ac:dyDescent="0.25">
      <c r="A1113" s="46" t="str">
        <f t="shared" si="354"/>
        <v xml:space="preserve">Meter Reading Related; </v>
      </c>
      <c r="B1113" s="51" t="s">
        <v>1342</v>
      </c>
      <c r="C1113" s="4"/>
      <c r="D1113" s="4"/>
      <c r="E1113" s="4" t="s">
        <v>629</v>
      </c>
      <c r="F1113" s="4" t="s">
        <v>2670</v>
      </c>
      <c r="G1113" s="159" t="str">
        <f t="shared" si="362"/>
        <v>string</v>
      </c>
      <c r="H1113" s="159" t="str">
        <f t="shared" si="363"/>
        <v/>
      </c>
      <c r="I1113" s="159">
        <f t="shared" si="364"/>
        <v>35</v>
      </c>
      <c r="J1113" s="159" t="str">
        <f t="shared" si="365"/>
        <v/>
      </c>
      <c r="K1113" s="159" t="str">
        <f t="shared" si="366"/>
        <v/>
      </c>
      <c r="L1113" s="159" t="str">
        <f t="shared" si="367"/>
        <v/>
      </c>
      <c r="M1113" s="159" t="str">
        <f t="shared" si="368"/>
        <v/>
      </c>
    </row>
    <row r="1114" spans="1:13" ht="12.75" customHeight="1" outlineLevel="1" x14ac:dyDescent="0.25">
      <c r="A1114" s="46" t="str">
        <f t="shared" si="354"/>
        <v xml:space="preserve">Meter Reading Related; </v>
      </c>
      <c r="B1114" s="51" t="s">
        <v>1342</v>
      </c>
      <c r="C1114" s="4"/>
      <c r="D1114" s="4"/>
      <c r="E1114" s="4" t="s">
        <v>2771</v>
      </c>
      <c r="F1114" s="4" t="s">
        <v>2670</v>
      </c>
      <c r="G1114" s="159" t="str">
        <f t="shared" si="362"/>
        <v>string</v>
      </c>
      <c r="H1114" s="159" t="str">
        <f t="shared" si="363"/>
        <v/>
      </c>
      <c r="I1114" s="159">
        <f t="shared" si="364"/>
        <v>4</v>
      </c>
      <c r="J1114" s="159" t="str">
        <f t="shared" si="365"/>
        <v/>
      </c>
      <c r="K1114" s="159" t="str">
        <f t="shared" si="366"/>
        <v/>
      </c>
      <c r="L1114" s="159" t="str">
        <f t="shared" si="367"/>
        <v/>
      </c>
      <c r="M1114" s="159" t="str">
        <f t="shared" si="368"/>
        <v/>
      </c>
    </row>
    <row r="1115" spans="1:13" ht="12.75" customHeight="1" outlineLevel="1" x14ac:dyDescent="0.25">
      <c r="A1115" s="46" t="str">
        <f t="shared" si="354"/>
        <v xml:space="preserve">Meter Reading Related; </v>
      </c>
      <c r="B1115" s="51" t="s">
        <v>1342</v>
      </c>
      <c r="C1115" s="4"/>
      <c r="D1115" s="4"/>
      <c r="E1115" s="4" t="s">
        <v>2772</v>
      </c>
      <c r="F1115" s="4" t="s">
        <v>2670</v>
      </c>
      <c r="G1115" s="159" t="str">
        <f t="shared" si="362"/>
        <v>string</v>
      </c>
      <c r="H1115" s="159" t="str">
        <f t="shared" si="363"/>
        <v/>
      </c>
      <c r="I1115" s="159">
        <f t="shared" si="364"/>
        <v>2</v>
      </c>
      <c r="J1115" s="159" t="str">
        <f t="shared" si="365"/>
        <v/>
      </c>
      <c r="K1115" s="159" t="str">
        <f t="shared" si="366"/>
        <v/>
      </c>
      <c r="L1115" s="159" t="str">
        <f t="shared" si="367"/>
        <v/>
      </c>
      <c r="M1115" s="159" t="str">
        <f t="shared" si="368"/>
        <v/>
      </c>
    </row>
    <row r="1116" spans="1:13" ht="12.75" customHeight="1" outlineLevel="1" x14ac:dyDescent="0.25">
      <c r="A1116" s="46" t="str">
        <f t="shared" si="354"/>
        <v xml:space="preserve">Meter Reading Related; </v>
      </c>
      <c r="B1116" s="51" t="s">
        <v>1342</v>
      </c>
      <c r="C1116" s="4"/>
      <c r="D1116" s="4"/>
      <c r="E1116" s="4" t="s">
        <v>615</v>
      </c>
      <c r="F1116" s="4" t="s">
        <v>2670</v>
      </c>
      <c r="G1116" s="159" t="str">
        <f t="shared" si="362"/>
        <v>date</v>
      </c>
      <c r="H1116" s="159" t="str">
        <f t="shared" si="363"/>
        <v/>
      </c>
      <c r="I1116" s="159" t="str">
        <f t="shared" si="364"/>
        <v/>
      </c>
      <c r="J1116" s="159" t="str">
        <f t="shared" si="365"/>
        <v/>
      </c>
      <c r="K1116" s="159" t="str">
        <f t="shared" si="366"/>
        <v/>
      </c>
      <c r="L1116" s="159" t="str">
        <f t="shared" si="367"/>
        <v/>
      </c>
      <c r="M1116" s="159" t="str">
        <f t="shared" si="368"/>
        <v/>
      </c>
    </row>
    <row r="1117" spans="1:13" s="230" customFormat="1" ht="12.75" customHeight="1" outlineLevel="1" x14ac:dyDescent="0.25">
      <c r="A1117" s="46" t="str">
        <f t="shared" si="354"/>
        <v xml:space="preserve">Meter Reading Related; </v>
      </c>
      <c r="B1117" s="276" t="s">
        <v>1342</v>
      </c>
      <c r="C1117" s="237"/>
      <c r="D1117" s="237"/>
      <c r="E1117" s="237" t="s">
        <v>3448</v>
      </c>
      <c r="F1117" s="237" t="s">
        <v>2670</v>
      </c>
      <c r="G1117" s="237" t="str">
        <f t="shared" si="362"/>
        <v>string</v>
      </c>
      <c r="H1117" s="237" t="str">
        <f t="shared" si="363"/>
        <v/>
      </c>
      <c r="I1117" s="237">
        <f t="shared" si="364"/>
        <v>3</v>
      </c>
      <c r="J1117" s="237" t="str">
        <f t="shared" si="365"/>
        <v/>
      </c>
      <c r="K1117" s="237" t="str">
        <f t="shared" si="366"/>
        <v/>
      </c>
      <c r="L1117" s="237" t="str">
        <f t="shared" si="367"/>
        <v/>
      </c>
      <c r="M1117" s="237" t="str">
        <f t="shared" si="368"/>
        <v/>
      </c>
    </row>
    <row r="1118" spans="1:13" ht="12.75" customHeight="1" outlineLevel="1" x14ac:dyDescent="0.25">
      <c r="A1118" s="46" t="str">
        <f t="shared" si="354"/>
        <v xml:space="preserve">Meter Reading Related; </v>
      </c>
      <c r="B1118" s="276" t="s">
        <v>1342</v>
      </c>
      <c r="C1118" s="237"/>
      <c r="D1118" s="237"/>
      <c r="E1118" s="237" t="s">
        <v>3449</v>
      </c>
      <c r="F1118" s="237" t="s">
        <v>2681</v>
      </c>
      <c r="G1118" s="237" t="str">
        <f t="shared" si="362"/>
        <v>boolean</v>
      </c>
      <c r="H1118" s="237" t="str">
        <f t="shared" si="363"/>
        <v/>
      </c>
      <c r="I1118" s="237" t="str">
        <f t="shared" si="364"/>
        <v/>
      </c>
      <c r="J1118" s="237" t="str">
        <f t="shared" si="365"/>
        <v/>
      </c>
      <c r="K1118" s="237" t="str">
        <f t="shared" si="366"/>
        <v/>
      </c>
      <c r="L1118" s="237" t="str">
        <f t="shared" si="367"/>
        <v/>
      </c>
      <c r="M1118" s="237" t="str">
        <f t="shared" si="368"/>
        <v/>
      </c>
    </row>
    <row r="1119" spans="1:13" ht="12.75" customHeight="1" outlineLevel="1" x14ac:dyDescent="0.25">
      <c r="A1119" s="46" t="str">
        <f t="shared" si="354"/>
        <v xml:space="preserve">Meter Reading Related; </v>
      </c>
      <c r="B1119" s="276" t="s">
        <v>1342</v>
      </c>
      <c r="C1119" s="280" t="s">
        <v>3665</v>
      </c>
      <c r="D1119" s="237" t="s">
        <v>2679</v>
      </c>
      <c r="E1119" s="237" t="s">
        <v>3664</v>
      </c>
      <c r="F1119" s="237" t="s">
        <v>2670</v>
      </c>
      <c r="G1119" s="237" t="str">
        <f t="shared" si="362"/>
        <v>string</v>
      </c>
      <c r="H1119" s="237" t="str">
        <f t="shared" si="363"/>
        <v/>
      </c>
      <c r="I1119" s="237">
        <f t="shared" si="364"/>
        <v>3</v>
      </c>
      <c r="J1119" s="237">
        <f t="shared" si="365"/>
        <v>2</v>
      </c>
      <c r="K1119" s="237" t="str">
        <f t="shared" si="366"/>
        <v/>
      </c>
      <c r="L1119" s="237" t="str">
        <f t="shared" si="367"/>
        <v/>
      </c>
      <c r="M1119" s="237" t="str">
        <f t="shared" si="368"/>
        <v/>
      </c>
    </row>
    <row r="1120" spans="1:13" ht="12.75" customHeight="1" outlineLevel="1" x14ac:dyDescent="0.25">
      <c r="A1120" s="46" t="str">
        <f t="shared" si="354"/>
        <v xml:space="preserve">Meter Reading Related; </v>
      </c>
      <c r="B1120" s="276" t="s">
        <v>1342</v>
      </c>
      <c r="C1120" s="279"/>
      <c r="D1120" s="237"/>
      <c r="E1120" s="237" t="s">
        <v>3665</v>
      </c>
      <c r="F1120" s="237" t="s">
        <v>2681</v>
      </c>
      <c r="G1120" s="237" t="str">
        <f t="shared" si="362"/>
        <v>string</v>
      </c>
      <c r="H1120" s="237" t="str">
        <f t="shared" si="363"/>
        <v/>
      </c>
      <c r="I1120" s="237">
        <f t="shared" si="364"/>
        <v>150</v>
      </c>
      <c r="J1120" s="237" t="str">
        <f t="shared" si="365"/>
        <v/>
      </c>
      <c r="K1120" s="237" t="str">
        <f t="shared" si="366"/>
        <v/>
      </c>
      <c r="L1120" s="237" t="str">
        <f t="shared" si="367"/>
        <v/>
      </c>
      <c r="M1120" s="237" t="str">
        <f t="shared" si="368"/>
        <v/>
      </c>
    </row>
    <row r="1121" spans="1:13" ht="12.75" customHeight="1" outlineLevel="1" x14ac:dyDescent="0.25">
      <c r="A1121" s="46" t="str">
        <f t="shared" si="354"/>
        <v xml:space="preserve">Meter Reading Related; </v>
      </c>
      <c r="B1121" s="276" t="s">
        <v>1342</v>
      </c>
      <c r="C1121" s="237" t="s">
        <v>2781</v>
      </c>
      <c r="D1121" s="237" t="s">
        <v>2674</v>
      </c>
      <c r="E1121" s="237" t="s">
        <v>2782</v>
      </c>
      <c r="F1121" s="237" t="s">
        <v>2681</v>
      </c>
      <c r="G1121" s="237" t="str">
        <f t="shared" si="362"/>
        <v>string</v>
      </c>
      <c r="H1121" s="237" t="str">
        <f t="shared" si="363"/>
        <v/>
      </c>
      <c r="I1121" s="237">
        <f t="shared" si="364"/>
        <v>15</v>
      </c>
      <c r="J1121" s="237" t="str">
        <f t="shared" si="365"/>
        <v/>
      </c>
      <c r="K1121" s="237" t="str">
        <f t="shared" si="366"/>
        <v/>
      </c>
      <c r="L1121" s="237" t="str">
        <f t="shared" si="367"/>
        <v/>
      </c>
      <c r="M1121" s="237" t="str">
        <f t="shared" si="368"/>
        <v/>
      </c>
    </row>
    <row r="1122" spans="1:13" ht="12.75" customHeight="1" outlineLevel="1" x14ac:dyDescent="0.25">
      <c r="A1122" s="46"/>
      <c r="B1122" s="276" t="s">
        <v>1342</v>
      </c>
      <c r="C1122" s="237"/>
      <c r="D1122" s="237"/>
      <c r="E1122" s="237" t="s">
        <v>2783</v>
      </c>
      <c r="F1122" s="237" t="s">
        <v>2670</v>
      </c>
      <c r="G1122" s="237" t="str">
        <f t="shared" si="362"/>
        <v>string</v>
      </c>
      <c r="H1122" s="237" t="str">
        <f t="shared" si="363"/>
        <v/>
      </c>
      <c r="I1122" s="237">
        <f t="shared" si="364"/>
        <v>9</v>
      </c>
      <c r="J1122" s="237" t="str">
        <f t="shared" si="365"/>
        <v/>
      </c>
      <c r="K1122" s="237" t="str">
        <f t="shared" si="366"/>
        <v/>
      </c>
      <c r="L1122" s="237" t="str">
        <f t="shared" si="367"/>
        <v/>
      </c>
      <c r="M1122" s="237" t="str">
        <f t="shared" si="368"/>
        <v/>
      </c>
    </row>
    <row r="1123" spans="1:13" ht="12.75" customHeight="1" outlineLevel="1" x14ac:dyDescent="0.25">
      <c r="A1123" s="46"/>
      <c r="B1123" s="276" t="s">
        <v>1342</v>
      </c>
      <c r="C1123" s="279" t="s">
        <v>2586</v>
      </c>
      <c r="D1123" s="237" t="s">
        <v>2674</v>
      </c>
      <c r="E1123" s="237" t="s">
        <v>2784</v>
      </c>
      <c r="F1123" s="237" t="s">
        <v>2670</v>
      </c>
      <c r="G1123" s="237" t="str">
        <f t="shared" si="362"/>
        <v>string</v>
      </c>
      <c r="H1123" s="237" t="str">
        <f t="shared" si="363"/>
        <v/>
      </c>
      <c r="I1123" s="237">
        <f t="shared" si="364"/>
        <v>3</v>
      </c>
      <c r="J1123" s="237" t="str">
        <f t="shared" si="365"/>
        <v/>
      </c>
      <c r="K1123" s="237" t="str">
        <f t="shared" si="366"/>
        <v/>
      </c>
      <c r="L1123" s="237" t="str">
        <f t="shared" si="367"/>
        <v/>
      </c>
      <c r="M1123" s="237" t="str">
        <f t="shared" si="368"/>
        <v/>
      </c>
    </row>
    <row r="1124" spans="1:13" s="230" customFormat="1" ht="12.75" customHeight="1" outlineLevel="1" collapsed="1" x14ac:dyDescent="0.25">
      <c r="A1124" s="46" t="str">
        <f t="shared" si="354"/>
        <v xml:space="preserve">Meter Reading Related; </v>
      </c>
      <c r="B1124" s="276" t="s">
        <v>1342</v>
      </c>
      <c r="C1124" s="279"/>
      <c r="D1124" s="237"/>
      <c r="E1124" s="237" t="s">
        <v>2785</v>
      </c>
      <c r="F1124" s="237" t="s">
        <v>2670</v>
      </c>
      <c r="G1124" s="237" t="str">
        <f t="shared" si="362"/>
        <v>string</v>
      </c>
      <c r="H1124" s="237" t="str">
        <f t="shared" si="363"/>
        <v/>
      </c>
      <c r="I1124" s="237">
        <f t="shared" si="364"/>
        <v>10</v>
      </c>
      <c r="J1124" s="237" t="str">
        <f t="shared" si="365"/>
        <v/>
      </c>
      <c r="K1124" s="237" t="str">
        <f t="shared" si="366"/>
        <v/>
      </c>
      <c r="L1124" s="237" t="str">
        <f t="shared" si="367"/>
        <v/>
      </c>
      <c r="M1124" s="237" t="str">
        <f t="shared" si="368"/>
        <v/>
      </c>
    </row>
    <row r="1125" spans="1:13" ht="12.75" customHeight="1" outlineLevel="1" x14ac:dyDescent="0.25">
      <c r="A1125" s="46" t="str">
        <f t="shared" si="354"/>
        <v xml:space="preserve">Meter Reading Related; </v>
      </c>
      <c r="B1125" s="276" t="s">
        <v>1342</v>
      </c>
      <c r="C1125" s="279"/>
      <c r="D1125" s="237"/>
      <c r="E1125" s="237" t="s">
        <v>2888</v>
      </c>
      <c r="F1125" s="237" t="s">
        <v>2670</v>
      </c>
      <c r="G1125" s="237" t="str">
        <f t="shared" si="362"/>
        <v>string</v>
      </c>
      <c r="H1125" s="237" t="str">
        <f t="shared" si="363"/>
        <v/>
      </c>
      <c r="I1125" s="237">
        <f t="shared" si="364"/>
        <v>3</v>
      </c>
      <c r="J1125" s="237" t="str">
        <f t="shared" si="365"/>
        <v/>
      </c>
      <c r="K1125" s="237" t="str">
        <f t="shared" si="366"/>
        <v/>
      </c>
      <c r="L1125" s="237" t="str">
        <f t="shared" si="367"/>
        <v/>
      </c>
      <c r="M1125" s="237" t="str">
        <f t="shared" si="368"/>
        <v/>
      </c>
    </row>
    <row r="1126" spans="1:13" ht="12.75" customHeight="1" outlineLevel="1" x14ac:dyDescent="0.25">
      <c r="A1126" s="46" t="str">
        <f t="shared" si="354"/>
        <v xml:space="preserve">Meter Reading Related; </v>
      </c>
      <c r="B1126" s="276" t="s">
        <v>1342</v>
      </c>
      <c r="C1126" s="279"/>
      <c r="D1126" s="237"/>
      <c r="E1126" s="237" t="s">
        <v>626</v>
      </c>
      <c r="F1126" s="237" t="s">
        <v>2670</v>
      </c>
      <c r="G1126" s="237" t="str">
        <f t="shared" si="362"/>
        <v>decimal</v>
      </c>
      <c r="H1126" s="237" t="str">
        <f t="shared" si="363"/>
        <v/>
      </c>
      <c r="I1126" s="237" t="str">
        <f t="shared" si="364"/>
        <v/>
      </c>
      <c r="J1126" s="237" t="str">
        <f t="shared" si="365"/>
        <v/>
      </c>
      <c r="K1126" s="237">
        <f t="shared" si="366"/>
        <v>12</v>
      </c>
      <c r="L1126" s="237">
        <f t="shared" si="367"/>
        <v>5</v>
      </c>
      <c r="M1126" s="237" t="str">
        <f t="shared" si="368"/>
        <v/>
      </c>
    </row>
    <row r="1127" spans="1:13" ht="12.75" customHeight="1" outlineLevel="1" x14ac:dyDescent="0.25">
      <c r="A1127" s="46" t="str">
        <f t="shared" si="354"/>
        <v xml:space="preserve">Meter Reading Related; </v>
      </c>
      <c r="B1127" s="276" t="s">
        <v>1342</v>
      </c>
      <c r="C1127" s="279"/>
      <c r="D1127" s="237"/>
      <c r="E1127" s="237" t="s">
        <v>2786</v>
      </c>
      <c r="F1127" s="237" t="s">
        <v>2670</v>
      </c>
      <c r="G1127" s="237" t="str">
        <f t="shared" si="362"/>
        <v>decimal</v>
      </c>
      <c r="H1127" s="237" t="str">
        <f t="shared" si="363"/>
        <v/>
      </c>
      <c r="I1127" s="237" t="str">
        <f t="shared" si="364"/>
        <v/>
      </c>
      <c r="J1127" s="237" t="str">
        <f t="shared" si="365"/>
        <v/>
      </c>
      <c r="K1127" s="237">
        <f t="shared" si="366"/>
        <v>15</v>
      </c>
      <c r="L1127" s="237">
        <f t="shared" si="367"/>
        <v>3</v>
      </c>
      <c r="M1127" s="237" t="str">
        <f t="shared" si="368"/>
        <v/>
      </c>
    </row>
    <row r="1128" spans="1:13" ht="12.75" customHeight="1" outlineLevel="1" x14ac:dyDescent="0.25">
      <c r="A1128" s="46" t="str">
        <f t="shared" si="354"/>
        <v xml:space="preserve">Meter Reading Related; </v>
      </c>
      <c r="B1128" s="276" t="s">
        <v>1342</v>
      </c>
      <c r="C1128" s="279"/>
      <c r="D1128" s="237"/>
      <c r="E1128" s="237" t="s">
        <v>1315</v>
      </c>
      <c r="F1128" s="237" t="s">
        <v>2670</v>
      </c>
      <c r="G1128" s="237" t="str">
        <f t="shared" si="362"/>
        <v>string</v>
      </c>
      <c r="H1128" s="237" t="str">
        <f t="shared" si="363"/>
        <v/>
      </c>
      <c r="I1128" s="237">
        <f t="shared" si="364"/>
        <v>2</v>
      </c>
      <c r="J1128" s="237" t="str">
        <f t="shared" si="365"/>
        <v/>
      </c>
      <c r="K1128" s="237" t="str">
        <f t="shared" si="366"/>
        <v/>
      </c>
      <c r="L1128" s="237" t="str">
        <f t="shared" si="367"/>
        <v/>
      </c>
      <c r="M1128" s="237" t="str">
        <f t="shared" si="368"/>
        <v/>
      </c>
    </row>
    <row r="1129" spans="1:13" ht="12.75" customHeight="1" outlineLevel="1" x14ac:dyDescent="0.25">
      <c r="A1129" s="46" t="str">
        <f t="shared" si="354"/>
        <v xml:space="preserve">Meter Reading Related; </v>
      </c>
      <c r="B1129" s="276" t="s">
        <v>1342</v>
      </c>
      <c r="C1129" s="279"/>
      <c r="D1129" s="237"/>
      <c r="E1129" s="237" t="s">
        <v>620</v>
      </c>
      <c r="F1129" s="237" t="s">
        <v>2670</v>
      </c>
      <c r="G1129" s="237" t="str">
        <f t="shared" si="362"/>
        <v>string</v>
      </c>
      <c r="H1129" s="237" t="str">
        <f t="shared" si="363"/>
        <v/>
      </c>
      <c r="I1129" s="237">
        <f t="shared" si="364"/>
        <v>2</v>
      </c>
      <c r="J1129" s="237" t="str">
        <f t="shared" si="365"/>
        <v/>
      </c>
      <c r="K1129" s="237" t="str">
        <f t="shared" si="366"/>
        <v/>
      </c>
      <c r="L1129" s="237" t="str">
        <f t="shared" si="367"/>
        <v/>
      </c>
      <c r="M1129" s="237" t="str">
        <f t="shared" si="368"/>
        <v/>
      </c>
    </row>
    <row r="1130" spans="1:13" ht="12.75" customHeight="1" outlineLevel="1" collapsed="1" x14ac:dyDescent="0.25">
      <c r="A1130" s="46" t="str">
        <f t="shared" si="354"/>
        <v xml:space="preserve">Meter Reading Related; </v>
      </c>
      <c r="B1130" s="276" t="s">
        <v>1342</v>
      </c>
      <c r="C1130" s="279"/>
      <c r="D1130" s="237"/>
      <c r="E1130" s="237" t="s">
        <v>3662</v>
      </c>
      <c r="F1130" s="237" t="s">
        <v>2670</v>
      </c>
      <c r="G1130" s="237" t="str">
        <f t="shared" si="362"/>
        <v>date</v>
      </c>
      <c r="H1130" s="237" t="str">
        <f t="shared" si="363"/>
        <v/>
      </c>
      <c r="I1130" s="237" t="str">
        <f t="shared" si="364"/>
        <v/>
      </c>
      <c r="J1130" s="237" t="str">
        <f t="shared" si="365"/>
        <v/>
      </c>
      <c r="K1130" s="237" t="str">
        <f t="shared" si="366"/>
        <v/>
      </c>
      <c r="L1130" s="237" t="str">
        <f t="shared" si="367"/>
        <v/>
      </c>
      <c r="M1130" s="237" t="str">
        <f t="shared" si="368"/>
        <v/>
      </c>
    </row>
    <row r="1131" spans="1:13" ht="12.75" customHeight="1" outlineLevel="1" x14ac:dyDescent="0.25">
      <c r="A1131" s="46" t="str">
        <f t="shared" si="354"/>
        <v xml:space="preserve">Meter Reading Related; </v>
      </c>
      <c r="B1131" s="276" t="s">
        <v>1342</v>
      </c>
      <c r="C1131" s="279"/>
      <c r="D1131" s="237"/>
      <c r="E1131" s="237" t="s">
        <v>2893</v>
      </c>
      <c r="F1131" s="237" t="s">
        <v>2681</v>
      </c>
      <c r="G1131" s="237" t="str">
        <f t="shared" si="362"/>
        <v>decimal</v>
      </c>
      <c r="H1131" s="237" t="str">
        <f t="shared" si="363"/>
        <v/>
      </c>
      <c r="I1131" s="237" t="str">
        <f t="shared" si="364"/>
        <v/>
      </c>
      <c r="J1131" s="237" t="str">
        <f t="shared" si="365"/>
        <v/>
      </c>
      <c r="K1131" s="237">
        <f t="shared" si="366"/>
        <v>15</v>
      </c>
      <c r="L1131" s="237">
        <f t="shared" si="367"/>
        <v>3</v>
      </c>
      <c r="M1131" s="237" t="str">
        <f t="shared" si="368"/>
        <v/>
      </c>
    </row>
    <row r="1132" spans="1:13" s="230" customFormat="1" ht="12.75" customHeight="1" outlineLevel="1" x14ac:dyDescent="0.25">
      <c r="A1132" s="46" t="str">
        <f t="shared" si="354"/>
        <v xml:space="preserve">Meter Reading Related; </v>
      </c>
      <c r="B1132" s="276" t="s">
        <v>1342</v>
      </c>
      <c r="C1132" s="279"/>
      <c r="D1132" s="237"/>
      <c r="E1132" s="237" t="s">
        <v>2787</v>
      </c>
      <c r="F1132" s="237" t="s">
        <v>2670</v>
      </c>
      <c r="G1132" s="237" t="str">
        <f t="shared" si="362"/>
        <v>string</v>
      </c>
      <c r="H1132" s="237">
        <f t="shared" si="363"/>
        <v>2</v>
      </c>
      <c r="I1132" s="167" t="str">
        <f t="shared" si="364"/>
        <v/>
      </c>
      <c r="J1132" s="237" t="str">
        <f t="shared" si="365"/>
        <v/>
      </c>
      <c r="K1132" s="237" t="str">
        <f t="shared" si="366"/>
        <v/>
      </c>
      <c r="L1132" s="237" t="str">
        <f t="shared" si="367"/>
        <v/>
      </c>
      <c r="M1132" s="237" t="str">
        <f t="shared" si="368"/>
        <v/>
      </c>
    </row>
    <row r="1133" spans="1:13" ht="12.75" customHeight="1" x14ac:dyDescent="0.25">
      <c r="A1133" s="46" t="str">
        <f t="shared" ref="A1133:A1187" si="369">IF(B1133="","",VLOOKUP(B1133,mapping_result,2,FALSE))</f>
        <v xml:space="preserve">Meter Reading Related; </v>
      </c>
      <c r="B1133" s="47" t="s">
        <v>1343</v>
      </c>
      <c r="C1133" s="48" t="str">
        <f>VLOOKUP($B1133,MMnames,2,FALSE)</f>
        <v>Meter Point Status Change Confirmation DeEnergisation</v>
      </c>
      <c r="D1133" s="49"/>
      <c r="E1133" s="49"/>
      <c r="F1133" s="14"/>
      <c r="G1133" s="14"/>
      <c r="H1133" s="14"/>
      <c r="I1133" s="14"/>
      <c r="J1133" s="14"/>
      <c r="K1133" s="14"/>
      <c r="L1133" s="14"/>
      <c r="M1133" s="14"/>
    </row>
    <row r="1134" spans="1:13" ht="12.75" customHeight="1" outlineLevel="1" x14ac:dyDescent="0.25">
      <c r="A1134" s="46" t="str">
        <f t="shared" si="369"/>
        <v xml:space="preserve">Meter Reading Related; </v>
      </c>
      <c r="B1134" s="51" t="s">
        <v>1343</v>
      </c>
      <c r="C1134" s="4" t="s">
        <v>2668</v>
      </c>
      <c r="D1134" s="4"/>
      <c r="E1134" s="4" t="s">
        <v>2769</v>
      </c>
      <c r="F1134" s="4" t="s">
        <v>2670</v>
      </c>
      <c r="G1134" s="159" t="str">
        <f t="shared" ref="G1134:G1140" si="370">VLOOKUP(E1134,DI_schema,2,FALSE)</f>
        <v>string</v>
      </c>
      <c r="H1134" s="159">
        <f t="shared" ref="H1134:H1140" si="371">VLOOKUP($E1134,DI_schema,3,FALSE)</f>
        <v>11</v>
      </c>
      <c r="I1134" s="159" t="str">
        <f t="shared" ref="I1134:I1140" si="372">VLOOKUP($E1134,DI_schema,4,FALSE)</f>
        <v/>
      </c>
      <c r="J1134" s="159" t="str">
        <f t="shared" ref="J1134:J1140" si="373">VLOOKUP($E1134,DI_schema,5,FALSE)</f>
        <v/>
      </c>
      <c r="K1134" s="159" t="str">
        <f t="shared" ref="K1134:K1140" si="374">VLOOKUP($E1134,DI_schema,6,FALSE)</f>
        <v/>
      </c>
      <c r="L1134" s="159" t="str">
        <f t="shared" ref="L1134:L1140" si="375">VLOOKUP($E1134,DI_schema,7,FALSE)</f>
        <v/>
      </c>
      <c r="M1134" s="159" t="str">
        <f t="shared" ref="M1134:M1140" si="376">IF(LEN(VLOOKUP($E1134,DI_schema,8,FALSE))&gt;0,"Yes","")</f>
        <v/>
      </c>
    </row>
    <row r="1135" spans="1:13" ht="12.75" customHeight="1" outlineLevel="1" x14ac:dyDescent="0.25">
      <c r="A1135" s="46" t="str">
        <f t="shared" si="369"/>
        <v xml:space="preserve">Meter Reading Related; </v>
      </c>
      <c r="B1135" s="51" t="s">
        <v>1343</v>
      </c>
      <c r="C1135" s="4"/>
      <c r="D1135" s="4"/>
      <c r="E1135" s="4" t="s">
        <v>2894</v>
      </c>
      <c r="F1135" s="4" t="s">
        <v>2681</v>
      </c>
      <c r="G1135" s="159" t="str">
        <f t="shared" si="370"/>
        <v>string</v>
      </c>
      <c r="H1135" s="159" t="str">
        <f t="shared" si="371"/>
        <v/>
      </c>
      <c r="I1135" s="159">
        <f t="shared" si="372"/>
        <v>35</v>
      </c>
      <c r="J1135" s="159" t="str">
        <f t="shared" si="373"/>
        <v/>
      </c>
      <c r="K1135" s="159" t="str">
        <f t="shared" si="374"/>
        <v/>
      </c>
      <c r="L1135" s="159" t="str">
        <f t="shared" si="375"/>
        <v/>
      </c>
      <c r="M1135" s="159" t="str">
        <f t="shared" si="376"/>
        <v/>
      </c>
    </row>
    <row r="1136" spans="1:13" ht="12.75" customHeight="1" outlineLevel="1" x14ac:dyDescent="0.25">
      <c r="A1136" s="46" t="str">
        <f t="shared" si="369"/>
        <v xml:space="preserve">Meter Reading Related; </v>
      </c>
      <c r="B1136" s="51" t="s">
        <v>1343</v>
      </c>
      <c r="C1136" s="4"/>
      <c r="D1136" s="4"/>
      <c r="E1136" s="4" t="s">
        <v>629</v>
      </c>
      <c r="F1136" s="4" t="s">
        <v>2670</v>
      </c>
      <c r="G1136" s="159" t="str">
        <f t="shared" si="370"/>
        <v>string</v>
      </c>
      <c r="H1136" s="159" t="str">
        <f t="shared" si="371"/>
        <v/>
      </c>
      <c r="I1136" s="159">
        <f t="shared" si="372"/>
        <v>35</v>
      </c>
      <c r="J1136" s="159" t="str">
        <f t="shared" si="373"/>
        <v/>
      </c>
      <c r="K1136" s="159" t="str">
        <f t="shared" si="374"/>
        <v/>
      </c>
      <c r="L1136" s="159" t="str">
        <f t="shared" si="375"/>
        <v/>
      </c>
      <c r="M1136" s="159" t="str">
        <f t="shared" si="376"/>
        <v/>
      </c>
    </row>
    <row r="1137" spans="1:13" s="230" customFormat="1" ht="12.75" customHeight="1" outlineLevel="1" x14ac:dyDescent="0.25">
      <c r="A1137" s="46" t="str">
        <f t="shared" si="369"/>
        <v xml:space="preserve">Meter Reading Related; </v>
      </c>
      <c r="B1137" s="276" t="s">
        <v>1343</v>
      </c>
      <c r="C1137" s="237"/>
      <c r="D1137" s="237"/>
      <c r="E1137" s="237" t="s">
        <v>2683</v>
      </c>
      <c r="F1137" s="237" t="s">
        <v>2670</v>
      </c>
      <c r="G1137" s="237" t="str">
        <f t="shared" si="370"/>
        <v>string</v>
      </c>
      <c r="H1137" s="237" t="str">
        <f t="shared" si="371"/>
        <v/>
      </c>
      <c r="I1137" s="237">
        <f t="shared" si="372"/>
        <v>3</v>
      </c>
      <c r="J1137" s="237" t="str">
        <f t="shared" si="373"/>
        <v/>
      </c>
      <c r="K1137" s="237" t="str">
        <f t="shared" si="374"/>
        <v/>
      </c>
      <c r="L1137" s="237" t="str">
        <f t="shared" si="375"/>
        <v/>
      </c>
      <c r="M1137" s="237" t="str">
        <f t="shared" si="376"/>
        <v/>
      </c>
    </row>
    <row r="1138" spans="1:13" ht="12.75" customHeight="1" outlineLevel="1" collapsed="1" x14ac:dyDescent="0.25">
      <c r="A1138" s="46" t="str">
        <f t="shared" si="369"/>
        <v xml:space="preserve">Meter Reading Related; </v>
      </c>
      <c r="B1138" s="276" t="s">
        <v>1343</v>
      </c>
      <c r="C1138" s="237"/>
      <c r="D1138" s="237"/>
      <c r="E1138" s="237" t="s">
        <v>2771</v>
      </c>
      <c r="F1138" s="237" t="s">
        <v>2670</v>
      </c>
      <c r="G1138" s="237" t="str">
        <f t="shared" si="370"/>
        <v>string</v>
      </c>
      <c r="H1138" s="237" t="str">
        <f t="shared" si="371"/>
        <v/>
      </c>
      <c r="I1138" s="237">
        <f t="shared" si="372"/>
        <v>4</v>
      </c>
      <c r="J1138" s="237" t="str">
        <f t="shared" si="373"/>
        <v/>
      </c>
      <c r="K1138" s="237" t="str">
        <f t="shared" si="374"/>
        <v/>
      </c>
      <c r="L1138" s="237" t="str">
        <f t="shared" si="375"/>
        <v/>
      </c>
      <c r="M1138" s="237" t="str">
        <f t="shared" si="376"/>
        <v/>
      </c>
    </row>
    <row r="1139" spans="1:13" ht="12.75" customHeight="1" outlineLevel="1" x14ac:dyDescent="0.25">
      <c r="A1139" s="46" t="str">
        <f t="shared" si="369"/>
        <v xml:space="preserve">Meter Reading Related; </v>
      </c>
      <c r="B1139" s="276" t="s">
        <v>1343</v>
      </c>
      <c r="C1139" s="237"/>
      <c r="D1139" s="237"/>
      <c r="E1139" s="237" t="s">
        <v>2772</v>
      </c>
      <c r="F1139" s="237" t="s">
        <v>2670</v>
      </c>
      <c r="G1139" s="237" t="str">
        <f t="shared" si="370"/>
        <v>string</v>
      </c>
      <c r="H1139" s="237" t="str">
        <f t="shared" si="371"/>
        <v/>
      </c>
      <c r="I1139" s="237">
        <f t="shared" si="372"/>
        <v>2</v>
      </c>
      <c r="J1139" s="237" t="str">
        <f t="shared" si="373"/>
        <v/>
      </c>
      <c r="K1139" s="237" t="str">
        <f t="shared" si="374"/>
        <v/>
      </c>
      <c r="L1139" s="237" t="str">
        <f t="shared" si="375"/>
        <v/>
      </c>
      <c r="M1139" s="237" t="str">
        <f t="shared" si="376"/>
        <v/>
      </c>
    </row>
    <row r="1140" spans="1:13" ht="12.75" customHeight="1" outlineLevel="1" x14ac:dyDescent="0.25">
      <c r="A1140" s="46" t="str">
        <f t="shared" si="369"/>
        <v xml:space="preserve">Meter Reading Related; </v>
      </c>
      <c r="B1140" s="276" t="s">
        <v>1343</v>
      </c>
      <c r="C1140" s="237"/>
      <c r="D1140" s="237"/>
      <c r="E1140" s="237" t="s">
        <v>1245</v>
      </c>
      <c r="F1140" s="237" t="s">
        <v>2670</v>
      </c>
      <c r="G1140" s="237" t="str">
        <f t="shared" si="370"/>
        <v>date</v>
      </c>
      <c r="H1140" s="237" t="str">
        <f t="shared" si="371"/>
        <v/>
      </c>
      <c r="I1140" s="237" t="str">
        <f t="shared" si="372"/>
        <v/>
      </c>
      <c r="J1140" s="237" t="str">
        <f t="shared" si="373"/>
        <v/>
      </c>
      <c r="K1140" s="237" t="str">
        <f t="shared" si="374"/>
        <v/>
      </c>
      <c r="L1140" s="237" t="str">
        <f t="shared" si="375"/>
        <v/>
      </c>
      <c r="M1140" s="237" t="str">
        <f t="shared" si="376"/>
        <v/>
      </c>
    </row>
    <row r="1141" spans="1:13" ht="12.75" customHeight="1" outlineLevel="1" x14ac:dyDescent="0.25">
      <c r="A1141" s="46" t="str">
        <f t="shared" si="369"/>
        <v xml:space="preserve">Meter Reading Related; </v>
      </c>
      <c r="B1141" s="276" t="s">
        <v>1343</v>
      </c>
      <c r="C1141" s="237"/>
      <c r="D1141" s="237"/>
      <c r="E1141" s="237" t="s">
        <v>3979</v>
      </c>
      <c r="F1141" s="237" t="s">
        <v>2681</v>
      </c>
      <c r="G1141" s="237" t="s">
        <v>2244</v>
      </c>
      <c r="H1141" s="237"/>
      <c r="I1141" s="237"/>
      <c r="J1141" s="237"/>
      <c r="K1141" s="237"/>
      <c r="L1141" s="237"/>
      <c r="M1141" s="237"/>
    </row>
    <row r="1142" spans="1:13" s="230" customFormat="1" outlineLevel="1" x14ac:dyDescent="0.25">
      <c r="A1142" s="46" t="str">
        <f t="shared" si="369"/>
        <v xml:space="preserve">Meter Reading Related; </v>
      </c>
      <c r="B1142" s="276" t="s">
        <v>1343</v>
      </c>
      <c r="C1142" s="237" t="s">
        <v>2588</v>
      </c>
      <c r="D1142" s="237" t="s">
        <v>2679</v>
      </c>
      <c r="E1142" s="237" t="s">
        <v>2785</v>
      </c>
      <c r="F1142" s="237" t="s">
        <v>2670</v>
      </c>
      <c r="G1142" s="237" t="str">
        <f t="shared" ref="G1142:G1158" si="377">VLOOKUP(E1142,DI_schema,2,FALSE)</f>
        <v>string</v>
      </c>
      <c r="H1142" s="237" t="str">
        <f t="shared" ref="H1142:H1158" si="378">VLOOKUP($E1142,DI_schema,3,FALSE)</f>
        <v/>
      </c>
      <c r="I1142" s="237">
        <f t="shared" ref="I1142:I1158" si="379">VLOOKUP($E1142,DI_schema,4,FALSE)</f>
        <v>10</v>
      </c>
      <c r="J1142" s="237" t="str">
        <f t="shared" ref="J1142:J1158" si="380">VLOOKUP($E1142,DI_schema,5,FALSE)</f>
        <v/>
      </c>
      <c r="K1142" s="237" t="str">
        <f t="shared" ref="K1142:K1158" si="381">VLOOKUP($E1142,DI_schema,6,FALSE)</f>
        <v/>
      </c>
      <c r="L1142" s="237" t="str">
        <f t="shared" ref="L1142:L1158" si="382">VLOOKUP($E1142,DI_schema,7,FALSE)</f>
        <v/>
      </c>
      <c r="M1142" s="237" t="str">
        <f t="shared" ref="M1142:M1158" si="383">IF(LEN(VLOOKUP($E1142,DI_schema,8,FALSE))&gt;0,"Yes","")</f>
        <v/>
      </c>
    </row>
    <row r="1143" spans="1:13" ht="12.75" customHeight="1" outlineLevel="1" collapsed="1" x14ac:dyDescent="0.25">
      <c r="A1143" s="46" t="str">
        <f t="shared" si="369"/>
        <v xml:space="preserve">Meter Reading Related; </v>
      </c>
      <c r="B1143" s="276" t="s">
        <v>1343</v>
      </c>
      <c r="C1143" s="237"/>
      <c r="D1143" s="237"/>
      <c r="E1143" s="237" t="s">
        <v>1245</v>
      </c>
      <c r="F1143" s="237" t="s">
        <v>2670</v>
      </c>
      <c r="G1143" s="237" t="str">
        <f t="shared" si="377"/>
        <v>date</v>
      </c>
      <c r="H1143" s="237" t="str">
        <f t="shared" si="378"/>
        <v/>
      </c>
      <c r="I1143" s="237" t="str">
        <f t="shared" si="379"/>
        <v/>
      </c>
      <c r="J1143" s="237" t="str">
        <f t="shared" si="380"/>
        <v/>
      </c>
      <c r="K1143" s="237" t="str">
        <f t="shared" si="381"/>
        <v/>
      </c>
      <c r="L1143" s="237" t="str">
        <f t="shared" si="382"/>
        <v/>
      </c>
      <c r="M1143" s="237" t="str">
        <f t="shared" si="383"/>
        <v/>
      </c>
    </row>
    <row r="1144" spans="1:13" ht="12.75" customHeight="1" outlineLevel="1" x14ac:dyDescent="0.25">
      <c r="A1144" s="46" t="str">
        <f t="shared" si="369"/>
        <v xml:space="preserve">Meter Reading Related; </v>
      </c>
      <c r="B1144" s="276" t="s">
        <v>1343</v>
      </c>
      <c r="C1144" s="237"/>
      <c r="D1144" s="237"/>
      <c r="E1144" s="237" t="s">
        <v>1246</v>
      </c>
      <c r="F1144" s="237" t="s">
        <v>2681</v>
      </c>
      <c r="G1144" s="237" t="str">
        <f t="shared" si="377"/>
        <v>decimal</v>
      </c>
      <c r="H1144" s="237" t="str">
        <f t="shared" si="378"/>
        <v/>
      </c>
      <c r="I1144" s="237" t="str">
        <f t="shared" si="379"/>
        <v/>
      </c>
      <c r="J1144" s="237" t="str">
        <f t="shared" si="380"/>
        <v/>
      </c>
      <c r="K1144" s="237">
        <f t="shared" si="381"/>
        <v>15</v>
      </c>
      <c r="L1144" s="237">
        <f t="shared" si="382"/>
        <v>8</v>
      </c>
      <c r="M1144" s="237" t="str">
        <f t="shared" si="383"/>
        <v/>
      </c>
    </row>
    <row r="1145" spans="1:13" ht="12.75" customHeight="1" outlineLevel="1" x14ac:dyDescent="0.25">
      <c r="A1145" s="46" t="str">
        <f t="shared" si="369"/>
        <v xml:space="preserve">Meter Reading Related; </v>
      </c>
      <c r="B1145" s="276" t="s">
        <v>1343</v>
      </c>
      <c r="C1145" s="237"/>
      <c r="D1145" s="237"/>
      <c r="E1145" s="237" t="s">
        <v>625</v>
      </c>
      <c r="F1145" s="237" t="s">
        <v>2681</v>
      </c>
      <c r="G1145" s="237" t="str">
        <f t="shared" si="377"/>
        <v>decimal</v>
      </c>
      <c r="H1145" s="237" t="str">
        <f t="shared" si="378"/>
        <v/>
      </c>
      <c r="I1145" s="237" t="str">
        <f t="shared" si="379"/>
        <v/>
      </c>
      <c r="J1145" s="237" t="str">
        <f t="shared" si="380"/>
        <v/>
      </c>
      <c r="K1145" s="237">
        <f t="shared" si="381"/>
        <v>15</v>
      </c>
      <c r="L1145" s="237">
        <f t="shared" si="382"/>
        <v>8</v>
      </c>
      <c r="M1145" s="237" t="str">
        <f t="shared" si="383"/>
        <v/>
      </c>
    </row>
    <row r="1146" spans="1:13" ht="12.75" customHeight="1" outlineLevel="1" x14ac:dyDescent="0.25">
      <c r="A1146" s="46" t="str">
        <f t="shared" si="369"/>
        <v xml:space="preserve">Meter Reading Related; </v>
      </c>
      <c r="B1146" s="276" t="s">
        <v>1343</v>
      </c>
      <c r="C1146" s="237" t="s">
        <v>3418</v>
      </c>
      <c r="D1146" s="237" t="s">
        <v>2674</v>
      </c>
      <c r="E1146" s="237" t="s">
        <v>2782</v>
      </c>
      <c r="F1146" s="237" t="s">
        <v>2681</v>
      </c>
      <c r="G1146" s="237" t="str">
        <f t="shared" si="377"/>
        <v>string</v>
      </c>
      <c r="H1146" s="237" t="str">
        <f t="shared" si="378"/>
        <v/>
      </c>
      <c r="I1146" s="237">
        <f t="shared" si="379"/>
        <v>15</v>
      </c>
      <c r="J1146" s="237" t="str">
        <f t="shared" si="380"/>
        <v/>
      </c>
      <c r="K1146" s="237" t="str">
        <f t="shared" si="381"/>
        <v/>
      </c>
      <c r="L1146" s="237" t="str">
        <f t="shared" si="382"/>
        <v/>
      </c>
      <c r="M1146" s="237" t="str">
        <f t="shared" si="383"/>
        <v/>
      </c>
    </row>
    <row r="1147" spans="1:13" ht="12.75" customHeight="1" outlineLevel="1" x14ac:dyDescent="0.25">
      <c r="A1147" s="46" t="str">
        <f t="shared" si="369"/>
        <v xml:space="preserve">Meter Reading Related; </v>
      </c>
      <c r="B1147" s="276" t="s">
        <v>1343</v>
      </c>
      <c r="C1147" s="237"/>
      <c r="D1147" s="237"/>
      <c r="E1147" s="237" t="s">
        <v>2783</v>
      </c>
      <c r="F1147" s="237" t="s">
        <v>2670</v>
      </c>
      <c r="G1147" s="237" t="str">
        <f t="shared" si="377"/>
        <v>string</v>
      </c>
      <c r="H1147" s="237" t="str">
        <f t="shared" si="378"/>
        <v/>
      </c>
      <c r="I1147" s="237">
        <f t="shared" si="379"/>
        <v>9</v>
      </c>
      <c r="J1147" s="237" t="str">
        <f t="shared" si="380"/>
        <v/>
      </c>
      <c r="K1147" s="237" t="str">
        <f t="shared" si="381"/>
        <v/>
      </c>
      <c r="L1147" s="237" t="str">
        <f t="shared" si="382"/>
        <v/>
      </c>
      <c r="M1147" s="237" t="str">
        <f t="shared" si="383"/>
        <v/>
      </c>
    </row>
    <row r="1148" spans="1:13" ht="12.75" customHeight="1" outlineLevel="1" x14ac:dyDescent="0.25">
      <c r="A1148" s="46" t="str">
        <f t="shared" si="369"/>
        <v xml:space="preserve">Meter Reading Related; </v>
      </c>
      <c r="B1148" s="276" t="s">
        <v>1343</v>
      </c>
      <c r="C1148" s="279" t="s">
        <v>2586</v>
      </c>
      <c r="D1148" s="237" t="s">
        <v>2674</v>
      </c>
      <c r="E1148" s="237" t="s">
        <v>2784</v>
      </c>
      <c r="F1148" s="237" t="s">
        <v>2670</v>
      </c>
      <c r="G1148" s="237" t="str">
        <f t="shared" si="377"/>
        <v>string</v>
      </c>
      <c r="H1148" s="237" t="str">
        <f t="shared" si="378"/>
        <v/>
      </c>
      <c r="I1148" s="237">
        <f t="shared" si="379"/>
        <v>3</v>
      </c>
      <c r="J1148" s="237" t="str">
        <f t="shared" si="380"/>
        <v/>
      </c>
      <c r="K1148" s="237" t="str">
        <f t="shared" si="381"/>
        <v/>
      </c>
      <c r="L1148" s="237" t="str">
        <f t="shared" si="382"/>
        <v/>
      </c>
      <c r="M1148" s="237" t="str">
        <f t="shared" si="383"/>
        <v/>
      </c>
    </row>
    <row r="1149" spans="1:13" s="230" customFormat="1" ht="12.75" customHeight="1" outlineLevel="1" x14ac:dyDescent="0.25">
      <c r="A1149" s="46" t="str">
        <f t="shared" si="369"/>
        <v xml:space="preserve">Meter Reading Related; </v>
      </c>
      <c r="B1149" s="276" t="s">
        <v>1343</v>
      </c>
      <c r="C1149" s="279"/>
      <c r="D1149" s="237"/>
      <c r="E1149" s="237" t="s">
        <v>2785</v>
      </c>
      <c r="F1149" s="237" t="s">
        <v>2670</v>
      </c>
      <c r="G1149" s="237" t="str">
        <f t="shared" si="377"/>
        <v>string</v>
      </c>
      <c r="H1149" s="237" t="str">
        <f t="shared" si="378"/>
        <v/>
      </c>
      <c r="I1149" s="237">
        <f t="shared" si="379"/>
        <v>10</v>
      </c>
      <c r="J1149" s="237" t="str">
        <f t="shared" si="380"/>
        <v/>
      </c>
      <c r="K1149" s="237" t="str">
        <f t="shared" si="381"/>
        <v/>
      </c>
      <c r="L1149" s="237" t="str">
        <f t="shared" si="382"/>
        <v/>
      </c>
      <c r="M1149" s="237" t="str">
        <f t="shared" si="383"/>
        <v/>
      </c>
    </row>
    <row r="1150" spans="1:13" ht="12.75" customHeight="1" outlineLevel="1" x14ac:dyDescent="0.25">
      <c r="A1150" s="46" t="str">
        <f t="shared" si="369"/>
        <v xml:space="preserve">Meter Reading Related; </v>
      </c>
      <c r="B1150" s="276" t="s">
        <v>1343</v>
      </c>
      <c r="C1150" s="279"/>
      <c r="D1150" s="237"/>
      <c r="E1150" s="237" t="s">
        <v>2888</v>
      </c>
      <c r="F1150" s="237" t="s">
        <v>2670</v>
      </c>
      <c r="G1150" s="237" t="str">
        <f t="shared" si="377"/>
        <v>string</v>
      </c>
      <c r="H1150" s="237" t="str">
        <f t="shared" si="378"/>
        <v/>
      </c>
      <c r="I1150" s="237">
        <f t="shared" si="379"/>
        <v>3</v>
      </c>
      <c r="J1150" s="237" t="str">
        <f t="shared" si="380"/>
        <v/>
      </c>
      <c r="K1150" s="237" t="str">
        <f t="shared" si="381"/>
        <v/>
      </c>
      <c r="L1150" s="237" t="str">
        <f t="shared" si="382"/>
        <v/>
      </c>
      <c r="M1150" s="237" t="str">
        <f t="shared" si="383"/>
        <v/>
      </c>
    </row>
    <row r="1151" spans="1:13" ht="12.75" customHeight="1" outlineLevel="1" x14ac:dyDescent="0.25">
      <c r="A1151" s="46" t="str">
        <f t="shared" si="369"/>
        <v xml:space="preserve">Meter Reading Related; </v>
      </c>
      <c r="B1151" s="276" t="s">
        <v>1343</v>
      </c>
      <c r="C1151" s="279"/>
      <c r="D1151" s="237"/>
      <c r="E1151" s="237" t="s">
        <v>626</v>
      </c>
      <c r="F1151" s="237" t="s">
        <v>2670</v>
      </c>
      <c r="G1151" s="237" t="str">
        <f t="shared" si="377"/>
        <v>decimal</v>
      </c>
      <c r="H1151" s="237" t="str">
        <f t="shared" si="378"/>
        <v/>
      </c>
      <c r="I1151" s="237" t="str">
        <f t="shared" si="379"/>
        <v/>
      </c>
      <c r="J1151" s="237" t="str">
        <f t="shared" si="380"/>
        <v/>
      </c>
      <c r="K1151" s="237">
        <f t="shared" si="381"/>
        <v>12</v>
      </c>
      <c r="L1151" s="237">
        <f t="shared" si="382"/>
        <v>5</v>
      </c>
      <c r="M1151" s="237" t="str">
        <f t="shared" si="383"/>
        <v/>
      </c>
    </row>
    <row r="1152" spans="1:13" ht="12.75" customHeight="1" outlineLevel="1" x14ac:dyDescent="0.25">
      <c r="A1152" s="46" t="str">
        <f t="shared" si="369"/>
        <v xml:space="preserve">Meter Reading Related; </v>
      </c>
      <c r="B1152" s="276" t="s">
        <v>1343</v>
      </c>
      <c r="C1152" s="279"/>
      <c r="D1152" s="237"/>
      <c r="E1152" s="237" t="s">
        <v>2786</v>
      </c>
      <c r="F1152" s="237" t="s">
        <v>2670</v>
      </c>
      <c r="G1152" s="237" t="str">
        <f t="shared" si="377"/>
        <v>decimal</v>
      </c>
      <c r="H1152" s="237" t="str">
        <f t="shared" si="378"/>
        <v/>
      </c>
      <c r="I1152" s="237" t="str">
        <f t="shared" si="379"/>
        <v/>
      </c>
      <c r="J1152" s="237" t="str">
        <f t="shared" si="380"/>
        <v/>
      </c>
      <c r="K1152" s="237">
        <f t="shared" si="381"/>
        <v>15</v>
      </c>
      <c r="L1152" s="237">
        <f t="shared" si="382"/>
        <v>3</v>
      </c>
      <c r="M1152" s="237" t="str">
        <f t="shared" si="383"/>
        <v/>
      </c>
    </row>
    <row r="1153" spans="1:13" ht="12.75" customHeight="1" outlineLevel="1" x14ac:dyDescent="0.25">
      <c r="A1153" s="46" t="str">
        <f t="shared" si="369"/>
        <v xml:space="preserve">Meter Reading Related; </v>
      </c>
      <c r="B1153" s="276" t="s">
        <v>1343</v>
      </c>
      <c r="C1153" s="279"/>
      <c r="D1153" s="237"/>
      <c r="E1153" s="237" t="s">
        <v>1315</v>
      </c>
      <c r="F1153" s="237" t="s">
        <v>2670</v>
      </c>
      <c r="G1153" s="237" t="str">
        <f t="shared" si="377"/>
        <v>string</v>
      </c>
      <c r="H1153" s="237" t="str">
        <f t="shared" si="378"/>
        <v/>
      </c>
      <c r="I1153" s="237">
        <f t="shared" si="379"/>
        <v>2</v>
      </c>
      <c r="J1153" s="237" t="str">
        <f t="shared" si="380"/>
        <v/>
      </c>
      <c r="K1153" s="237" t="str">
        <f t="shared" si="381"/>
        <v/>
      </c>
      <c r="L1153" s="237" t="str">
        <f t="shared" si="382"/>
        <v/>
      </c>
      <c r="M1153" s="237" t="str">
        <f t="shared" si="383"/>
        <v/>
      </c>
    </row>
    <row r="1154" spans="1:13" ht="12.75" customHeight="1" outlineLevel="1" x14ac:dyDescent="0.25">
      <c r="A1154" s="46" t="str">
        <f t="shared" si="369"/>
        <v xml:space="preserve">Meter Reading Related; </v>
      </c>
      <c r="B1154" s="276" t="s">
        <v>1343</v>
      </c>
      <c r="C1154" s="279"/>
      <c r="D1154" s="237"/>
      <c r="E1154" s="237" t="s">
        <v>620</v>
      </c>
      <c r="F1154" s="237" t="s">
        <v>2670</v>
      </c>
      <c r="G1154" s="237" t="str">
        <f t="shared" si="377"/>
        <v>string</v>
      </c>
      <c r="H1154" s="237" t="str">
        <f t="shared" si="378"/>
        <v/>
      </c>
      <c r="I1154" s="237">
        <f t="shared" si="379"/>
        <v>2</v>
      </c>
      <c r="J1154" s="237" t="str">
        <f t="shared" si="380"/>
        <v/>
      </c>
      <c r="K1154" s="237" t="str">
        <f t="shared" si="381"/>
        <v/>
      </c>
      <c r="L1154" s="237" t="str">
        <f t="shared" si="382"/>
        <v/>
      </c>
      <c r="M1154" s="237" t="str">
        <f t="shared" si="383"/>
        <v/>
      </c>
    </row>
    <row r="1155" spans="1:13" ht="12.75" customHeight="1" outlineLevel="1" x14ac:dyDescent="0.25">
      <c r="A1155" s="46" t="str">
        <f t="shared" si="369"/>
        <v xml:space="preserve">Meter Reading Related; </v>
      </c>
      <c r="B1155" s="276" t="s">
        <v>1343</v>
      </c>
      <c r="C1155" s="279"/>
      <c r="D1155" s="237"/>
      <c r="E1155" s="237" t="s">
        <v>3662</v>
      </c>
      <c r="F1155" s="237" t="s">
        <v>2670</v>
      </c>
      <c r="G1155" s="237" t="str">
        <f t="shared" si="377"/>
        <v>date</v>
      </c>
      <c r="H1155" s="237" t="str">
        <f t="shared" si="378"/>
        <v/>
      </c>
      <c r="I1155" s="237" t="str">
        <f t="shared" si="379"/>
        <v/>
      </c>
      <c r="J1155" s="237" t="str">
        <f t="shared" si="380"/>
        <v/>
      </c>
      <c r="K1155" s="237" t="str">
        <f t="shared" si="381"/>
        <v/>
      </c>
      <c r="L1155" s="237" t="str">
        <f t="shared" si="382"/>
        <v/>
      </c>
      <c r="M1155" s="237" t="str">
        <f t="shared" si="383"/>
        <v/>
      </c>
    </row>
    <row r="1156" spans="1:13" ht="12.75" customHeight="1" outlineLevel="1" x14ac:dyDescent="0.25">
      <c r="A1156" s="46" t="str">
        <f t="shared" si="369"/>
        <v xml:space="preserve">Meter Reading Related; </v>
      </c>
      <c r="B1156" s="276" t="s">
        <v>1343</v>
      </c>
      <c r="C1156" s="279"/>
      <c r="D1156" s="237"/>
      <c r="E1156" s="237" t="s">
        <v>2893</v>
      </c>
      <c r="F1156" s="237" t="s">
        <v>2681</v>
      </c>
      <c r="G1156" s="237" t="str">
        <f t="shared" si="377"/>
        <v>decimal</v>
      </c>
      <c r="H1156" s="237" t="str">
        <f t="shared" si="378"/>
        <v/>
      </c>
      <c r="I1156" s="237" t="str">
        <f t="shared" si="379"/>
        <v/>
      </c>
      <c r="J1156" s="237" t="str">
        <f t="shared" si="380"/>
        <v/>
      </c>
      <c r="K1156" s="237">
        <f t="shared" si="381"/>
        <v>15</v>
      </c>
      <c r="L1156" s="237">
        <f t="shared" si="382"/>
        <v>3</v>
      </c>
      <c r="M1156" s="237" t="str">
        <f t="shared" si="383"/>
        <v/>
      </c>
    </row>
    <row r="1157" spans="1:13" ht="12.75" customHeight="1" outlineLevel="1" x14ac:dyDescent="0.25">
      <c r="A1157" s="46" t="str">
        <f t="shared" si="369"/>
        <v xml:space="preserve">Meter Reading Related; </v>
      </c>
      <c r="B1157" s="276" t="s">
        <v>1343</v>
      </c>
      <c r="C1157" s="279"/>
      <c r="D1157" s="237"/>
      <c r="E1157" s="237" t="s">
        <v>3663</v>
      </c>
      <c r="F1157" s="237" t="s">
        <v>2670</v>
      </c>
      <c r="G1157" s="237" t="str">
        <f t="shared" si="377"/>
        <v>string</v>
      </c>
      <c r="H1157" s="237" t="str">
        <f t="shared" si="378"/>
        <v/>
      </c>
      <c r="I1157" s="237">
        <f t="shared" si="379"/>
        <v>4</v>
      </c>
      <c r="J1157" s="237" t="str">
        <f t="shared" si="380"/>
        <v/>
      </c>
      <c r="K1157" s="237" t="str">
        <f t="shared" si="381"/>
        <v/>
      </c>
      <c r="L1157" s="237" t="str">
        <f t="shared" si="382"/>
        <v/>
      </c>
      <c r="M1157" s="237" t="str">
        <f t="shared" si="383"/>
        <v/>
      </c>
    </row>
    <row r="1158" spans="1:13" s="230" customFormat="1" ht="12.75" customHeight="1" outlineLevel="1" x14ac:dyDescent="0.25">
      <c r="A1158" s="46" t="str">
        <f t="shared" si="369"/>
        <v xml:space="preserve">Meter Reading Related; </v>
      </c>
      <c r="B1158" s="276" t="s">
        <v>1343</v>
      </c>
      <c r="C1158" s="279"/>
      <c r="D1158" s="237"/>
      <c r="E1158" s="237" t="s">
        <v>2787</v>
      </c>
      <c r="F1158" s="237" t="s">
        <v>2670</v>
      </c>
      <c r="G1158" s="237" t="str">
        <f t="shared" si="377"/>
        <v>string</v>
      </c>
      <c r="H1158" s="237">
        <f t="shared" si="378"/>
        <v>2</v>
      </c>
      <c r="I1158" s="167" t="str">
        <f t="shared" si="379"/>
        <v/>
      </c>
      <c r="J1158" s="237" t="str">
        <f t="shared" si="380"/>
        <v/>
      </c>
      <c r="K1158" s="237" t="str">
        <f t="shared" si="381"/>
        <v/>
      </c>
      <c r="L1158" s="237" t="str">
        <f t="shared" si="382"/>
        <v/>
      </c>
      <c r="M1158" s="237" t="str">
        <f t="shared" si="383"/>
        <v/>
      </c>
    </row>
    <row r="1159" spans="1:13" ht="12.75" customHeight="1" x14ac:dyDescent="0.25">
      <c r="A1159" s="46" t="str">
        <f t="shared" si="369"/>
        <v xml:space="preserve">Meter Reading Related; </v>
      </c>
      <c r="B1159" s="47" t="s">
        <v>1345</v>
      </c>
      <c r="C1159" s="48" t="str">
        <f>VLOOKUP($B1159,MMnames,2,FALSE)</f>
        <v>Meter Point Status Change Confirmation Energisation</v>
      </c>
      <c r="D1159" s="49"/>
      <c r="E1159" s="49"/>
      <c r="F1159" s="14"/>
      <c r="G1159" s="14"/>
      <c r="H1159" s="14"/>
      <c r="I1159" s="14"/>
      <c r="J1159" s="14"/>
      <c r="K1159" s="14"/>
      <c r="L1159" s="14"/>
      <c r="M1159" s="14"/>
    </row>
    <row r="1160" spans="1:13" ht="12.75" customHeight="1" outlineLevel="1" x14ac:dyDescent="0.25">
      <c r="A1160" s="46" t="str">
        <f t="shared" si="369"/>
        <v xml:space="preserve">Meter Reading Related; </v>
      </c>
      <c r="B1160" s="51" t="s">
        <v>1345</v>
      </c>
      <c r="C1160" s="4" t="s">
        <v>2668</v>
      </c>
      <c r="D1160" s="4"/>
      <c r="E1160" s="4" t="s">
        <v>2769</v>
      </c>
      <c r="F1160" s="4" t="s">
        <v>2670</v>
      </c>
      <c r="G1160" s="159" t="str">
        <f t="shared" ref="G1160:G1166" si="384">VLOOKUP(E1160,DI_schema,2,FALSE)</f>
        <v>string</v>
      </c>
      <c r="H1160" s="159">
        <f t="shared" ref="H1160:H1166" si="385">VLOOKUP($E1160,DI_schema,3,FALSE)</f>
        <v>11</v>
      </c>
      <c r="I1160" s="159" t="str">
        <f t="shared" ref="I1160:I1166" si="386">VLOOKUP($E1160,DI_schema,4,FALSE)</f>
        <v/>
      </c>
      <c r="J1160" s="159" t="str">
        <f t="shared" ref="J1160:J1166" si="387">VLOOKUP($E1160,DI_schema,5,FALSE)</f>
        <v/>
      </c>
      <c r="K1160" s="159" t="str">
        <f t="shared" ref="K1160:K1166" si="388">VLOOKUP($E1160,DI_schema,6,FALSE)</f>
        <v/>
      </c>
      <c r="L1160" s="159" t="str">
        <f t="shared" ref="L1160:L1166" si="389">VLOOKUP($E1160,DI_schema,7,FALSE)</f>
        <v/>
      </c>
      <c r="M1160" s="159" t="str">
        <f t="shared" ref="M1160:M1166" si="390">IF(LEN(VLOOKUP($E1160,DI_schema,8,FALSE))&gt;0,"Yes","")</f>
        <v/>
      </c>
    </row>
    <row r="1161" spans="1:13" ht="12.75" customHeight="1" outlineLevel="1" x14ac:dyDescent="0.25">
      <c r="A1161" s="46" t="str">
        <f t="shared" si="369"/>
        <v xml:space="preserve">Meter Reading Related; </v>
      </c>
      <c r="B1161" s="51" t="s">
        <v>1345</v>
      </c>
      <c r="C1161" s="4"/>
      <c r="D1161" s="4"/>
      <c r="E1161" s="4" t="s">
        <v>2894</v>
      </c>
      <c r="F1161" s="4" t="s">
        <v>2681</v>
      </c>
      <c r="G1161" s="159" t="str">
        <f t="shared" si="384"/>
        <v>string</v>
      </c>
      <c r="H1161" s="159" t="str">
        <f t="shared" si="385"/>
        <v/>
      </c>
      <c r="I1161" s="159">
        <f t="shared" si="386"/>
        <v>35</v>
      </c>
      <c r="J1161" s="159" t="str">
        <f t="shared" si="387"/>
        <v/>
      </c>
      <c r="K1161" s="159" t="str">
        <f t="shared" si="388"/>
        <v/>
      </c>
      <c r="L1161" s="159" t="str">
        <f t="shared" si="389"/>
        <v/>
      </c>
      <c r="M1161" s="159" t="str">
        <f t="shared" si="390"/>
        <v/>
      </c>
    </row>
    <row r="1162" spans="1:13" ht="12.75" customHeight="1" outlineLevel="1" x14ac:dyDescent="0.25">
      <c r="A1162" s="46" t="str">
        <f t="shared" si="369"/>
        <v xml:space="preserve">Meter Reading Related; </v>
      </c>
      <c r="B1162" s="276" t="s">
        <v>1345</v>
      </c>
      <c r="C1162" s="237"/>
      <c r="D1162" s="237"/>
      <c r="E1162" s="237" t="s">
        <v>629</v>
      </c>
      <c r="F1162" s="237" t="s">
        <v>2670</v>
      </c>
      <c r="G1162" s="237" t="str">
        <f t="shared" si="384"/>
        <v>string</v>
      </c>
      <c r="H1162" s="237" t="str">
        <f t="shared" si="385"/>
        <v/>
      </c>
      <c r="I1162" s="237">
        <f t="shared" si="386"/>
        <v>35</v>
      </c>
      <c r="J1162" s="237" t="str">
        <f t="shared" si="387"/>
        <v/>
      </c>
      <c r="K1162" s="237" t="str">
        <f t="shared" si="388"/>
        <v/>
      </c>
      <c r="L1162" s="237" t="str">
        <f t="shared" si="389"/>
        <v/>
      </c>
      <c r="M1162" s="237" t="str">
        <f t="shared" si="390"/>
        <v/>
      </c>
    </row>
    <row r="1163" spans="1:13" s="230" customFormat="1" ht="12.75" customHeight="1" outlineLevel="1" x14ac:dyDescent="0.25">
      <c r="A1163" s="46" t="str">
        <f t="shared" si="369"/>
        <v xml:space="preserve">Meter Reading Related; </v>
      </c>
      <c r="B1163" s="276" t="s">
        <v>1345</v>
      </c>
      <c r="C1163" s="237"/>
      <c r="D1163" s="237"/>
      <c r="E1163" s="237" t="s">
        <v>2683</v>
      </c>
      <c r="F1163" s="237" t="s">
        <v>2670</v>
      </c>
      <c r="G1163" s="237" t="str">
        <f t="shared" si="384"/>
        <v>string</v>
      </c>
      <c r="H1163" s="237" t="str">
        <f t="shared" si="385"/>
        <v/>
      </c>
      <c r="I1163" s="237">
        <f t="shared" si="386"/>
        <v>3</v>
      </c>
      <c r="J1163" s="237" t="str">
        <f t="shared" si="387"/>
        <v/>
      </c>
      <c r="K1163" s="237" t="str">
        <f t="shared" si="388"/>
        <v/>
      </c>
      <c r="L1163" s="237" t="str">
        <f t="shared" si="389"/>
        <v/>
      </c>
      <c r="M1163" s="237" t="str">
        <f t="shared" si="390"/>
        <v/>
      </c>
    </row>
    <row r="1164" spans="1:13" ht="12.75" customHeight="1" outlineLevel="1" x14ac:dyDescent="0.25">
      <c r="A1164" s="46" t="str">
        <f t="shared" si="369"/>
        <v xml:space="preserve">Meter Reading Related; </v>
      </c>
      <c r="B1164" s="276" t="s">
        <v>1345</v>
      </c>
      <c r="C1164" s="237"/>
      <c r="D1164" s="237"/>
      <c r="E1164" s="237" t="s">
        <v>2771</v>
      </c>
      <c r="F1164" s="237" t="s">
        <v>2670</v>
      </c>
      <c r="G1164" s="237" t="str">
        <f t="shared" si="384"/>
        <v>string</v>
      </c>
      <c r="H1164" s="237" t="str">
        <f t="shared" si="385"/>
        <v/>
      </c>
      <c r="I1164" s="237">
        <f t="shared" si="386"/>
        <v>4</v>
      </c>
      <c r="J1164" s="237" t="str">
        <f t="shared" si="387"/>
        <v/>
      </c>
      <c r="K1164" s="237" t="str">
        <f t="shared" si="388"/>
        <v/>
      </c>
      <c r="L1164" s="237" t="str">
        <f t="shared" si="389"/>
        <v/>
      </c>
      <c r="M1164" s="237" t="str">
        <f t="shared" si="390"/>
        <v/>
      </c>
    </row>
    <row r="1165" spans="1:13" ht="12.75" customHeight="1" outlineLevel="1" x14ac:dyDescent="0.25">
      <c r="A1165" s="46" t="str">
        <f t="shared" si="369"/>
        <v xml:space="preserve">Meter Reading Related; </v>
      </c>
      <c r="B1165" s="276" t="s">
        <v>1345</v>
      </c>
      <c r="C1165" s="237"/>
      <c r="D1165" s="237"/>
      <c r="E1165" s="237" t="s">
        <v>2772</v>
      </c>
      <c r="F1165" s="237" t="s">
        <v>2670</v>
      </c>
      <c r="G1165" s="237" t="str">
        <f t="shared" si="384"/>
        <v>string</v>
      </c>
      <c r="H1165" s="237" t="str">
        <f t="shared" si="385"/>
        <v/>
      </c>
      <c r="I1165" s="237">
        <f t="shared" si="386"/>
        <v>2</v>
      </c>
      <c r="J1165" s="237" t="str">
        <f t="shared" si="387"/>
        <v/>
      </c>
      <c r="K1165" s="237" t="str">
        <f t="shared" si="388"/>
        <v/>
      </c>
      <c r="L1165" s="237" t="str">
        <f t="shared" si="389"/>
        <v/>
      </c>
      <c r="M1165" s="237" t="str">
        <f t="shared" si="390"/>
        <v/>
      </c>
    </row>
    <row r="1166" spans="1:13" ht="12.75" customHeight="1" outlineLevel="1" x14ac:dyDescent="0.25">
      <c r="A1166" s="46" t="str">
        <f t="shared" si="369"/>
        <v xml:space="preserve">Meter Reading Related; </v>
      </c>
      <c r="B1166" s="276" t="s">
        <v>1345</v>
      </c>
      <c r="C1166" s="237"/>
      <c r="D1166" s="237"/>
      <c r="E1166" s="237" t="s">
        <v>1245</v>
      </c>
      <c r="F1166" s="237" t="s">
        <v>2780</v>
      </c>
      <c r="G1166" s="237" t="str">
        <f t="shared" si="384"/>
        <v>date</v>
      </c>
      <c r="H1166" s="237" t="str">
        <f t="shared" si="385"/>
        <v/>
      </c>
      <c r="I1166" s="237" t="str">
        <f t="shared" si="386"/>
        <v/>
      </c>
      <c r="J1166" s="237" t="str">
        <f t="shared" si="387"/>
        <v/>
      </c>
      <c r="K1166" s="237" t="str">
        <f t="shared" si="388"/>
        <v/>
      </c>
      <c r="L1166" s="237" t="str">
        <f t="shared" si="389"/>
        <v/>
      </c>
      <c r="M1166" s="237" t="str">
        <f t="shared" si="390"/>
        <v/>
      </c>
    </row>
    <row r="1167" spans="1:13" ht="12.75" customHeight="1" outlineLevel="1" x14ac:dyDescent="0.25">
      <c r="A1167" s="46" t="str">
        <f t="shared" si="369"/>
        <v xml:space="preserve">Meter Reading Related; </v>
      </c>
      <c r="B1167" s="276" t="s">
        <v>1345</v>
      </c>
      <c r="C1167" s="237"/>
      <c r="D1167" s="237"/>
      <c r="E1167" s="237" t="s">
        <v>3979</v>
      </c>
      <c r="F1167" s="237" t="s">
        <v>2681</v>
      </c>
      <c r="G1167" s="237" t="s">
        <v>2244</v>
      </c>
      <c r="H1167" s="237"/>
      <c r="I1167" s="237"/>
      <c r="J1167" s="237"/>
      <c r="K1167" s="237"/>
      <c r="L1167" s="237"/>
      <c r="M1167" s="237"/>
    </row>
    <row r="1168" spans="1:13" s="230" customFormat="1" outlineLevel="1" x14ac:dyDescent="0.25">
      <c r="A1168" s="46" t="str">
        <f t="shared" si="369"/>
        <v xml:space="preserve">Meter Reading Related; </v>
      </c>
      <c r="B1168" s="276" t="s">
        <v>1345</v>
      </c>
      <c r="C1168" s="237" t="s">
        <v>2588</v>
      </c>
      <c r="D1168" s="237" t="s">
        <v>2679</v>
      </c>
      <c r="E1168" s="237" t="s">
        <v>2785</v>
      </c>
      <c r="F1168" s="237" t="s">
        <v>2670</v>
      </c>
      <c r="G1168" s="237" t="str">
        <f t="shared" ref="G1168:G1184" si="391">VLOOKUP(E1168,DI_schema,2,FALSE)</f>
        <v>string</v>
      </c>
      <c r="H1168" s="237" t="str">
        <f t="shared" ref="H1168:H1184" si="392">VLOOKUP($E1168,DI_schema,3,FALSE)</f>
        <v/>
      </c>
      <c r="I1168" s="237">
        <f t="shared" ref="I1168:I1184" si="393">VLOOKUP($E1168,DI_schema,4,FALSE)</f>
        <v>10</v>
      </c>
      <c r="J1168" s="237" t="str">
        <f t="shared" ref="J1168:J1184" si="394">VLOOKUP($E1168,DI_schema,5,FALSE)</f>
        <v/>
      </c>
      <c r="K1168" s="237" t="str">
        <f t="shared" ref="K1168:K1184" si="395">VLOOKUP($E1168,DI_schema,6,FALSE)</f>
        <v/>
      </c>
      <c r="L1168" s="237" t="str">
        <f t="shared" ref="L1168:L1184" si="396">VLOOKUP($E1168,DI_schema,7,FALSE)</f>
        <v/>
      </c>
      <c r="M1168" s="237" t="str">
        <f t="shared" ref="M1168:M1184" si="397">IF(LEN(VLOOKUP($E1168,DI_schema,8,FALSE))&gt;0,"Yes","")</f>
        <v/>
      </c>
    </row>
    <row r="1169" spans="1:13" ht="12.75" customHeight="1" outlineLevel="1" x14ac:dyDescent="0.25">
      <c r="A1169" s="46" t="str">
        <f t="shared" si="369"/>
        <v xml:space="preserve">Meter Reading Related; </v>
      </c>
      <c r="B1169" s="276" t="s">
        <v>1345</v>
      </c>
      <c r="C1169" s="237"/>
      <c r="D1169" s="237"/>
      <c r="E1169" s="237" t="s">
        <v>1245</v>
      </c>
      <c r="F1169" s="237" t="s">
        <v>2670</v>
      </c>
      <c r="G1169" s="237" t="str">
        <f t="shared" si="391"/>
        <v>date</v>
      </c>
      <c r="H1169" s="237" t="str">
        <f t="shared" si="392"/>
        <v/>
      </c>
      <c r="I1169" s="237" t="str">
        <f t="shared" si="393"/>
        <v/>
      </c>
      <c r="J1169" s="237" t="str">
        <f t="shared" si="394"/>
        <v/>
      </c>
      <c r="K1169" s="237" t="str">
        <f t="shared" si="395"/>
        <v/>
      </c>
      <c r="L1169" s="237" t="str">
        <f t="shared" si="396"/>
        <v/>
      </c>
      <c r="M1169" s="237" t="str">
        <f t="shared" si="397"/>
        <v/>
      </c>
    </row>
    <row r="1170" spans="1:13" ht="12.75" customHeight="1" outlineLevel="1" x14ac:dyDescent="0.25">
      <c r="A1170" s="46" t="str">
        <f t="shared" si="369"/>
        <v xml:space="preserve">Meter Reading Related; </v>
      </c>
      <c r="B1170" s="276" t="s">
        <v>1345</v>
      </c>
      <c r="C1170" s="237"/>
      <c r="D1170" s="237"/>
      <c r="E1170" s="237" t="s">
        <v>1246</v>
      </c>
      <c r="F1170" s="237" t="s">
        <v>2681</v>
      </c>
      <c r="G1170" s="237" t="str">
        <f t="shared" si="391"/>
        <v>decimal</v>
      </c>
      <c r="H1170" s="237" t="str">
        <f t="shared" si="392"/>
        <v/>
      </c>
      <c r="I1170" s="237" t="str">
        <f t="shared" si="393"/>
        <v/>
      </c>
      <c r="J1170" s="237" t="str">
        <f t="shared" si="394"/>
        <v/>
      </c>
      <c r="K1170" s="237">
        <f t="shared" si="395"/>
        <v>15</v>
      </c>
      <c r="L1170" s="237">
        <f t="shared" si="396"/>
        <v>8</v>
      </c>
      <c r="M1170" s="237" t="str">
        <f t="shared" si="397"/>
        <v/>
      </c>
    </row>
    <row r="1171" spans="1:13" ht="12.75" customHeight="1" outlineLevel="1" x14ac:dyDescent="0.25">
      <c r="A1171" s="46" t="str">
        <f t="shared" si="369"/>
        <v xml:space="preserve">Meter Reading Related; </v>
      </c>
      <c r="B1171" s="276" t="s">
        <v>1345</v>
      </c>
      <c r="C1171" s="237"/>
      <c r="D1171" s="237"/>
      <c r="E1171" s="237" t="s">
        <v>625</v>
      </c>
      <c r="F1171" s="237" t="s">
        <v>2681</v>
      </c>
      <c r="G1171" s="237" t="str">
        <f t="shared" si="391"/>
        <v>decimal</v>
      </c>
      <c r="H1171" s="237" t="str">
        <f t="shared" si="392"/>
        <v/>
      </c>
      <c r="I1171" s="237" t="str">
        <f t="shared" si="393"/>
        <v/>
      </c>
      <c r="J1171" s="237" t="str">
        <f t="shared" si="394"/>
        <v/>
      </c>
      <c r="K1171" s="237">
        <f t="shared" si="395"/>
        <v>15</v>
      </c>
      <c r="L1171" s="237">
        <f t="shared" si="396"/>
        <v>8</v>
      </c>
      <c r="M1171" s="237" t="str">
        <f t="shared" si="397"/>
        <v/>
      </c>
    </row>
    <row r="1172" spans="1:13" ht="12.75" customHeight="1" outlineLevel="1" x14ac:dyDescent="0.25">
      <c r="A1172" s="46" t="str">
        <f t="shared" si="369"/>
        <v xml:space="preserve">Meter Reading Related; </v>
      </c>
      <c r="B1172" s="276" t="s">
        <v>1345</v>
      </c>
      <c r="C1172" s="237" t="s">
        <v>3418</v>
      </c>
      <c r="D1172" s="237" t="s">
        <v>2674</v>
      </c>
      <c r="E1172" s="237" t="s">
        <v>2782</v>
      </c>
      <c r="F1172" s="237" t="s">
        <v>2681</v>
      </c>
      <c r="G1172" s="237" t="str">
        <f t="shared" si="391"/>
        <v>string</v>
      </c>
      <c r="H1172" s="237" t="str">
        <f t="shared" si="392"/>
        <v/>
      </c>
      <c r="I1172" s="237">
        <f t="shared" si="393"/>
        <v>15</v>
      </c>
      <c r="J1172" s="237" t="str">
        <f t="shared" si="394"/>
        <v/>
      </c>
      <c r="K1172" s="237" t="str">
        <f t="shared" si="395"/>
        <v/>
      </c>
      <c r="L1172" s="237" t="str">
        <f t="shared" si="396"/>
        <v/>
      </c>
      <c r="M1172" s="237" t="str">
        <f t="shared" si="397"/>
        <v/>
      </c>
    </row>
    <row r="1173" spans="1:13" ht="12.75" customHeight="1" outlineLevel="1" x14ac:dyDescent="0.25">
      <c r="A1173" s="46" t="str">
        <f t="shared" si="369"/>
        <v xml:space="preserve">Meter Reading Related; </v>
      </c>
      <c r="B1173" s="276" t="s">
        <v>1345</v>
      </c>
      <c r="C1173" s="237"/>
      <c r="D1173" s="237"/>
      <c r="E1173" s="237" t="s">
        <v>2783</v>
      </c>
      <c r="F1173" s="237" t="s">
        <v>2670</v>
      </c>
      <c r="G1173" s="237" t="str">
        <f t="shared" si="391"/>
        <v>string</v>
      </c>
      <c r="H1173" s="237" t="str">
        <f t="shared" si="392"/>
        <v/>
      </c>
      <c r="I1173" s="237">
        <f t="shared" si="393"/>
        <v>9</v>
      </c>
      <c r="J1173" s="237" t="str">
        <f t="shared" si="394"/>
        <v/>
      </c>
      <c r="K1173" s="237" t="str">
        <f t="shared" si="395"/>
        <v/>
      </c>
      <c r="L1173" s="237" t="str">
        <f t="shared" si="396"/>
        <v/>
      </c>
      <c r="M1173" s="237" t="str">
        <f t="shared" si="397"/>
        <v/>
      </c>
    </row>
    <row r="1174" spans="1:13" ht="12.75" customHeight="1" outlineLevel="1" collapsed="1" x14ac:dyDescent="0.25">
      <c r="A1174" s="46" t="str">
        <f t="shared" si="369"/>
        <v xml:space="preserve">Meter Reading Related; </v>
      </c>
      <c r="B1174" s="276" t="s">
        <v>1345</v>
      </c>
      <c r="C1174" s="279" t="s">
        <v>2586</v>
      </c>
      <c r="D1174" s="237" t="s">
        <v>2674</v>
      </c>
      <c r="E1174" s="237" t="s">
        <v>2784</v>
      </c>
      <c r="F1174" s="237" t="s">
        <v>2670</v>
      </c>
      <c r="G1174" s="237" t="str">
        <f t="shared" si="391"/>
        <v>string</v>
      </c>
      <c r="H1174" s="237" t="str">
        <f t="shared" si="392"/>
        <v/>
      </c>
      <c r="I1174" s="237">
        <f t="shared" si="393"/>
        <v>3</v>
      </c>
      <c r="J1174" s="237" t="str">
        <f t="shared" si="394"/>
        <v/>
      </c>
      <c r="K1174" s="237" t="str">
        <f t="shared" si="395"/>
        <v/>
      </c>
      <c r="L1174" s="237" t="str">
        <f t="shared" si="396"/>
        <v/>
      </c>
      <c r="M1174" s="237" t="str">
        <f t="shared" si="397"/>
        <v/>
      </c>
    </row>
    <row r="1175" spans="1:13" s="230" customFormat="1" ht="12.75" customHeight="1" outlineLevel="1" x14ac:dyDescent="0.25">
      <c r="A1175" s="46" t="str">
        <f t="shared" si="369"/>
        <v xml:space="preserve">Meter Reading Related; </v>
      </c>
      <c r="B1175" s="276" t="s">
        <v>1345</v>
      </c>
      <c r="C1175" s="279"/>
      <c r="D1175" s="237"/>
      <c r="E1175" s="237" t="s">
        <v>2785</v>
      </c>
      <c r="F1175" s="237" t="s">
        <v>2670</v>
      </c>
      <c r="G1175" s="237" t="str">
        <f t="shared" si="391"/>
        <v>string</v>
      </c>
      <c r="H1175" s="237" t="str">
        <f t="shared" si="392"/>
        <v/>
      </c>
      <c r="I1175" s="237">
        <f t="shared" si="393"/>
        <v>10</v>
      </c>
      <c r="J1175" s="237" t="str">
        <f t="shared" si="394"/>
        <v/>
      </c>
      <c r="K1175" s="237" t="str">
        <f t="shared" si="395"/>
        <v/>
      </c>
      <c r="L1175" s="237" t="str">
        <f t="shared" si="396"/>
        <v/>
      </c>
      <c r="M1175" s="237" t="str">
        <f t="shared" si="397"/>
        <v/>
      </c>
    </row>
    <row r="1176" spans="1:13" ht="12.75" customHeight="1" outlineLevel="1" x14ac:dyDescent="0.25">
      <c r="A1176" s="46" t="str">
        <f t="shared" si="369"/>
        <v xml:space="preserve">Meter Reading Related; </v>
      </c>
      <c r="B1176" s="276" t="s">
        <v>1345</v>
      </c>
      <c r="C1176" s="279"/>
      <c r="D1176" s="237"/>
      <c r="E1176" s="237" t="s">
        <v>2888</v>
      </c>
      <c r="F1176" s="237" t="s">
        <v>2670</v>
      </c>
      <c r="G1176" s="237" t="str">
        <f t="shared" si="391"/>
        <v>string</v>
      </c>
      <c r="H1176" s="237" t="str">
        <f t="shared" si="392"/>
        <v/>
      </c>
      <c r="I1176" s="237">
        <f t="shared" si="393"/>
        <v>3</v>
      </c>
      <c r="J1176" s="237" t="str">
        <f t="shared" si="394"/>
        <v/>
      </c>
      <c r="K1176" s="237" t="str">
        <f t="shared" si="395"/>
        <v/>
      </c>
      <c r="L1176" s="237" t="str">
        <f t="shared" si="396"/>
        <v/>
      </c>
      <c r="M1176" s="237" t="str">
        <f t="shared" si="397"/>
        <v/>
      </c>
    </row>
    <row r="1177" spans="1:13" ht="12.75" customHeight="1" outlineLevel="1" x14ac:dyDescent="0.25">
      <c r="A1177" s="46" t="str">
        <f t="shared" si="369"/>
        <v xml:space="preserve">Meter Reading Related; </v>
      </c>
      <c r="B1177" s="276" t="s">
        <v>1345</v>
      </c>
      <c r="C1177" s="279"/>
      <c r="D1177" s="237"/>
      <c r="E1177" s="237" t="s">
        <v>626</v>
      </c>
      <c r="F1177" s="237" t="s">
        <v>2670</v>
      </c>
      <c r="G1177" s="237" t="str">
        <f t="shared" si="391"/>
        <v>decimal</v>
      </c>
      <c r="H1177" s="237" t="str">
        <f t="shared" si="392"/>
        <v/>
      </c>
      <c r="I1177" s="237" t="str">
        <f t="shared" si="393"/>
        <v/>
      </c>
      <c r="J1177" s="237" t="str">
        <f t="shared" si="394"/>
        <v/>
      </c>
      <c r="K1177" s="237">
        <f t="shared" si="395"/>
        <v>12</v>
      </c>
      <c r="L1177" s="237">
        <f t="shared" si="396"/>
        <v>5</v>
      </c>
      <c r="M1177" s="237" t="str">
        <f t="shared" si="397"/>
        <v/>
      </c>
    </row>
    <row r="1178" spans="1:13" ht="12.75" customHeight="1" outlineLevel="1" x14ac:dyDescent="0.25">
      <c r="A1178" s="46" t="str">
        <f t="shared" si="369"/>
        <v xml:space="preserve">Meter Reading Related; </v>
      </c>
      <c r="B1178" s="276" t="s">
        <v>1345</v>
      </c>
      <c r="C1178" s="279"/>
      <c r="D1178" s="237"/>
      <c r="E1178" s="237" t="s">
        <v>2786</v>
      </c>
      <c r="F1178" s="237" t="s">
        <v>2670</v>
      </c>
      <c r="G1178" s="237" t="str">
        <f t="shared" si="391"/>
        <v>decimal</v>
      </c>
      <c r="H1178" s="237" t="str">
        <f t="shared" si="392"/>
        <v/>
      </c>
      <c r="I1178" s="237" t="str">
        <f t="shared" si="393"/>
        <v/>
      </c>
      <c r="J1178" s="237" t="str">
        <f t="shared" si="394"/>
        <v/>
      </c>
      <c r="K1178" s="237">
        <f t="shared" si="395"/>
        <v>15</v>
      </c>
      <c r="L1178" s="237">
        <f t="shared" si="396"/>
        <v>3</v>
      </c>
      <c r="M1178" s="237" t="str">
        <f t="shared" si="397"/>
        <v/>
      </c>
    </row>
    <row r="1179" spans="1:13" ht="12.75" customHeight="1" outlineLevel="1" x14ac:dyDescent="0.25">
      <c r="A1179" s="46" t="str">
        <f t="shared" si="369"/>
        <v xml:space="preserve">Meter Reading Related; </v>
      </c>
      <c r="B1179" s="276" t="s">
        <v>1345</v>
      </c>
      <c r="C1179" s="279"/>
      <c r="D1179" s="237"/>
      <c r="E1179" s="237" t="s">
        <v>1315</v>
      </c>
      <c r="F1179" s="237" t="s">
        <v>2670</v>
      </c>
      <c r="G1179" s="237" t="str">
        <f t="shared" si="391"/>
        <v>string</v>
      </c>
      <c r="H1179" s="237" t="str">
        <f t="shared" si="392"/>
        <v/>
      </c>
      <c r="I1179" s="237">
        <f t="shared" si="393"/>
        <v>2</v>
      </c>
      <c r="J1179" s="237" t="str">
        <f t="shared" si="394"/>
        <v/>
      </c>
      <c r="K1179" s="237" t="str">
        <f t="shared" si="395"/>
        <v/>
      </c>
      <c r="L1179" s="237" t="str">
        <f t="shared" si="396"/>
        <v/>
      </c>
      <c r="M1179" s="237" t="str">
        <f t="shared" si="397"/>
        <v/>
      </c>
    </row>
    <row r="1180" spans="1:13" ht="12.75" customHeight="1" outlineLevel="1" x14ac:dyDescent="0.25">
      <c r="A1180" s="46" t="str">
        <f t="shared" si="369"/>
        <v xml:space="preserve">Meter Reading Related; </v>
      </c>
      <c r="B1180" s="276" t="s">
        <v>1345</v>
      </c>
      <c r="C1180" s="279"/>
      <c r="D1180" s="237"/>
      <c r="E1180" s="237" t="s">
        <v>620</v>
      </c>
      <c r="F1180" s="237" t="s">
        <v>2670</v>
      </c>
      <c r="G1180" s="237" t="str">
        <f t="shared" si="391"/>
        <v>string</v>
      </c>
      <c r="H1180" s="237" t="str">
        <f t="shared" si="392"/>
        <v/>
      </c>
      <c r="I1180" s="237">
        <f t="shared" si="393"/>
        <v>2</v>
      </c>
      <c r="J1180" s="237" t="str">
        <f t="shared" si="394"/>
        <v/>
      </c>
      <c r="K1180" s="237" t="str">
        <f t="shared" si="395"/>
        <v/>
      </c>
      <c r="L1180" s="237" t="str">
        <f t="shared" si="396"/>
        <v/>
      </c>
      <c r="M1180" s="237" t="str">
        <f t="shared" si="397"/>
        <v/>
      </c>
    </row>
    <row r="1181" spans="1:13" ht="12.75" customHeight="1" outlineLevel="1" x14ac:dyDescent="0.25">
      <c r="A1181" s="46" t="str">
        <f t="shared" si="369"/>
        <v xml:space="preserve">Meter Reading Related; </v>
      </c>
      <c r="B1181" s="276" t="s">
        <v>1345</v>
      </c>
      <c r="C1181" s="279"/>
      <c r="D1181" s="237"/>
      <c r="E1181" s="237" t="s">
        <v>3662</v>
      </c>
      <c r="F1181" s="237" t="s">
        <v>2670</v>
      </c>
      <c r="G1181" s="237" t="str">
        <f t="shared" si="391"/>
        <v>date</v>
      </c>
      <c r="H1181" s="237" t="str">
        <f t="shared" si="392"/>
        <v/>
      </c>
      <c r="I1181" s="237" t="str">
        <f t="shared" si="393"/>
        <v/>
      </c>
      <c r="J1181" s="237" t="str">
        <f t="shared" si="394"/>
        <v/>
      </c>
      <c r="K1181" s="237" t="str">
        <f t="shared" si="395"/>
        <v/>
      </c>
      <c r="L1181" s="237" t="str">
        <f t="shared" si="396"/>
        <v/>
      </c>
      <c r="M1181" s="237" t="str">
        <f t="shared" si="397"/>
        <v/>
      </c>
    </row>
    <row r="1182" spans="1:13" ht="12.75" customHeight="1" outlineLevel="1" x14ac:dyDescent="0.25">
      <c r="A1182" s="46" t="str">
        <f t="shared" si="369"/>
        <v xml:space="preserve">Meter Reading Related; </v>
      </c>
      <c r="B1182" s="276" t="s">
        <v>1345</v>
      </c>
      <c r="C1182" s="279"/>
      <c r="D1182" s="237"/>
      <c r="E1182" s="237" t="s">
        <v>2893</v>
      </c>
      <c r="F1182" s="237" t="s">
        <v>2681</v>
      </c>
      <c r="G1182" s="237" t="str">
        <f t="shared" si="391"/>
        <v>decimal</v>
      </c>
      <c r="H1182" s="237" t="str">
        <f t="shared" si="392"/>
        <v/>
      </c>
      <c r="I1182" s="237" t="str">
        <f t="shared" si="393"/>
        <v/>
      </c>
      <c r="J1182" s="237" t="str">
        <f t="shared" si="394"/>
        <v/>
      </c>
      <c r="K1182" s="237">
        <f t="shared" si="395"/>
        <v>15</v>
      </c>
      <c r="L1182" s="237">
        <f t="shared" si="396"/>
        <v>3</v>
      </c>
      <c r="M1182" s="237" t="str">
        <f t="shared" si="397"/>
        <v/>
      </c>
    </row>
    <row r="1183" spans="1:13" ht="12.75" customHeight="1" outlineLevel="1" x14ac:dyDescent="0.25">
      <c r="A1183" s="46" t="str">
        <f t="shared" si="369"/>
        <v xml:space="preserve">Meter Reading Related; </v>
      </c>
      <c r="B1183" s="276" t="s">
        <v>1345</v>
      </c>
      <c r="C1183" s="279"/>
      <c r="D1183" s="237"/>
      <c r="E1183" s="237" t="s">
        <v>3663</v>
      </c>
      <c r="F1183" s="237" t="s">
        <v>2670</v>
      </c>
      <c r="G1183" s="237" t="str">
        <f t="shared" si="391"/>
        <v>string</v>
      </c>
      <c r="H1183" s="237" t="str">
        <f t="shared" si="392"/>
        <v/>
      </c>
      <c r="I1183" s="237">
        <f t="shared" si="393"/>
        <v>4</v>
      </c>
      <c r="J1183" s="237" t="str">
        <f t="shared" si="394"/>
        <v/>
      </c>
      <c r="K1183" s="237" t="str">
        <f t="shared" si="395"/>
        <v/>
      </c>
      <c r="L1183" s="237" t="str">
        <f t="shared" si="396"/>
        <v/>
      </c>
      <c r="M1183" s="237" t="str">
        <f t="shared" si="397"/>
        <v/>
      </c>
    </row>
    <row r="1184" spans="1:13" s="230" customFormat="1" ht="12.75" customHeight="1" outlineLevel="1" x14ac:dyDescent="0.25">
      <c r="A1184" s="46" t="str">
        <f t="shared" si="369"/>
        <v xml:space="preserve">Meter Reading Related; </v>
      </c>
      <c r="B1184" s="276" t="s">
        <v>1345</v>
      </c>
      <c r="C1184" s="279"/>
      <c r="D1184" s="237"/>
      <c r="E1184" s="237" t="s">
        <v>2787</v>
      </c>
      <c r="F1184" s="237" t="s">
        <v>2670</v>
      </c>
      <c r="G1184" s="237" t="str">
        <f t="shared" si="391"/>
        <v>string</v>
      </c>
      <c r="H1184" s="237">
        <f t="shared" si="392"/>
        <v>2</v>
      </c>
      <c r="I1184" s="167" t="str">
        <f t="shared" si="393"/>
        <v/>
      </c>
      <c r="J1184" s="237" t="str">
        <f t="shared" si="394"/>
        <v/>
      </c>
      <c r="K1184" s="237" t="str">
        <f t="shared" si="395"/>
        <v/>
      </c>
      <c r="L1184" s="237" t="str">
        <f t="shared" si="396"/>
        <v/>
      </c>
      <c r="M1184" s="237" t="str">
        <f t="shared" si="397"/>
        <v/>
      </c>
    </row>
    <row r="1185" spans="1:253" ht="12.75" customHeight="1" x14ac:dyDescent="0.25">
      <c r="A1185" s="46" t="str">
        <f t="shared" si="369"/>
        <v xml:space="preserve">Meter Reading Related; </v>
      </c>
      <c r="B1185" s="47" t="s">
        <v>570</v>
      </c>
      <c r="C1185" s="48" t="str">
        <f>VLOOKUP($B1185,MMnames,2,FALSE)</f>
        <v>Non Interval Load Factor Reading Exception</v>
      </c>
      <c r="D1185" s="49"/>
      <c r="E1185" s="49"/>
      <c r="F1185" s="14"/>
      <c r="G1185" s="14"/>
      <c r="H1185" s="14"/>
      <c r="I1185" s="14"/>
      <c r="J1185" s="14"/>
      <c r="K1185" s="14"/>
      <c r="L1185" s="14"/>
      <c r="M1185" s="14"/>
    </row>
    <row r="1186" spans="1:253" ht="12.75" customHeight="1" outlineLevel="1" x14ac:dyDescent="0.25">
      <c r="A1186" s="46" t="str">
        <f t="shared" si="369"/>
        <v xml:space="preserve">Meter Reading Related; </v>
      </c>
      <c r="B1186" s="51" t="s">
        <v>570</v>
      </c>
      <c r="C1186" s="4" t="s">
        <v>2668</v>
      </c>
      <c r="D1186" s="4"/>
      <c r="E1186" s="4" t="s">
        <v>2769</v>
      </c>
      <c r="F1186" s="4" t="s">
        <v>2670</v>
      </c>
      <c r="G1186" s="159" t="str">
        <f t="shared" ref="G1186:G1191" si="398">VLOOKUP(E1186,DI_schema,2,FALSE)</f>
        <v>string</v>
      </c>
      <c r="H1186" s="159">
        <f t="shared" ref="H1186:H1191" si="399">VLOOKUP($E1186,DI_schema,3,FALSE)</f>
        <v>11</v>
      </c>
      <c r="I1186" s="159" t="str">
        <f t="shared" ref="I1186:I1191" si="400">VLOOKUP($E1186,DI_schema,4,FALSE)</f>
        <v/>
      </c>
      <c r="J1186" s="159" t="str">
        <f t="shared" ref="J1186:J1191" si="401">VLOOKUP($E1186,DI_schema,5,FALSE)</f>
        <v/>
      </c>
      <c r="K1186" s="159" t="str">
        <f t="shared" ref="K1186:K1191" si="402">VLOOKUP($E1186,DI_schema,6,FALSE)</f>
        <v/>
      </c>
      <c r="L1186" s="159" t="str">
        <f t="shared" ref="L1186:L1191" si="403">VLOOKUP($E1186,DI_schema,7,FALSE)</f>
        <v/>
      </c>
      <c r="M1186" s="159" t="str">
        <f t="shared" ref="M1186:M1191" si="404">IF(LEN(VLOOKUP($E1186,DI_schema,8,FALSE))&gt;0,"Yes","")</f>
        <v/>
      </c>
    </row>
    <row r="1187" spans="1:253" ht="12.75" customHeight="1" outlineLevel="1" x14ac:dyDescent="0.25">
      <c r="A1187" s="46" t="str">
        <f t="shared" si="369"/>
        <v xml:space="preserve">Meter Reading Related; </v>
      </c>
      <c r="B1187" s="51" t="s">
        <v>570</v>
      </c>
      <c r="C1187" s="4"/>
      <c r="D1187" s="4"/>
      <c r="E1187" s="4" t="s">
        <v>2772</v>
      </c>
      <c r="F1187" s="4" t="s">
        <v>2670</v>
      </c>
      <c r="G1187" s="159" t="str">
        <f t="shared" si="398"/>
        <v>string</v>
      </c>
      <c r="H1187" s="159" t="str">
        <f t="shared" si="399"/>
        <v/>
      </c>
      <c r="I1187" s="159">
        <f t="shared" si="400"/>
        <v>2</v>
      </c>
      <c r="J1187" s="159" t="str">
        <f t="shared" si="401"/>
        <v/>
      </c>
      <c r="K1187" s="159" t="str">
        <f t="shared" si="402"/>
        <v/>
      </c>
      <c r="L1187" s="159" t="str">
        <f t="shared" si="403"/>
        <v/>
      </c>
      <c r="M1187" s="159" t="str">
        <f t="shared" si="404"/>
        <v/>
      </c>
    </row>
    <row r="1188" spans="1:253" ht="12.75" customHeight="1" outlineLevel="1" x14ac:dyDescent="0.25">
      <c r="A1188" s="46" t="str">
        <f t="shared" ref="A1188:A1248" si="405">IF(B1188="","",VLOOKUP(B1188,mapping_result,2,FALSE))</f>
        <v xml:space="preserve">Meter Reading Related; </v>
      </c>
      <c r="B1188" s="51" t="s">
        <v>570</v>
      </c>
      <c r="C1188" s="4"/>
      <c r="D1188" s="4"/>
      <c r="E1188" s="4" t="s">
        <v>615</v>
      </c>
      <c r="F1188" s="4" t="s">
        <v>2670</v>
      </c>
      <c r="G1188" s="159" t="str">
        <f t="shared" si="398"/>
        <v>date</v>
      </c>
      <c r="H1188" s="159" t="str">
        <f t="shared" si="399"/>
        <v/>
      </c>
      <c r="I1188" s="159" t="str">
        <f t="shared" si="400"/>
        <v/>
      </c>
      <c r="J1188" s="159" t="str">
        <f t="shared" si="401"/>
        <v/>
      </c>
      <c r="K1188" s="159" t="str">
        <f t="shared" si="402"/>
        <v/>
      </c>
      <c r="L1188" s="159" t="str">
        <f t="shared" si="403"/>
        <v/>
      </c>
      <c r="M1188" s="159" t="str">
        <f t="shared" si="404"/>
        <v/>
      </c>
    </row>
    <row r="1189" spans="1:253" ht="12.75" customHeight="1" outlineLevel="1" x14ac:dyDescent="0.25">
      <c r="A1189" s="46" t="str">
        <f t="shared" si="405"/>
        <v xml:space="preserve">Meter Reading Related; </v>
      </c>
      <c r="B1189" s="51" t="s">
        <v>570</v>
      </c>
      <c r="C1189" s="4"/>
      <c r="D1189" s="4"/>
      <c r="E1189" s="4" t="s">
        <v>2793</v>
      </c>
      <c r="F1189" s="4" t="s">
        <v>2670</v>
      </c>
      <c r="G1189" s="159" t="str">
        <f t="shared" si="398"/>
        <v>string</v>
      </c>
      <c r="H1189" s="159" t="str">
        <f t="shared" si="399"/>
        <v/>
      </c>
      <c r="I1189" s="159">
        <f t="shared" si="400"/>
        <v>10</v>
      </c>
      <c r="J1189" s="159" t="str">
        <f t="shared" si="401"/>
        <v/>
      </c>
      <c r="K1189" s="159" t="str">
        <f t="shared" si="402"/>
        <v/>
      </c>
      <c r="L1189" s="159" t="str">
        <f t="shared" si="403"/>
        <v/>
      </c>
      <c r="M1189" s="159" t="str">
        <f t="shared" si="404"/>
        <v/>
      </c>
    </row>
    <row r="1190" spans="1:253" ht="12.75" customHeight="1" outlineLevel="1" x14ac:dyDescent="0.25">
      <c r="A1190" s="46" t="str">
        <f t="shared" si="405"/>
        <v xml:space="preserve">Meter Reading Related; </v>
      </c>
      <c r="B1190" s="51" t="s">
        <v>570</v>
      </c>
      <c r="C1190" s="4"/>
      <c r="D1190" s="4"/>
      <c r="E1190" s="4" t="s">
        <v>1315</v>
      </c>
      <c r="F1190" s="4" t="s">
        <v>2670</v>
      </c>
      <c r="G1190" s="159" t="str">
        <f t="shared" si="398"/>
        <v>string</v>
      </c>
      <c r="H1190" s="159" t="str">
        <f t="shared" si="399"/>
        <v/>
      </c>
      <c r="I1190" s="159">
        <f t="shared" si="400"/>
        <v>2</v>
      </c>
      <c r="J1190" s="159" t="str">
        <f t="shared" si="401"/>
        <v/>
      </c>
      <c r="K1190" s="159" t="str">
        <f t="shared" si="402"/>
        <v/>
      </c>
      <c r="L1190" s="159" t="str">
        <f t="shared" si="403"/>
        <v/>
      </c>
      <c r="M1190" s="159" t="str">
        <f t="shared" si="404"/>
        <v/>
      </c>
    </row>
    <row r="1191" spans="1:253" ht="12.75" customHeight="1" outlineLevel="1" x14ac:dyDescent="0.25">
      <c r="A1191" s="46" t="str">
        <f t="shared" si="405"/>
        <v xml:space="preserve">Meter Reading Related; </v>
      </c>
      <c r="B1191" s="51" t="s">
        <v>570</v>
      </c>
      <c r="C1191" s="4"/>
      <c r="D1191" s="4"/>
      <c r="E1191" s="4" t="s">
        <v>3416</v>
      </c>
      <c r="F1191" s="4" t="s">
        <v>2670</v>
      </c>
      <c r="G1191" s="159" t="str">
        <f t="shared" si="398"/>
        <v>string</v>
      </c>
      <c r="H1191" s="159" t="str">
        <f t="shared" si="399"/>
        <v/>
      </c>
      <c r="I1191" s="159">
        <f t="shared" si="400"/>
        <v>10</v>
      </c>
      <c r="J1191" s="159" t="str">
        <f t="shared" si="401"/>
        <v/>
      </c>
      <c r="K1191" s="159" t="str">
        <f t="shared" si="402"/>
        <v/>
      </c>
      <c r="L1191" s="159" t="str">
        <f t="shared" si="403"/>
        <v/>
      </c>
      <c r="M1191" s="159" t="str">
        <f t="shared" si="404"/>
        <v/>
      </c>
    </row>
    <row r="1192" spans="1:253" ht="12.75" customHeight="1" x14ac:dyDescent="0.25">
      <c r="A1192" s="46" t="str">
        <f t="shared" si="405"/>
        <v xml:space="preserve">Meter Reading Related; </v>
      </c>
      <c r="B1192" s="47" t="s">
        <v>1347</v>
      </c>
      <c r="C1192" s="48" t="str">
        <f>VLOOKUP($B1192,MMnames,2,FALSE)</f>
        <v>Validated CoS Reading</v>
      </c>
      <c r="D1192" s="49"/>
      <c r="E1192" s="49"/>
      <c r="F1192" s="14"/>
      <c r="G1192" s="14"/>
      <c r="H1192" s="14"/>
      <c r="I1192" s="14"/>
      <c r="J1192" s="14"/>
      <c r="K1192" s="14"/>
      <c r="L1192" s="14"/>
      <c r="M1192" s="14"/>
    </row>
    <row r="1193" spans="1:253" ht="12.75" customHeight="1" outlineLevel="1" x14ac:dyDescent="0.25">
      <c r="A1193" s="46" t="str">
        <f t="shared" si="405"/>
        <v xml:space="preserve">Meter Reading Related; </v>
      </c>
      <c r="B1193" s="51" t="s">
        <v>1347</v>
      </c>
      <c r="C1193" s="4" t="s">
        <v>2668</v>
      </c>
      <c r="D1193" s="4"/>
      <c r="E1193" s="4" t="s">
        <v>2769</v>
      </c>
      <c r="F1193" s="4" t="s">
        <v>2670</v>
      </c>
      <c r="G1193" s="159" t="str">
        <f t="shared" ref="G1193:G1214" si="406">VLOOKUP(E1193,DI_schema,2,FALSE)</f>
        <v>string</v>
      </c>
      <c r="H1193" s="159">
        <f t="shared" ref="H1193:H1214" si="407">VLOOKUP($E1193,DI_schema,3,FALSE)</f>
        <v>11</v>
      </c>
      <c r="I1193" s="159" t="str">
        <f t="shared" ref="I1193:I1214" si="408">VLOOKUP($E1193,DI_schema,4,FALSE)</f>
        <v/>
      </c>
      <c r="J1193" s="159" t="str">
        <f t="shared" ref="J1193:J1214" si="409">VLOOKUP($E1193,DI_schema,5,FALSE)</f>
        <v/>
      </c>
      <c r="K1193" s="159" t="str">
        <f t="shared" ref="K1193:K1214" si="410">VLOOKUP($E1193,DI_schema,6,FALSE)</f>
        <v/>
      </c>
      <c r="L1193" s="159" t="str">
        <f t="shared" ref="L1193:L1214" si="411">VLOOKUP($E1193,DI_schema,7,FALSE)</f>
        <v/>
      </c>
      <c r="M1193" s="159" t="str">
        <f t="shared" ref="M1193:M1214" si="412">IF(LEN(VLOOKUP($E1193,DI_schema,8,FALSE))&gt;0,"Yes","")</f>
        <v/>
      </c>
    </row>
    <row r="1194" spans="1:253" ht="12.75" customHeight="1" outlineLevel="1" x14ac:dyDescent="0.25">
      <c r="A1194" s="46" t="str">
        <f t="shared" si="405"/>
        <v xml:space="preserve">Meter Reading Related; </v>
      </c>
      <c r="B1194" s="276" t="s">
        <v>1347</v>
      </c>
      <c r="C1194" s="237"/>
      <c r="D1194" s="237"/>
      <c r="E1194" s="237" t="s">
        <v>629</v>
      </c>
      <c r="F1194" s="237" t="s">
        <v>2670</v>
      </c>
      <c r="G1194" s="237" t="str">
        <f t="shared" si="406"/>
        <v>string</v>
      </c>
      <c r="H1194" s="237" t="str">
        <f t="shared" si="407"/>
        <v/>
      </c>
      <c r="I1194" s="237">
        <f t="shared" si="408"/>
        <v>35</v>
      </c>
      <c r="J1194" s="237" t="str">
        <f t="shared" si="409"/>
        <v/>
      </c>
      <c r="K1194" s="237" t="str">
        <f t="shared" si="410"/>
        <v/>
      </c>
      <c r="L1194" s="237" t="str">
        <f t="shared" si="411"/>
        <v/>
      </c>
      <c r="M1194" s="237" t="str">
        <f t="shared" si="412"/>
        <v/>
      </c>
    </row>
    <row r="1195" spans="1:253" s="230" customFormat="1" ht="12.75" customHeight="1" outlineLevel="1" x14ac:dyDescent="0.25">
      <c r="A1195" s="163" t="str">
        <f t="shared" si="405"/>
        <v xml:space="preserve">Meter Reading Related; </v>
      </c>
      <c r="B1195" s="276" t="s">
        <v>1347</v>
      </c>
      <c r="C1195" s="237"/>
      <c r="D1195" s="237"/>
      <c r="E1195" s="237" t="s">
        <v>2683</v>
      </c>
      <c r="F1195" s="237" t="s">
        <v>2670</v>
      </c>
      <c r="G1195" s="237" t="str">
        <f t="shared" si="406"/>
        <v>string</v>
      </c>
      <c r="H1195" s="167" t="str">
        <f t="shared" si="407"/>
        <v/>
      </c>
      <c r="I1195" s="237">
        <f t="shared" si="408"/>
        <v>3</v>
      </c>
      <c r="J1195" s="237" t="str">
        <f t="shared" si="409"/>
        <v/>
      </c>
      <c r="K1195" s="237" t="str">
        <f t="shared" si="410"/>
        <v/>
      </c>
      <c r="L1195" s="237" t="str">
        <f t="shared" si="411"/>
        <v/>
      </c>
      <c r="M1195" s="237" t="str">
        <f t="shared" si="412"/>
        <v/>
      </c>
      <c r="IS1195" s="50"/>
    </row>
    <row r="1196" spans="1:253" ht="12.75" customHeight="1" outlineLevel="1" x14ac:dyDescent="0.25">
      <c r="A1196" s="46" t="str">
        <f t="shared" si="405"/>
        <v xml:space="preserve">Meter Reading Related; </v>
      </c>
      <c r="B1196" s="276" t="s">
        <v>1347</v>
      </c>
      <c r="C1196" s="237"/>
      <c r="D1196" s="237"/>
      <c r="E1196" s="237" t="s">
        <v>2771</v>
      </c>
      <c r="F1196" s="237" t="s">
        <v>2670</v>
      </c>
      <c r="G1196" s="237" t="str">
        <f t="shared" si="406"/>
        <v>string</v>
      </c>
      <c r="H1196" s="237" t="str">
        <f t="shared" si="407"/>
        <v/>
      </c>
      <c r="I1196" s="237">
        <f t="shared" si="408"/>
        <v>4</v>
      </c>
      <c r="J1196" s="237" t="str">
        <f t="shared" si="409"/>
        <v/>
      </c>
      <c r="K1196" s="237" t="str">
        <f t="shared" si="410"/>
        <v/>
      </c>
      <c r="L1196" s="237" t="str">
        <f t="shared" si="411"/>
        <v/>
      </c>
      <c r="M1196" s="237" t="str">
        <f t="shared" si="412"/>
        <v/>
      </c>
    </row>
    <row r="1197" spans="1:253" ht="12.75" customHeight="1" outlineLevel="1" x14ac:dyDescent="0.25">
      <c r="A1197" s="46" t="str">
        <f t="shared" si="405"/>
        <v xml:space="preserve">Meter Reading Related; </v>
      </c>
      <c r="B1197" s="276" t="s">
        <v>1347</v>
      </c>
      <c r="C1197" s="237"/>
      <c r="D1197" s="237"/>
      <c r="E1197" s="237" t="s">
        <v>2772</v>
      </c>
      <c r="F1197" s="237" t="s">
        <v>2670</v>
      </c>
      <c r="G1197" s="237" t="str">
        <f t="shared" si="406"/>
        <v>string</v>
      </c>
      <c r="H1197" s="237" t="str">
        <f t="shared" si="407"/>
        <v/>
      </c>
      <c r="I1197" s="237">
        <f t="shared" si="408"/>
        <v>2</v>
      </c>
      <c r="J1197" s="237" t="str">
        <f t="shared" si="409"/>
        <v/>
      </c>
      <c r="K1197" s="237" t="str">
        <f t="shared" si="410"/>
        <v/>
      </c>
      <c r="L1197" s="237" t="str">
        <f t="shared" si="411"/>
        <v/>
      </c>
      <c r="M1197" s="237" t="str">
        <f t="shared" si="412"/>
        <v/>
      </c>
    </row>
    <row r="1198" spans="1:253" s="230" customFormat="1" ht="12.75" customHeight="1" outlineLevel="1" x14ac:dyDescent="0.25">
      <c r="A1198" s="46" t="str">
        <f t="shared" si="405"/>
        <v xml:space="preserve">Meter Reading Related; </v>
      </c>
      <c r="B1198" s="276" t="s">
        <v>1347</v>
      </c>
      <c r="C1198" s="237"/>
      <c r="D1198" s="237"/>
      <c r="E1198" s="237" t="s">
        <v>615</v>
      </c>
      <c r="F1198" s="237" t="s">
        <v>2670</v>
      </c>
      <c r="G1198" s="237" t="str">
        <f t="shared" si="406"/>
        <v>date</v>
      </c>
      <c r="H1198" s="237" t="str">
        <f t="shared" si="407"/>
        <v/>
      </c>
      <c r="I1198" s="167" t="str">
        <f t="shared" si="408"/>
        <v/>
      </c>
      <c r="J1198" s="237" t="str">
        <f t="shared" si="409"/>
        <v/>
      </c>
      <c r="K1198" s="237" t="str">
        <f t="shared" si="410"/>
        <v/>
      </c>
      <c r="L1198" s="237" t="str">
        <f t="shared" si="411"/>
        <v/>
      </c>
      <c r="M1198" s="237" t="str">
        <f t="shared" si="412"/>
        <v/>
      </c>
    </row>
    <row r="1199" spans="1:253" s="230" customFormat="1" outlineLevel="1" collapsed="1" x14ac:dyDescent="0.25">
      <c r="A1199" s="46" t="str">
        <f t="shared" si="405"/>
        <v xml:space="preserve">Meter Reading Related; </v>
      </c>
      <c r="B1199" s="276" t="s">
        <v>1347</v>
      </c>
      <c r="C1199" s="237" t="s">
        <v>2588</v>
      </c>
      <c r="D1199" s="237" t="s">
        <v>2679</v>
      </c>
      <c r="E1199" s="237" t="s">
        <v>2785</v>
      </c>
      <c r="F1199" s="237" t="s">
        <v>2670</v>
      </c>
      <c r="G1199" s="237" t="str">
        <f t="shared" si="406"/>
        <v>string</v>
      </c>
      <c r="H1199" s="237" t="str">
        <f t="shared" si="407"/>
        <v/>
      </c>
      <c r="I1199" s="237">
        <f t="shared" si="408"/>
        <v>10</v>
      </c>
      <c r="J1199" s="237" t="str">
        <f t="shared" si="409"/>
        <v/>
      </c>
      <c r="K1199" s="237" t="str">
        <f t="shared" si="410"/>
        <v/>
      </c>
      <c r="L1199" s="237" t="str">
        <f t="shared" si="411"/>
        <v/>
      </c>
      <c r="M1199" s="237" t="str">
        <f t="shared" si="412"/>
        <v/>
      </c>
    </row>
    <row r="1200" spans="1:253" ht="12.75" customHeight="1" outlineLevel="1" x14ac:dyDescent="0.25">
      <c r="A1200" s="46" t="str">
        <f t="shared" si="405"/>
        <v xml:space="preserve">Meter Reading Related; </v>
      </c>
      <c r="B1200" s="276" t="s">
        <v>1347</v>
      </c>
      <c r="C1200" s="237"/>
      <c r="D1200" s="237"/>
      <c r="E1200" s="237" t="s">
        <v>1245</v>
      </c>
      <c r="F1200" s="237" t="s">
        <v>2670</v>
      </c>
      <c r="G1200" s="237" t="str">
        <f t="shared" si="406"/>
        <v>date</v>
      </c>
      <c r="H1200" s="237" t="str">
        <f t="shared" si="407"/>
        <v/>
      </c>
      <c r="I1200" s="237" t="str">
        <f t="shared" si="408"/>
        <v/>
      </c>
      <c r="J1200" s="237" t="str">
        <f t="shared" si="409"/>
        <v/>
      </c>
      <c r="K1200" s="237" t="str">
        <f t="shared" si="410"/>
        <v/>
      </c>
      <c r="L1200" s="237" t="str">
        <f t="shared" si="411"/>
        <v/>
      </c>
      <c r="M1200" s="237" t="str">
        <f t="shared" si="412"/>
        <v/>
      </c>
    </row>
    <row r="1201" spans="1:13" ht="12.75" customHeight="1" outlineLevel="1" x14ac:dyDescent="0.25">
      <c r="A1201" s="46" t="str">
        <f t="shared" si="405"/>
        <v xml:space="preserve">Meter Reading Related; </v>
      </c>
      <c r="B1201" s="276" t="s">
        <v>1347</v>
      </c>
      <c r="C1201" s="237"/>
      <c r="D1201" s="237"/>
      <c r="E1201" s="237" t="s">
        <v>1246</v>
      </c>
      <c r="F1201" s="237" t="s">
        <v>2670</v>
      </c>
      <c r="G1201" s="237" t="str">
        <f t="shared" si="406"/>
        <v>decimal</v>
      </c>
      <c r="H1201" s="237" t="str">
        <f t="shared" si="407"/>
        <v/>
      </c>
      <c r="I1201" s="237" t="str">
        <f t="shared" si="408"/>
        <v/>
      </c>
      <c r="J1201" s="237" t="str">
        <f t="shared" si="409"/>
        <v/>
      </c>
      <c r="K1201" s="237">
        <f t="shared" si="410"/>
        <v>15</v>
      </c>
      <c r="L1201" s="237">
        <f t="shared" si="411"/>
        <v>8</v>
      </c>
      <c r="M1201" s="237" t="str">
        <f t="shared" si="412"/>
        <v/>
      </c>
    </row>
    <row r="1202" spans="1:13" ht="12.75" customHeight="1" outlineLevel="1" x14ac:dyDescent="0.25">
      <c r="A1202" s="46" t="str">
        <f t="shared" si="405"/>
        <v xml:space="preserve">Meter Reading Related; </v>
      </c>
      <c r="B1202" s="276" t="s">
        <v>1347</v>
      </c>
      <c r="C1202" s="237" t="s">
        <v>3418</v>
      </c>
      <c r="D1202" s="237" t="s">
        <v>2674</v>
      </c>
      <c r="E1202" s="237" t="s">
        <v>2782</v>
      </c>
      <c r="F1202" s="237" t="s">
        <v>2681</v>
      </c>
      <c r="G1202" s="237" t="str">
        <f t="shared" si="406"/>
        <v>string</v>
      </c>
      <c r="H1202" s="237" t="str">
        <f t="shared" si="407"/>
        <v/>
      </c>
      <c r="I1202" s="237">
        <f t="shared" si="408"/>
        <v>15</v>
      </c>
      <c r="J1202" s="237" t="str">
        <f t="shared" si="409"/>
        <v/>
      </c>
      <c r="K1202" s="237" t="str">
        <f t="shared" si="410"/>
        <v/>
      </c>
      <c r="L1202" s="237" t="str">
        <f t="shared" si="411"/>
        <v/>
      </c>
      <c r="M1202" s="237" t="str">
        <f t="shared" si="412"/>
        <v/>
      </c>
    </row>
    <row r="1203" spans="1:13" ht="12.75" customHeight="1" outlineLevel="1" x14ac:dyDescent="0.25">
      <c r="A1203" s="46" t="str">
        <f t="shared" si="405"/>
        <v xml:space="preserve">Meter Reading Related; </v>
      </c>
      <c r="B1203" s="276" t="s">
        <v>1347</v>
      </c>
      <c r="C1203" s="237"/>
      <c r="D1203" s="237"/>
      <c r="E1203" s="237" t="s">
        <v>2783</v>
      </c>
      <c r="F1203" s="237" t="s">
        <v>2670</v>
      </c>
      <c r="G1203" s="237" t="str">
        <f t="shared" si="406"/>
        <v>string</v>
      </c>
      <c r="H1203" s="237" t="str">
        <f t="shared" si="407"/>
        <v/>
      </c>
      <c r="I1203" s="237">
        <f t="shared" si="408"/>
        <v>9</v>
      </c>
      <c r="J1203" s="237" t="str">
        <f t="shared" si="409"/>
        <v/>
      </c>
      <c r="K1203" s="237" t="str">
        <f t="shared" si="410"/>
        <v/>
      </c>
      <c r="L1203" s="237" t="str">
        <f t="shared" si="411"/>
        <v/>
      </c>
      <c r="M1203" s="237" t="str">
        <f t="shared" si="412"/>
        <v/>
      </c>
    </row>
    <row r="1204" spans="1:13" ht="12.75" customHeight="1" outlineLevel="1" x14ac:dyDescent="0.25">
      <c r="A1204" s="46" t="str">
        <f t="shared" si="405"/>
        <v xml:space="preserve">Meter Reading Related; </v>
      </c>
      <c r="B1204" s="276" t="s">
        <v>1347</v>
      </c>
      <c r="C1204" s="279" t="s">
        <v>2586</v>
      </c>
      <c r="D1204" s="237" t="s">
        <v>2674</v>
      </c>
      <c r="E1204" s="237" t="s">
        <v>2784</v>
      </c>
      <c r="F1204" s="237" t="s">
        <v>2670</v>
      </c>
      <c r="G1204" s="237" t="str">
        <f t="shared" si="406"/>
        <v>string</v>
      </c>
      <c r="H1204" s="237" t="str">
        <f t="shared" si="407"/>
        <v/>
      </c>
      <c r="I1204" s="237">
        <f t="shared" si="408"/>
        <v>3</v>
      </c>
      <c r="J1204" s="237" t="str">
        <f t="shared" si="409"/>
        <v/>
      </c>
      <c r="K1204" s="237" t="str">
        <f t="shared" si="410"/>
        <v/>
      </c>
      <c r="L1204" s="237" t="str">
        <f t="shared" si="411"/>
        <v/>
      </c>
      <c r="M1204" s="237" t="str">
        <f t="shared" si="412"/>
        <v/>
      </c>
    </row>
    <row r="1205" spans="1:13" s="230" customFormat="1" ht="12.75" customHeight="1" outlineLevel="1" x14ac:dyDescent="0.25">
      <c r="A1205" s="46" t="str">
        <f t="shared" si="405"/>
        <v xml:space="preserve">Meter Reading Related; </v>
      </c>
      <c r="B1205" s="276" t="s">
        <v>1347</v>
      </c>
      <c r="C1205" s="279"/>
      <c r="D1205" s="237"/>
      <c r="E1205" s="237" t="s">
        <v>2785</v>
      </c>
      <c r="F1205" s="237" t="s">
        <v>2670</v>
      </c>
      <c r="G1205" s="237" t="str">
        <f t="shared" si="406"/>
        <v>string</v>
      </c>
      <c r="H1205" s="237" t="str">
        <f t="shared" si="407"/>
        <v/>
      </c>
      <c r="I1205" s="237">
        <f t="shared" si="408"/>
        <v>10</v>
      </c>
      <c r="J1205" s="237" t="str">
        <f t="shared" si="409"/>
        <v/>
      </c>
      <c r="K1205" s="237" t="str">
        <f t="shared" si="410"/>
        <v/>
      </c>
      <c r="L1205" s="237" t="str">
        <f t="shared" si="411"/>
        <v/>
      </c>
      <c r="M1205" s="237" t="str">
        <f t="shared" si="412"/>
        <v/>
      </c>
    </row>
    <row r="1206" spans="1:13" ht="12.75" customHeight="1" outlineLevel="1" x14ac:dyDescent="0.25">
      <c r="A1206" s="46" t="str">
        <f t="shared" si="405"/>
        <v xml:space="preserve">Meter Reading Related; </v>
      </c>
      <c r="B1206" s="276" t="s">
        <v>1347</v>
      </c>
      <c r="C1206" s="279"/>
      <c r="D1206" s="237"/>
      <c r="E1206" s="237" t="s">
        <v>2888</v>
      </c>
      <c r="F1206" s="237" t="s">
        <v>2670</v>
      </c>
      <c r="G1206" s="237" t="str">
        <f t="shared" si="406"/>
        <v>string</v>
      </c>
      <c r="H1206" s="237" t="str">
        <f t="shared" si="407"/>
        <v/>
      </c>
      <c r="I1206" s="237">
        <f t="shared" si="408"/>
        <v>3</v>
      </c>
      <c r="J1206" s="237" t="str">
        <f t="shared" si="409"/>
        <v/>
      </c>
      <c r="K1206" s="237" t="str">
        <f t="shared" si="410"/>
        <v/>
      </c>
      <c r="L1206" s="237" t="str">
        <f t="shared" si="411"/>
        <v/>
      </c>
      <c r="M1206" s="237" t="str">
        <f t="shared" si="412"/>
        <v/>
      </c>
    </row>
    <row r="1207" spans="1:13" ht="12.75" customHeight="1" outlineLevel="1" x14ac:dyDescent="0.25">
      <c r="A1207" s="46" t="str">
        <f t="shared" si="405"/>
        <v xml:space="preserve">Meter Reading Related; </v>
      </c>
      <c r="B1207" s="276" t="s">
        <v>1347</v>
      </c>
      <c r="C1207" s="279"/>
      <c r="D1207" s="237"/>
      <c r="E1207" s="237" t="s">
        <v>626</v>
      </c>
      <c r="F1207" s="237" t="s">
        <v>2670</v>
      </c>
      <c r="G1207" s="237" t="str">
        <f t="shared" si="406"/>
        <v>decimal</v>
      </c>
      <c r="H1207" s="237" t="str">
        <f t="shared" si="407"/>
        <v/>
      </c>
      <c r="I1207" s="237" t="str">
        <f t="shared" si="408"/>
        <v/>
      </c>
      <c r="J1207" s="237" t="str">
        <f t="shared" si="409"/>
        <v/>
      </c>
      <c r="K1207" s="237">
        <f t="shared" si="410"/>
        <v>12</v>
      </c>
      <c r="L1207" s="237">
        <f t="shared" si="411"/>
        <v>5</v>
      </c>
      <c r="M1207" s="237" t="str">
        <f t="shared" si="412"/>
        <v/>
      </c>
    </row>
    <row r="1208" spans="1:13" ht="12.75" customHeight="1" outlineLevel="1" x14ac:dyDescent="0.25">
      <c r="A1208" s="46" t="str">
        <f t="shared" si="405"/>
        <v xml:space="preserve">Meter Reading Related; </v>
      </c>
      <c r="B1208" s="276" t="s">
        <v>1347</v>
      </c>
      <c r="C1208" s="279"/>
      <c r="D1208" s="237"/>
      <c r="E1208" s="237" t="s">
        <v>2786</v>
      </c>
      <c r="F1208" s="237" t="s">
        <v>2670</v>
      </c>
      <c r="G1208" s="237" t="str">
        <f t="shared" si="406"/>
        <v>decimal</v>
      </c>
      <c r="H1208" s="237" t="str">
        <f t="shared" si="407"/>
        <v/>
      </c>
      <c r="I1208" s="237" t="str">
        <f t="shared" si="408"/>
        <v/>
      </c>
      <c r="J1208" s="237" t="str">
        <f t="shared" si="409"/>
        <v/>
      </c>
      <c r="K1208" s="237">
        <f t="shared" si="410"/>
        <v>15</v>
      </c>
      <c r="L1208" s="237">
        <f t="shared" si="411"/>
        <v>3</v>
      </c>
      <c r="M1208" s="237" t="str">
        <f t="shared" si="412"/>
        <v/>
      </c>
    </row>
    <row r="1209" spans="1:13" ht="12.75" customHeight="1" outlineLevel="1" x14ac:dyDescent="0.25">
      <c r="A1209" s="46" t="str">
        <f t="shared" si="405"/>
        <v xml:space="preserve">Meter Reading Related; </v>
      </c>
      <c r="B1209" s="276" t="s">
        <v>1347</v>
      </c>
      <c r="C1209" s="279"/>
      <c r="D1209" s="237"/>
      <c r="E1209" s="237" t="s">
        <v>1315</v>
      </c>
      <c r="F1209" s="237" t="s">
        <v>2670</v>
      </c>
      <c r="G1209" s="237" t="str">
        <f t="shared" si="406"/>
        <v>string</v>
      </c>
      <c r="H1209" s="237" t="str">
        <f t="shared" si="407"/>
        <v/>
      </c>
      <c r="I1209" s="237">
        <f t="shared" si="408"/>
        <v>2</v>
      </c>
      <c r="J1209" s="237" t="str">
        <f t="shared" si="409"/>
        <v/>
      </c>
      <c r="K1209" s="237" t="str">
        <f t="shared" si="410"/>
        <v/>
      </c>
      <c r="L1209" s="237" t="str">
        <f t="shared" si="411"/>
        <v/>
      </c>
      <c r="M1209" s="237" t="str">
        <f t="shared" si="412"/>
        <v/>
      </c>
    </row>
    <row r="1210" spans="1:13" ht="12.75" customHeight="1" outlineLevel="1" x14ac:dyDescent="0.25">
      <c r="A1210" s="46" t="str">
        <f t="shared" si="405"/>
        <v xml:space="preserve">Meter Reading Related; </v>
      </c>
      <c r="B1210" s="276" t="s">
        <v>1347</v>
      </c>
      <c r="C1210" s="279"/>
      <c r="D1210" s="237"/>
      <c r="E1210" s="237" t="s">
        <v>620</v>
      </c>
      <c r="F1210" s="237" t="s">
        <v>2670</v>
      </c>
      <c r="G1210" s="237" t="str">
        <f t="shared" si="406"/>
        <v>string</v>
      </c>
      <c r="H1210" s="237" t="str">
        <f t="shared" si="407"/>
        <v/>
      </c>
      <c r="I1210" s="237">
        <f t="shared" si="408"/>
        <v>2</v>
      </c>
      <c r="J1210" s="237" t="str">
        <f t="shared" si="409"/>
        <v/>
      </c>
      <c r="K1210" s="237" t="str">
        <f t="shared" si="410"/>
        <v/>
      </c>
      <c r="L1210" s="237" t="str">
        <f t="shared" si="411"/>
        <v/>
      </c>
      <c r="M1210" s="237" t="str">
        <f t="shared" si="412"/>
        <v/>
      </c>
    </row>
    <row r="1211" spans="1:13" ht="12.75" customHeight="1" outlineLevel="1" x14ac:dyDescent="0.25">
      <c r="A1211" s="46" t="str">
        <f t="shared" si="405"/>
        <v xml:space="preserve">Meter Reading Related; </v>
      </c>
      <c r="B1211" s="276" t="s">
        <v>1347</v>
      </c>
      <c r="C1211" s="279"/>
      <c r="D1211" s="237"/>
      <c r="E1211" s="237" t="s">
        <v>3662</v>
      </c>
      <c r="F1211" s="237" t="s">
        <v>2670</v>
      </c>
      <c r="G1211" s="237" t="str">
        <f t="shared" si="406"/>
        <v>date</v>
      </c>
      <c r="H1211" s="237" t="str">
        <f t="shared" si="407"/>
        <v/>
      </c>
      <c r="I1211" s="237" t="str">
        <f t="shared" si="408"/>
        <v/>
      </c>
      <c r="J1211" s="237" t="str">
        <f t="shared" si="409"/>
        <v/>
      </c>
      <c r="K1211" s="237" t="str">
        <f t="shared" si="410"/>
        <v/>
      </c>
      <c r="L1211" s="237" t="str">
        <f t="shared" si="411"/>
        <v/>
      </c>
      <c r="M1211" s="237" t="str">
        <f t="shared" si="412"/>
        <v/>
      </c>
    </row>
    <row r="1212" spans="1:13" ht="12.75" customHeight="1" outlineLevel="1" x14ac:dyDescent="0.25">
      <c r="A1212" s="46" t="str">
        <f t="shared" si="405"/>
        <v xml:space="preserve">Meter Reading Related; </v>
      </c>
      <c r="B1212" s="276" t="s">
        <v>1347</v>
      </c>
      <c r="C1212" s="279"/>
      <c r="D1212" s="237"/>
      <c r="E1212" s="237" t="s">
        <v>2893</v>
      </c>
      <c r="F1212" s="237" t="s">
        <v>2681</v>
      </c>
      <c r="G1212" s="237" t="str">
        <f t="shared" si="406"/>
        <v>decimal</v>
      </c>
      <c r="H1212" s="237" t="str">
        <f t="shared" si="407"/>
        <v/>
      </c>
      <c r="I1212" s="237" t="str">
        <f t="shared" si="408"/>
        <v/>
      </c>
      <c r="J1212" s="237" t="str">
        <f t="shared" si="409"/>
        <v/>
      </c>
      <c r="K1212" s="237">
        <f t="shared" si="410"/>
        <v>15</v>
      </c>
      <c r="L1212" s="237">
        <f t="shared" si="411"/>
        <v>3</v>
      </c>
      <c r="M1212" s="237" t="str">
        <f t="shared" si="412"/>
        <v/>
      </c>
    </row>
    <row r="1213" spans="1:13" ht="12.75" customHeight="1" outlineLevel="1" x14ac:dyDescent="0.25">
      <c r="A1213" s="46" t="str">
        <f t="shared" si="405"/>
        <v xml:space="preserve">Meter Reading Related; </v>
      </c>
      <c r="B1213" s="276" t="s">
        <v>1347</v>
      </c>
      <c r="C1213" s="279"/>
      <c r="D1213" s="237"/>
      <c r="E1213" s="237" t="s">
        <v>3663</v>
      </c>
      <c r="F1213" s="237" t="s">
        <v>2670</v>
      </c>
      <c r="G1213" s="237" t="str">
        <f t="shared" si="406"/>
        <v>string</v>
      </c>
      <c r="H1213" s="237" t="str">
        <f t="shared" si="407"/>
        <v/>
      </c>
      <c r="I1213" s="237">
        <f t="shared" si="408"/>
        <v>4</v>
      </c>
      <c r="J1213" s="237" t="str">
        <f t="shared" si="409"/>
        <v/>
      </c>
      <c r="K1213" s="237" t="str">
        <f t="shared" si="410"/>
        <v/>
      </c>
      <c r="L1213" s="237" t="str">
        <f t="shared" si="411"/>
        <v/>
      </c>
      <c r="M1213" s="237" t="str">
        <f t="shared" si="412"/>
        <v/>
      </c>
    </row>
    <row r="1214" spans="1:13" s="230" customFormat="1" ht="12.75" customHeight="1" outlineLevel="1" x14ac:dyDescent="0.25">
      <c r="A1214" s="46" t="str">
        <f t="shared" si="405"/>
        <v xml:space="preserve">Meter Reading Related; </v>
      </c>
      <c r="B1214" s="276" t="s">
        <v>1347</v>
      </c>
      <c r="C1214" s="279"/>
      <c r="D1214" s="237"/>
      <c r="E1214" s="237" t="s">
        <v>2787</v>
      </c>
      <c r="F1214" s="237" t="s">
        <v>2670</v>
      </c>
      <c r="G1214" s="237" t="str">
        <f t="shared" si="406"/>
        <v>string</v>
      </c>
      <c r="H1214" s="237">
        <f t="shared" si="407"/>
        <v>2</v>
      </c>
      <c r="I1214" s="167" t="str">
        <f t="shared" si="408"/>
        <v/>
      </c>
      <c r="J1214" s="237" t="str">
        <f t="shared" si="409"/>
        <v/>
      </c>
      <c r="K1214" s="237" t="str">
        <f t="shared" si="410"/>
        <v/>
      </c>
      <c r="L1214" s="237" t="str">
        <f t="shared" si="411"/>
        <v/>
      </c>
      <c r="M1214" s="237" t="str">
        <f t="shared" si="412"/>
        <v/>
      </c>
    </row>
    <row r="1215" spans="1:13" ht="12.75" customHeight="1" x14ac:dyDescent="0.25">
      <c r="A1215" s="46" t="str">
        <f t="shared" si="405"/>
        <v xml:space="preserve">Fieldwork Responses; </v>
      </c>
      <c r="B1215" s="47" t="s">
        <v>573</v>
      </c>
      <c r="C1215" s="48" t="str">
        <f>VLOOKUP($B1215,MMnames,2,FALSE)</f>
        <v>Meter Problems</v>
      </c>
      <c r="D1215" s="49"/>
      <c r="E1215" s="49"/>
      <c r="F1215" s="14"/>
      <c r="G1215" s="14"/>
      <c r="H1215" s="14"/>
      <c r="I1215" s="14"/>
      <c r="J1215" s="14"/>
      <c r="K1215" s="14"/>
      <c r="L1215" s="14"/>
      <c r="M1215" s="14"/>
    </row>
    <row r="1216" spans="1:13" ht="12.75" customHeight="1" outlineLevel="1" x14ac:dyDescent="0.25">
      <c r="A1216" s="46" t="str">
        <f t="shared" si="405"/>
        <v xml:space="preserve">Fieldwork Responses; </v>
      </c>
      <c r="B1216" s="51" t="s">
        <v>573</v>
      </c>
      <c r="C1216" s="159" t="s">
        <v>2668</v>
      </c>
      <c r="D1216" s="159"/>
      <c r="E1216" s="4" t="s">
        <v>2769</v>
      </c>
      <c r="F1216" s="4" t="s">
        <v>2670</v>
      </c>
      <c r="G1216" s="159" t="str">
        <f t="shared" ref="G1216:G1228" si="413">VLOOKUP(E1216,DI_schema,2,FALSE)</f>
        <v>string</v>
      </c>
      <c r="H1216" s="159">
        <f t="shared" ref="H1216:H1228" si="414">VLOOKUP($E1216,DI_schema,3,FALSE)</f>
        <v>11</v>
      </c>
      <c r="I1216" s="159" t="str">
        <f t="shared" ref="I1216:I1228" si="415">VLOOKUP($E1216,DI_schema,4,FALSE)</f>
        <v/>
      </c>
      <c r="J1216" s="159" t="str">
        <f t="shared" ref="J1216:J1228" si="416">VLOOKUP($E1216,DI_schema,5,FALSE)</f>
        <v/>
      </c>
      <c r="K1216" s="159" t="str">
        <f t="shared" ref="K1216:K1228" si="417">VLOOKUP($E1216,DI_schema,6,FALSE)</f>
        <v/>
      </c>
      <c r="L1216" s="159" t="str">
        <f t="shared" ref="L1216:L1228" si="418">VLOOKUP($E1216,DI_schema,7,FALSE)</f>
        <v/>
      </c>
      <c r="M1216" s="159" t="str">
        <f t="shared" ref="M1216:M1228" si="419">IF(LEN(VLOOKUP($E1216,DI_schema,8,FALSE))&gt;0,"Yes","")</f>
        <v/>
      </c>
    </row>
    <row r="1217" spans="1:13" ht="12.75" customHeight="1" outlineLevel="1" x14ac:dyDescent="0.25">
      <c r="A1217" s="46" t="str">
        <f t="shared" si="405"/>
        <v xml:space="preserve">Fieldwork Responses; </v>
      </c>
      <c r="B1217" s="51" t="s">
        <v>573</v>
      </c>
      <c r="C1217" s="159"/>
      <c r="D1217" s="159"/>
      <c r="E1217" s="4" t="s">
        <v>3647</v>
      </c>
      <c r="F1217" s="4" t="s">
        <v>2670</v>
      </c>
      <c r="G1217" s="159" t="str">
        <f t="shared" si="413"/>
        <v>string</v>
      </c>
      <c r="H1217" s="159" t="str">
        <f t="shared" si="414"/>
        <v/>
      </c>
      <c r="I1217" s="159">
        <f t="shared" si="415"/>
        <v>3</v>
      </c>
      <c r="J1217" s="159" t="str">
        <f t="shared" si="416"/>
        <v/>
      </c>
      <c r="K1217" s="159" t="str">
        <f t="shared" si="417"/>
        <v/>
      </c>
      <c r="L1217" s="159" t="str">
        <f t="shared" si="418"/>
        <v/>
      </c>
      <c r="M1217" s="159" t="str">
        <f t="shared" si="419"/>
        <v/>
      </c>
    </row>
    <row r="1218" spans="1:13" ht="12.75" customHeight="1" outlineLevel="1" x14ac:dyDescent="0.25">
      <c r="A1218" s="46" t="str">
        <f t="shared" si="405"/>
        <v xml:space="preserve">Fieldwork Responses; </v>
      </c>
      <c r="B1218" s="51" t="s">
        <v>573</v>
      </c>
      <c r="C1218" s="159"/>
      <c r="D1218" s="159"/>
      <c r="E1218" s="4" t="s">
        <v>3648</v>
      </c>
      <c r="F1218" s="4" t="s">
        <v>2670</v>
      </c>
      <c r="G1218" s="159" t="str">
        <f t="shared" si="413"/>
        <v>date</v>
      </c>
      <c r="H1218" s="159" t="str">
        <f t="shared" si="414"/>
        <v/>
      </c>
      <c r="I1218" s="159" t="str">
        <f t="shared" si="415"/>
        <v/>
      </c>
      <c r="J1218" s="159" t="str">
        <f t="shared" si="416"/>
        <v/>
      </c>
      <c r="K1218" s="159" t="str">
        <f t="shared" si="417"/>
        <v/>
      </c>
      <c r="L1218" s="159" t="str">
        <f t="shared" si="418"/>
        <v/>
      </c>
      <c r="M1218" s="159" t="str">
        <f t="shared" si="419"/>
        <v/>
      </c>
    </row>
    <row r="1219" spans="1:13" ht="12.75" customHeight="1" outlineLevel="1" x14ac:dyDescent="0.25">
      <c r="A1219" s="46" t="str">
        <f t="shared" si="405"/>
        <v xml:space="preserve">Fieldwork Responses; </v>
      </c>
      <c r="B1219" s="51" t="s">
        <v>573</v>
      </c>
      <c r="C1219" s="159"/>
      <c r="D1219" s="159"/>
      <c r="E1219" s="4" t="s">
        <v>3646</v>
      </c>
      <c r="F1219" s="4" t="s">
        <v>2681</v>
      </c>
      <c r="G1219" s="159" t="str">
        <f t="shared" si="413"/>
        <v>string</v>
      </c>
      <c r="H1219" s="159" t="str">
        <f t="shared" si="414"/>
        <v/>
      </c>
      <c r="I1219" s="159">
        <f t="shared" si="415"/>
        <v>512</v>
      </c>
      <c r="J1219" s="159" t="str">
        <f t="shared" si="416"/>
        <v/>
      </c>
      <c r="K1219" s="159" t="str">
        <f t="shared" si="417"/>
        <v/>
      </c>
      <c r="L1219" s="159" t="str">
        <f t="shared" si="418"/>
        <v/>
      </c>
      <c r="M1219" s="159" t="str">
        <f t="shared" si="419"/>
        <v/>
      </c>
    </row>
    <row r="1220" spans="1:13" ht="12.75" customHeight="1" outlineLevel="1" x14ac:dyDescent="0.25">
      <c r="A1220" s="46" t="str">
        <f t="shared" si="405"/>
        <v xml:space="preserve">Fieldwork Responses; </v>
      </c>
      <c r="B1220" s="51" t="s">
        <v>573</v>
      </c>
      <c r="C1220" s="159" t="s">
        <v>2896</v>
      </c>
      <c r="D1220" s="159" t="s">
        <v>2681</v>
      </c>
      <c r="E1220" s="4" t="s">
        <v>2897</v>
      </c>
      <c r="F1220" s="4" t="s">
        <v>2681</v>
      </c>
      <c r="G1220" s="159" t="str">
        <f t="shared" si="413"/>
        <v>string</v>
      </c>
      <c r="H1220" s="159" t="str">
        <f t="shared" si="414"/>
        <v/>
      </c>
      <c r="I1220" s="159">
        <f t="shared" si="415"/>
        <v>70</v>
      </c>
      <c r="J1220" s="159" t="str">
        <f t="shared" si="416"/>
        <v/>
      </c>
      <c r="K1220" s="159" t="str">
        <f t="shared" si="417"/>
        <v/>
      </c>
      <c r="L1220" s="159" t="str">
        <f t="shared" si="418"/>
        <v/>
      </c>
      <c r="M1220" s="159" t="str">
        <f t="shared" si="419"/>
        <v/>
      </c>
    </row>
    <row r="1221" spans="1:13" ht="12.75" customHeight="1" outlineLevel="1" x14ac:dyDescent="0.25">
      <c r="A1221" s="46" t="str">
        <f t="shared" si="405"/>
        <v xml:space="preserve">Fieldwork Responses; </v>
      </c>
      <c r="B1221" s="51" t="s">
        <v>573</v>
      </c>
      <c r="C1221" s="235" t="s">
        <v>2690</v>
      </c>
      <c r="D1221" s="159" t="s">
        <v>2681</v>
      </c>
      <c r="E1221" s="159" t="s">
        <v>2789</v>
      </c>
      <c r="F1221" s="159" t="s">
        <v>2681</v>
      </c>
      <c r="G1221" s="159" t="str">
        <f t="shared" si="413"/>
        <v>string</v>
      </c>
      <c r="H1221" s="159" t="str">
        <f t="shared" si="414"/>
        <v/>
      </c>
      <c r="I1221" s="159">
        <f t="shared" si="415"/>
        <v>20</v>
      </c>
      <c r="J1221" s="159" t="str">
        <f t="shared" si="416"/>
        <v/>
      </c>
      <c r="K1221" s="159" t="str">
        <f t="shared" si="417"/>
        <v/>
      </c>
      <c r="L1221" s="159" t="str">
        <f t="shared" si="418"/>
        <v/>
      </c>
      <c r="M1221" s="159" t="str">
        <f t="shared" si="419"/>
        <v/>
      </c>
    </row>
    <row r="1222" spans="1:13" ht="12.75" customHeight="1" outlineLevel="1" x14ac:dyDescent="0.25">
      <c r="A1222" s="46" t="str">
        <f t="shared" si="405"/>
        <v xml:space="preserve">Fieldwork Responses; </v>
      </c>
      <c r="B1222" s="51" t="s">
        <v>573</v>
      </c>
      <c r="C1222" s="159"/>
      <c r="D1222" s="159"/>
      <c r="E1222" s="159" t="s">
        <v>2790</v>
      </c>
      <c r="F1222" s="159" t="s">
        <v>2681</v>
      </c>
      <c r="G1222" s="159" t="str">
        <f t="shared" si="413"/>
        <v>string</v>
      </c>
      <c r="H1222" s="159" t="str">
        <f t="shared" si="414"/>
        <v/>
      </c>
      <c r="I1222" s="159">
        <f t="shared" si="415"/>
        <v>10</v>
      </c>
      <c r="J1222" s="159" t="str">
        <f t="shared" si="416"/>
        <v/>
      </c>
      <c r="K1222" s="159" t="str">
        <f t="shared" si="417"/>
        <v/>
      </c>
      <c r="L1222" s="159" t="str">
        <f t="shared" si="418"/>
        <v/>
      </c>
      <c r="M1222" s="159" t="str">
        <f t="shared" si="419"/>
        <v/>
      </c>
    </row>
    <row r="1223" spans="1:13" ht="12.75" customHeight="1" outlineLevel="1" x14ac:dyDescent="0.25">
      <c r="A1223" s="46" t="str">
        <f t="shared" si="405"/>
        <v xml:space="preserve">Fieldwork Responses; </v>
      </c>
      <c r="B1223" s="51" t="s">
        <v>573</v>
      </c>
      <c r="C1223" s="235" t="s">
        <v>2691</v>
      </c>
      <c r="D1223" s="159" t="s">
        <v>2681</v>
      </c>
      <c r="E1223" s="159" t="s">
        <v>2789</v>
      </c>
      <c r="F1223" s="159" t="s">
        <v>2681</v>
      </c>
      <c r="G1223" s="159" t="str">
        <f t="shared" si="413"/>
        <v>string</v>
      </c>
      <c r="H1223" s="159" t="str">
        <f t="shared" si="414"/>
        <v/>
      </c>
      <c r="I1223" s="159">
        <f t="shared" si="415"/>
        <v>20</v>
      </c>
      <c r="J1223" s="159" t="str">
        <f t="shared" si="416"/>
        <v/>
      </c>
      <c r="K1223" s="159" t="str">
        <f t="shared" si="417"/>
        <v/>
      </c>
      <c r="L1223" s="159" t="str">
        <f t="shared" si="418"/>
        <v/>
      </c>
      <c r="M1223" s="159" t="str">
        <f t="shared" si="419"/>
        <v/>
      </c>
    </row>
    <row r="1224" spans="1:13" ht="12.75" customHeight="1" outlineLevel="1" x14ac:dyDescent="0.25">
      <c r="A1224" s="46" t="str">
        <f t="shared" si="405"/>
        <v xml:space="preserve">Fieldwork Responses; </v>
      </c>
      <c r="B1224" s="51" t="s">
        <v>573</v>
      </c>
      <c r="E1224" s="159" t="s">
        <v>2790</v>
      </c>
      <c r="F1224" s="159" t="s">
        <v>2681</v>
      </c>
      <c r="G1224" s="159" t="str">
        <f t="shared" si="413"/>
        <v>string</v>
      </c>
      <c r="H1224" s="159" t="str">
        <f t="shared" si="414"/>
        <v/>
      </c>
      <c r="I1224" s="159">
        <f t="shared" si="415"/>
        <v>10</v>
      </c>
      <c r="J1224" s="159" t="str">
        <f t="shared" si="416"/>
        <v/>
      </c>
      <c r="K1224" s="159" t="str">
        <f t="shared" si="417"/>
        <v/>
      </c>
      <c r="L1224" s="159" t="str">
        <f t="shared" si="418"/>
        <v/>
      </c>
      <c r="M1224" s="159" t="str">
        <f t="shared" si="419"/>
        <v/>
      </c>
    </row>
    <row r="1225" spans="1:13" ht="12.75" customHeight="1" outlineLevel="1" x14ac:dyDescent="0.25">
      <c r="A1225" s="46" t="str">
        <f t="shared" si="405"/>
        <v xml:space="preserve">Fieldwork Responses; </v>
      </c>
      <c r="B1225" s="51" t="s">
        <v>573</v>
      </c>
      <c r="C1225" s="235" t="s">
        <v>2692</v>
      </c>
      <c r="D1225" s="159" t="s">
        <v>2681</v>
      </c>
      <c r="E1225" s="159" t="s">
        <v>2789</v>
      </c>
      <c r="F1225" s="159" t="s">
        <v>2681</v>
      </c>
      <c r="G1225" s="159" t="str">
        <f t="shared" si="413"/>
        <v>string</v>
      </c>
      <c r="H1225" s="159" t="str">
        <f t="shared" si="414"/>
        <v/>
      </c>
      <c r="I1225" s="159">
        <f t="shared" si="415"/>
        <v>20</v>
      </c>
      <c r="J1225" s="159" t="str">
        <f t="shared" si="416"/>
        <v/>
      </c>
      <c r="K1225" s="159" t="str">
        <f t="shared" si="417"/>
        <v/>
      </c>
      <c r="L1225" s="159" t="str">
        <f t="shared" si="418"/>
        <v/>
      </c>
      <c r="M1225" s="159" t="str">
        <f t="shared" si="419"/>
        <v/>
      </c>
    </row>
    <row r="1226" spans="1:13" ht="12.75" customHeight="1" outlineLevel="1" x14ac:dyDescent="0.25">
      <c r="A1226" s="46" t="str">
        <f t="shared" si="405"/>
        <v xml:space="preserve">Fieldwork Responses; </v>
      </c>
      <c r="B1226" s="51" t="s">
        <v>573</v>
      </c>
      <c r="C1226" s="159"/>
      <c r="D1226" s="159"/>
      <c r="E1226" s="159" t="s">
        <v>2790</v>
      </c>
      <c r="F1226" s="159" t="s">
        <v>2681</v>
      </c>
      <c r="G1226" s="159" t="str">
        <f t="shared" si="413"/>
        <v>string</v>
      </c>
      <c r="H1226" s="159" t="str">
        <f t="shared" si="414"/>
        <v/>
      </c>
      <c r="I1226" s="159">
        <f t="shared" si="415"/>
        <v>10</v>
      </c>
      <c r="J1226" s="159" t="str">
        <f t="shared" si="416"/>
        <v/>
      </c>
      <c r="K1226" s="159" t="str">
        <f t="shared" si="417"/>
        <v/>
      </c>
      <c r="L1226" s="159" t="str">
        <f t="shared" si="418"/>
        <v/>
      </c>
      <c r="M1226" s="159" t="str">
        <f t="shared" si="419"/>
        <v/>
      </c>
    </row>
    <row r="1227" spans="1:13" ht="12.75" customHeight="1" outlineLevel="1" x14ac:dyDescent="0.25">
      <c r="A1227" s="46" t="str">
        <f t="shared" si="405"/>
        <v xml:space="preserve">Fieldwork Responses; </v>
      </c>
      <c r="B1227" s="51" t="s">
        <v>573</v>
      </c>
      <c r="C1227" s="4" t="s">
        <v>2781</v>
      </c>
      <c r="D1227" s="159" t="s">
        <v>2679</v>
      </c>
      <c r="E1227" s="58" t="s">
        <v>2782</v>
      </c>
      <c r="F1227" s="58" t="s">
        <v>2681</v>
      </c>
      <c r="G1227" s="159" t="str">
        <f t="shared" si="413"/>
        <v>string</v>
      </c>
      <c r="H1227" s="159" t="str">
        <f t="shared" si="414"/>
        <v/>
      </c>
      <c r="I1227" s="159">
        <f t="shared" si="415"/>
        <v>15</v>
      </c>
      <c r="J1227" s="159" t="str">
        <f t="shared" si="416"/>
        <v/>
      </c>
      <c r="K1227" s="159" t="str">
        <f t="shared" si="417"/>
        <v/>
      </c>
      <c r="L1227" s="159" t="str">
        <f t="shared" si="418"/>
        <v/>
      </c>
      <c r="M1227" s="159" t="str">
        <f t="shared" si="419"/>
        <v/>
      </c>
    </row>
    <row r="1228" spans="1:13" ht="12.75" customHeight="1" outlineLevel="1" x14ac:dyDescent="0.25">
      <c r="A1228" s="46" t="str">
        <f t="shared" si="405"/>
        <v xml:space="preserve">Fieldwork Responses; </v>
      </c>
      <c r="B1228" s="51" t="s">
        <v>573</v>
      </c>
      <c r="C1228" s="4"/>
      <c r="D1228" s="159"/>
      <c r="E1228" s="58" t="s">
        <v>2783</v>
      </c>
      <c r="F1228" s="58" t="s">
        <v>2681</v>
      </c>
      <c r="G1228" s="159" t="str">
        <f t="shared" si="413"/>
        <v>string</v>
      </c>
      <c r="H1228" s="159" t="str">
        <f t="shared" si="414"/>
        <v/>
      </c>
      <c r="I1228" s="159">
        <f t="shared" si="415"/>
        <v>9</v>
      </c>
      <c r="J1228" s="159" t="str">
        <f t="shared" si="416"/>
        <v/>
      </c>
      <c r="K1228" s="159" t="str">
        <f t="shared" si="417"/>
        <v/>
      </c>
      <c r="L1228" s="159" t="str">
        <f t="shared" si="418"/>
        <v/>
      </c>
      <c r="M1228" s="159" t="str">
        <f t="shared" si="419"/>
        <v/>
      </c>
    </row>
    <row r="1229" spans="1:13" ht="12.75" customHeight="1" x14ac:dyDescent="0.25">
      <c r="A1229" s="46" t="str">
        <f t="shared" si="405"/>
        <v xml:space="preserve">Meter Reading Related; </v>
      </c>
      <c r="B1229" s="47" t="s">
        <v>1349</v>
      </c>
      <c r="C1229" s="48" t="str">
        <f>VLOOKUP($B1229,MMnames,2,FALSE)</f>
        <v>Validated CoS Reading</v>
      </c>
      <c r="D1229" s="49"/>
      <c r="E1229" s="49"/>
      <c r="F1229" s="14"/>
      <c r="G1229" s="14"/>
      <c r="H1229" s="14"/>
      <c r="I1229" s="14"/>
      <c r="J1229" s="14"/>
      <c r="K1229" s="14"/>
      <c r="L1229" s="14"/>
      <c r="M1229" s="14"/>
    </row>
    <row r="1230" spans="1:13" ht="12.75" customHeight="1" outlineLevel="1" collapsed="1" x14ac:dyDescent="0.25">
      <c r="A1230" s="46" t="str">
        <f t="shared" si="405"/>
        <v xml:space="preserve">Meter Reading Related; </v>
      </c>
      <c r="B1230" s="276" t="s">
        <v>1349</v>
      </c>
      <c r="C1230" s="237" t="s">
        <v>2668</v>
      </c>
      <c r="D1230" s="237"/>
      <c r="E1230" s="237" t="s">
        <v>2769</v>
      </c>
      <c r="F1230" s="237" t="s">
        <v>2670</v>
      </c>
      <c r="G1230" s="237" t="str">
        <f t="shared" ref="G1230:G1255" si="420">VLOOKUP(E1230,DI_schema,2,FALSE)</f>
        <v>string</v>
      </c>
      <c r="H1230" s="237">
        <f t="shared" ref="H1230:H1255" si="421">VLOOKUP($E1230,DI_schema,3,FALSE)</f>
        <v>11</v>
      </c>
      <c r="I1230" s="237" t="str">
        <f t="shared" ref="I1230:I1255" si="422">VLOOKUP($E1230,DI_schema,4,FALSE)</f>
        <v/>
      </c>
      <c r="J1230" s="237" t="str">
        <f t="shared" ref="J1230:J1255" si="423">VLOOKUP($E1230,DI_schema,5,FALSE)</f>
        <v/>
      </c>
      <c r="K1230" s="237" t="str">
        <f t="shared" ref="K1230:K1255" si="424">VLOOKUP($E1230,DI_schema,6,FALSE)</f>
        <v/>
      </c>
      <c r="L1230" s="237" t="str">
        <f t="shared" ref="L1230:L1255" si="425">VLOOKUP($E1230,DI_schema,7,FALSE)</f>
        <v/>
      </c>
      <c r="M1230" s="237" t="str">
        <f t="shared" ref="M1230:M1255" si="426">IF(LEN(VLOOKUP($E1230,DI_schema,8,FALSE))&gt;0,"Yes","")</f>
        <v/>
      </c>
    </row>
    <row r="1231" spans="1:13" ht="12.75" customHeight="1" outlineLevel="1" x14ac:dyDescent="0.25">
      <c r="A1231" s="46" t="str">
        <f t="shared" si="405"/>
        <v xml:space="preserve">Meter Reading Related; </v>
      </c>
      <c r="B1231" s="276" t="s">
        <v>1349</v>
      </c>
      <c r="C1231" s="237"/>
      <c r="D1231" s="237"/>
      <c r="E1231" s="237" t="s">
        <v>2894</v>
      </c>
      <c r="F1231" s="237" t="s">
        <v>2681</v>
      </c>
      <c r="G1231" s="237" t="str">
        <f t="shared" si="420"/>
        <v>string</v>
      </c>
      <c r="H1231" s="237" t="str">
        <f t="shared" si="421"/>
        <v/>
      </c>
      <c r="I1231" s="237">
        <f t="shared" si="422"/>
        <v>35</v>
      </c>
      <c r="J1231" s="237" t="str">
        <f t="shared" si="423"/>
        <v/>
      </c>
      <c r="K1231" s="237" t="str">
        <f t="shared" si="424"/>
        <v/>
      </c>
      <c r="L1231" s="237" t="str">
        <f t="shared" si="425"/>
        <v/>
      </c>
      <c r="M1231" s="237" t="str">
        <f t="shared" si="426"/>
        <v/>
      </c>
    </row>
    <row r="1232" spans="1:13" ht="12.75" customHeight="1" outlineLevel="1" x14ac:dyDescent="0.25">
      <c r="A1232" s="46" t="str">
        <f t="shared" si="405"/>
        <v xml:space="preserve">Meter Reading Related; </v>
      </c>
      <c r="B1232" s="276" t="s">
        <v>1349</v>
      </c>
      <c r="C1232" s="237"/>
      <c r="D1232" s="237"/>
      <c r="E1232" s="237" t="s">
        <v>629</v>
      </c>
      <c r="F1232" s="237" t="s">
        <v>2670</v>
      </c>
      <c r="G1232" s="237" t="str">
        <f t="shared" si="420"/>
        <v>string</v>
      </c>
      <c r="H1232" s="237" t="str">
        <f t="shared" si="421"/>
        <v/>
      </c>
      <c r="I1232" s="237">
        <f t="shared" si="422"/>
        <v>35</v>
      </c>
      <c r="J1232" s="237" t="str">
        <f t="shared" si="423"/>
        <v/>
      </c>
      <c r="K1232" s="237" t="str">
        <f t="shared" si="424"/>
        <v/>
      </c>
      <c r="L1232" s="237" t="str">
        <f t="shared" si="425"/>
        <v/>
      </c>
      <c r="M1232" s="237" t="str">
        <f t="shared" si="426"/>
        <v/>
      </c>
    </row>
    <row r="1233" spans="1:253" s="230" customFormat="1" ht="12.75" customHeight="1" outlineLevel="1" x14ac:dyDescent="0.25">
      <c r="A1233" s="46" t="str">
        <f t="shared" si="405"/>
        <v xml:space="preserve">Meter Reading Related; </v>
      </c>
      <c r="B1233" s="276" t="s">
        <v>1349</v>
      </c>
      <c r="C1233" s="237"/>
      <c r="D1233" s="237"/>
      <c r="E1233" s="237" t="s">
        <v>2683</v>
      </c>
      <c r="F1233" s="237" t="s">
        <v>2670</v>
      </c>
      <c r="G1233" s="237" t="str">
        <f t="shared" si="420"/>
        <v>string</v>
      </c>
      <c r="H1233" s="237" t="str">
        <f t="shared" si="421"/>
        <v/>
      </c>
      <c r="I1233" s="237">
        <f t="shared" si="422"/>
        <v>3</v>
      </c>
      <c r="J1233" s="237" t="str">
        <f t="shared" si="423"/>
        <v/>
      </c>
      <c r="K1233" s="237" t="str">
        <f t="shared" si="424"/>
        <v/>
      </c>
      <c r="L1233" s="237" t="str">
        <f t="shared" si="425"/>
        <v/>
      </c>
      <c r="M1233" s="237" t="str">
        <f t="shared" si="426"/>
        <v/>
      </c>
    </row>
    <row r="1234" spans="1:253" ht="12.75" customHeight="1" outlineLevel="1" x14ac:dyDescent="0.25">
      <c r="A1234" s="46" t="str">
        <f t="shared" si="405"/>
        <v xml:space="preserve">Meter Reading Related; </v>
      </c>
      <c r="B1234" s="276" t="s">
        <v>1349</v>
      </c>
      <c r="C1234" s="237"/>
      <c r="D1234" s="237"/>
      <c r="E1234" s="237" t="s">
        <v>2771</v>
      </c>
      <c r="F1234" s="237" t="s">
        <v>2670</v>
      </c>
      <c r="G1234" s="237" t="str">
        <f t="shared" si="420"/>
        <v>string</v>
      </c>
      <c r="H1234" s="237" t="str">
        <f t="shared" si="421"/>
        <v/>
      </c>
      <c r="I1234" s="237">
        <f t="shared" si="422"/>
        <v>4</v>
      </c>
      <c r="J1234" s="237" t="str">
        <f t="shared" si="423"/>
        <v/>
      </c>
      <c r="K1234" s="237" t="str">
        <f t="shared" si="424"/>
        <v/>
      </c>
      <c r="L1234" s="237" t="str">
        <f t="shared" si="425"/>
        <v/>
      </c>
      <c r="M1234" s="237" t="str">
        <f t="shared" si="426"/>
        <v/>
      </c>
    </row>
    <row r="1235" spans="1:253" ht="12.75" customHeight="1" outlineLevel="1" x14ac:dyDescent="0.25">
      <c r="A1235" s="46" t="str">
        <f t="shared" si="405"/>
        <v xml:space="preserve">Meter Reading Related; </v>
      </c>
      <c r="B1235" s="276" t="s">
        <v>1349</v>
      </c>
      <c r="C1235" s="237"/>
      <c r="D1235" s="237"/>
      <c r="E1235" s="237" t="s">
        <v>2772</v>
      </c>
      <c r="F1235" s="237" t="s">
        <v>2670</v>
      </c>
      <c r="G1235" s="237" t="str">
        <f t="shared" si="420"/>
        <v>string</v>
      </c>
      <c r="H1235" s="237" t="str">
        <f t="shared" si="421"/>
        <v/>
      </c>
      <c r="I1235" s="237">
        <f t="shared" si="422"/>
        <v>2</v>
      </c>
      <c r="J1235" s="237" t="str">
        <f t="shared" si="423"/>
        <v/>
      </c>
      <c r="K1235" s="237" t="str">
        <f t="shared" si="424"/>
        <v/>
      </c>
      <c r="L1235" s="237" t="str">
        <f t="shared" si="425"/>
        <v/>
      </c>
      <c r="M1235" s="237" t="str">
        <f t="shared" si="426"/>
        <v/>
      </c>
    </row>
    <row r="1236" spans="1:253" ht="12.75" customHeight="1" outlineLevel="1" x14ac:dyDescent="0.25">
      <c r="A1236" s="51" t="str">
        <f t="shared" si="405"/>
        <v xml:space="preserve">Meter Reading Related; </v>
      </c>
      <c r="B1236" s="276" t="s">
        <v>1349</v>
      </c>
      <c r="C1236" s="237"/>
      <c r="D1236" s="237"/>
      <c r="E1236" s="237" t="s">
        <v>615</v>
      </c>
      <c r="F1236" s="237" t="s">
        <v>2670</v>
      </c>
      <c r="G1236" s="237" t="str">
        <f t="shared" si="420"/>
        <v>date</v>
      </c>
      <c r="H1236" s="237" t="str">
        <f t="shared" si="421"/>
        <v/>
      </c>
      <c r="I1236" s="237" t="str">
        <f t="shared" si="422"/>
        <v/>
      </c>
      <c r="J1236" s="237" t="str">
        <f t="shared" si="423"/>
        <v/>
      </c>
      <c r="K1236" s="237" t="str">
        <f t="shared" si="424"/>
        <v/>
      </c>
      <c r="L1236" s="237" t="str">
        <f t="shared" si="425"/>
        <v/>
      </c>
      <c r="M1236" s="237" t="str">
        <f t="shared" si="426"/>
        <v/>
      </c>
      <c r="IS1236" s="51"/>
    </row>
    <row r="1237" spans="1:253" s="230" customFormat="1" ht="12.75" customHeight="1" outlineLevel="1" x14ac:dyDescent="0.25">
      <c r="A1237" s="46" t="str">
        <f t="shared" si="405"/>
        <v xml:space="preserve">Meter Reading Related; </v>
      </c>
      <c r="B1237" s="276" t="s">
        <v>1349</v>
      </c>
      <c r="C1237" s="237"/>
      <c r="D1237" s="237"/>
      <c r="E1237" s="237" t="s">
        <v>2590</v>
      </c>
      <c r="F1237" s="237" t="s">
        <v>2670</v>
      </c>
      <c r="G1237" s="237" t="str">
        <f t="shared" si="420"/>
        <v>string</v>
      </c>
      <c r="H1237" s="237" t="str">
        <f t="shared" si="421"/>
        <v/>
      </c>
      <c r="I1237" s="237">
        <f t="shared" si="422"/>
        <v>10</v>
      </c>
      <c r="J1237" s="237" t="str">
        <f t="shared" si="423"/>
        <v/>
      </c>
      <c r="K1237" s="237" t="str">
        <f t="shared" si="424"/>
        <v/>
      </c>
      <c r="L1237" s="237" t="str">
        <f t="shared" si="425"/>
        <v/>
      </c>
      <c r="M1237" s="237" t="str">
        <f t="shared" si="426"/>
        <v/>
      </c>
    </row>
    <row r="1238" spans="1:253" ht="12.75" customHeight="1" outlineLevel="1" x14ac:dyDescent="0.25">
      <c r="A1238" s="46"/>
      <c r="B1238" s="276" t="s">
        <v>1349</v>
      </c>
      <c r="C1238" s="237"/>
      <c r="D1238" s="237"/>
      <c r="E1238" s="237" t="s">
        <v>621</v>
      </c>
      <c r="F1238" s="237" t="s">
        <v>2681</v>
      </c>
      <c r="G1238" s="237" t="str">
        <f t="shared" si="420"/>
        <v>string</v>
      </c>
      <c r="H1238" s="237">
        <f t="shared" si="421"/>
        <v>19</v>
      </c>
      <c r="I1238" s="237" t="str">
        <f t="shared" si="422"/>
        <v/>
      </c>
      <c r="J1238" s="237" t="str">
        <f t="shared" si="423"/>
        <v/>
      </c>
      <c r="K1238" s="237" t="str">
        <f t="shared" si="424"/>
        <v/>
      </c>
      <c r="L1238" s="237" t="str">
        <f t="shared" si="425"/>
        <v/>
      </c>
      <c r="M1238" s="237" t="str">
        <f t="shared" si="426"/>
        <v>Yes</v>
      </c>
    </row>
    <row r="1239" spans="1:253" s="230" customFormat="1" outlineLevel="1" x14ac:dyDescent="0.25">
      <c r="A1239" s="46" t="str">
        <f t="shared" si="405"/>
        <v xml:space="preserve">Meter Reading Related; </v>
      </c>
      <c r="B1239" s="276" t="s">
        <v>1349</v>
      </c>
      <c r="C1239" s="237" t="s">
        <v>2588</v>
      </c>
      <c r="D1239" s="237" t="s">
        <v>2674</v>
      </c>
      <c r="E1239" s="237" t="s">
        <v>2785</v>
      </c>
      <c r="F1239" s="237" t="s">
        <v>2670</v>
      </c>
      <c r="G1239" s="237" t="str">
        <f t="shared" si="420"/>
        <v>string</v>
      </c>
      <c r="H1239" s="237" t="str">
        <f t="shared" si="421"/>
        <v/>
      </c>
      <c r="I1239" s="237">
        <f t="shared" si="422"/>
        <v>10</v>
      </c>
      <c r="J1239" s="237" t="str">
        <f t="shared" si="423"/>
        <v/>
      </c>
      <c r="K1239" s="237" t="str">
        <f t="shared" si="424"/>
        <v/>
      </c>
      <c r="L1239" s="237" t="str">
        <f t="shared" si="425"/>
        <v/>
      </c>
      <c r="M1239" s="237" t="str">
        <f t="shared" si="426"/>
        <v/>
      </c>
    </row>
    <row r="1240" spans="1:253" ht="12.75" customHeight="1" outlineLevel="1" x14ac:dyDescent="0.25">
      <c r="A1240" s="46" t="str">
        <f t="shared" si="405"/>
        <v xml:space="preserve">Meter Reading Related; </v>
      </c>
      <c r="B1240" s="276" t="s">
        <v>1349</v>
      </c>
      <c r="C1240" s="237"/>
      <c r="D1240" s="237"/>
      <c r="E1240" s="237" t="s">
        <v>1245</v>
      </c>
      <c r="F1240" s="237" t="s">
        <v>2670</v>
      </c>
      <c r="G1240" s="237" t="str">
        <f t="shared" si="420"/>
        <v>date</v>
      </c>
      <c r="H1240" s="237" t="str">
        <f t="shared" si="421"/>
        <v/>
      </c>
      <c r="I1240" s="237" t="str">
        <f t="shared" si="422"/>
        <v/>
      </c>
      <c r="J1240" s="237" t="str">
        <f t="shared" si="423"/>
        <v/>
      </c>
      <c r="K1240" s="237" t="str">
        <f t="shared" si="424"/>
        <v/>
      </c>
      <c r="L1240" s="237" t="str">
        <f t="shared" si="425"/>
        <v/>
      </c>
      <c r="M1240" s="237" t="str">
        <f t="shared" si="426"/>
        <v/>
      </c>
    </row>
    <row r="1241" spans="1:253" ht="12.75" customHeight="1" outlineLevel="1" x14ac:dyDescent="0.25">
      <c r="A1241" s="46" t="str">
        <f t="shared" si="405"/>
        <v xml:space="preserve">Meter Reading Related; </v>
      </c>
      <c r="B1241" s="276" t="s">
        <v>1349</v>
      </c>
      <c r="C1241" s="237"/>
      <c r="D1241" s="237"/>
      <c r="E1241" s="237" t="s">
        <v>625</v>
      </c>
      <c r="F1241" s="237" t="s">
        <v>2681</v>
      </c>
      <c r="G1241" s="237" t="str">
        <f t="shared" si="420"/>
        <v>decimal</v>
      </c>
      <c r="H1241" s="237" t="str">
        <f t="shared" si="421"/>
        <v/>
      </c>
      <c r="I1241" s="237" t="str">
        <f t="shared" si="422"/>
        <v/>
      </c>
      <c r="J1241" s="237" t="str">
        <f t="shared" si="423"/>
        <v/>
      </c>
      <c r="K1241" s="237">
        <f t="shared" si="424"/>
        <v>15</v>
      </c>
      <c r="L1241" s="237">
        <f t="shared" si="425"/>
        <v>8</v>
      </c>
      <c r="M1241" s="237" t="str">
        <f t="shared" si="426"/>
        <v/>
      </c>
    </row>
    <row r="1242" spans="1:253" ht="12.75" customHeight="1" outlineLevel="1" x14ac:dyDescent="0.25">
      <c r="A1242" s="46" t="str">
        <f t="shared" si="405"/>
        <v xml:space="preserve">Meter Reading Related; </v>
      </c>
      <c r="B1242" s="276" t="s">
        <v>1349</v>
      </c>
      <c r="C1242" s="237" t="s">
        <v>3418</v>
      </c>
      <c r="D1242" s="237" t="s">
        <v>2674</v>
      </c>
      <c r="E1242" s="237" t="s">
        <v>2782</v>
      </c>
      <c r="F1242" s="237" t="s">
        <v>2681</v>
      </c>
      <c r="G1242" s="237" t="str">
        <f t="shared" si="420"/>
        <v>string</v>
      </c>
      <c r="H1242" s="237" t="str">
        <f t="shared" si="421"/>
        <v/>
      </c>
      <c r="I1242" s="237">
        <f t="shared" si="422"/>
        <v>15</v>
      </c>
      <c r="J1242" s="237" t="str">
        <f t="shared" si="423"/>
        <v/>
      </c>
      <c r="K1242" s="237" t="str">
        <f t="shared" si="424"/>
        <v/>
      </c>
      <c r="L1242" s="237" t="str">
        <f t="shared" si="425"/>
        <v/>
      </c>
      <c r="M1242" s="237" t="str">
        <f t="shared" si="426"/>
        <v/>
      </c>
    </row>
    <row r="1243" spans="1:253" ht="12.75" customHeight="1" outlineLevel="1" x14ac:dyDescent="0.25">
      <c r="A1243" s="46" t="str">
        <f t="shared" si="405"/>
        <v xml:space="preserve">Meter Reading Related; </v>
      </c>
      <c r="B1243" s="276" t="s">
        <v>1349</v>
      </c>
      <c r="C1243" s="237"/>
      <c r="D1243" s="237"/>
      <c r="E1243" s="237" t="s">
        <v>2783</v>
      </c>
      <c r="F1243" s="237" t="s">
        <v>2670</v>
      </c>
      <c r="G1243" s="237" t="str">
        <f t="shared" si="420"/>
        <v>string</v>
      </c>
      <c r="H1243" s="237" t="str">
        <f t="shared" si="421"/>
        <v/>
      </c>
      <c r="I1243" s="237">
        <f t="shared" si="422"/>
        <v>9</v>
      </c>
      <c r="J1243" s="237" t="str">
        <f t="shared" si="423"/>
        <v/>
      </c>
      <c r="K1243" s="237" t="str">
        <f t="shared" si="424"/>
        <v/>
      </c>
      <c r="L1243" s="237" t="str">
        <f t="shared" si="425"/>
        <v/>
      </c>
      <c r="M1243" s="237" t="str">
        <f t="shared" si="426"/>
        <v/>
      </c>
    </row>
    <row r="1244" spans="1:253" ht="12.75" customHeight="1" outlineLevel="1" x14ac:dyDescent="0.25">
      <c r="A1244" s="46" t="str">
        <f t="shared" si="405"/>
        <v xml:space="preserve">Meter Reading Related; </v>
      </c>
      <c r="B1244" s="276" t="s">
        <v>1349</v>
      </c>
      <c r="C1244" s="237"/>
      <c r="D1244" s="237"/>
      <c r="E1244" s="237" t="s">
        <v>3419</v>
      </c>
      <c r="F1244" s="237" t="s">
        <v>2681</v>
      </c>
      <c r="G1244" s="237" t="str">
        <f t="shared" si="420"/>
        <v>string</v>
      </c>
      <c r="H1244" s="237" t="str">
        <f t="shared" si="421"/>
        <v/>
      </c>
      <c r="I1244" s="237">
        <f t="shared" si="422"/>
        <v>3</v>
      </c>
      <c r="J1244" s="237" t="str">
        <f t="shared" si="423"/>
        <v/>
      </c>
      <c r="K1244" s="237" t="str">
        <f t="shared" si="424"/>
        <v/>
      </c>
      <c r="L1244" s="237" t="str">
        <f t="shared" si="425"/>
        <v/>
      </c>
      <c r="M1244" s="237" t="str">
        <f t="shared" si="426"/>
        <v/>
      </c>
    </row>
    <row r="1245" spans="1:253" ht="12.75" customHeight="1" outlineLevel="1" x14ac:dyDescent="0.25">
      <c r="A1245" s="46" t="str">
        <f t="shared" si="405"/>
        <v xml:space="preserve">Meter Reading Related; </v>
      </c>
      <c r="B1245" s="276" t="s">
        <v>1349</v>
      </c>
      <c r="C1245" s="279" t="s">
        <v>2586</v>
      </c>
      <c r="D1245" s="237" t="s">
        <v>2674</v>
      </c>
      <c r="E1245" s="237" t="s">
        <v>2784</v>
      </c>
      <c r="F1245" s="237" t="s">
        <v>2670</v>
      </c>
      <c r="G1245" s="237" t="str">
        <f t="shared" si="420"/>
        <v>string</v>
      </c>
      <c r="H1245" s="237" t="str">
        <f t="shared" si="421"/>
        <v/>
      </c>
      <c r="I1245" s="237">
        <f t="shared" si="422"/>
        <v>3</v>
      </c>
      <c r="J1245" s="237" t="str">
        <f t="shared" si="423"/>
        <v/>
      </c>
      <c r="K1245" s="237" t="str">
        <f t="shared" si="424"/>
        <v/>
      </c>
      <c r="L1245" s="237" t="str">
        <f t="shared" si="425"/>
        <v/>
      </c>
      <c r="M1245" s="237" t="str">
        <f t="shared" si="426"/>
        <v/>
      </c>
    </row>
    <row r="1246" spans="1:253" s="230" customFormat="1" ht="12.75" customHeight="1" outlineLevel="1" x14ac:dyDescent="0.25">
      <c r="A1246" s="46" t="str">
        <f t="shared" si="405"/>
        <v xml:space="preserve">Meter Reading Related; </v>
      </c>
      <c r="B1246" s="276" t="s">
        <v>1349</v>
      </c>
      <c r="C1246" s="279"/>
      <c r="D1246" s="237"/>
      <c r="E1246" s="237" t="s">
        <v>2785</v>
      </c>
      <c r="F1246" s="237" t="s">
        <v>2670</v>
      </c>
      <c r="G1246" s="237" t="str">
        <f t="shared" si="420"/>
        <v>string</v>
      </c>
      <c r="H1246" s="237" t="str">
        <f t="shared" si="421"/>
        <v/>
      </c>
      <c r="I1246" s="237">
        <f t="shared" si="422"/>
        <v>10</v>
      </c>
      <c r="J1246" s="237" t="str">
        <f t="shared" si="423"/>
        <v/>
      </c>
      <c r="K1246" s="237" t="str">
        <f t="shared" si="424"/>
        <v/>
      </c>
      <c r="L1246" s="237" t="str">
        <f t="shared" si="425"/>
        <v/>
      </c>
      <c r="M1246" s="237" t="str">
        <f t="shared" si="426"/>
        <v/>
      </c>
    </row>
    <row r="1247" spans="1:253" ht="12.75" customHeight="1" outlineLevel="1" x14ac:dyDescent="0.25">
      <c r="A1247" s="46" t="str">
        <f t="shared" si="405"/>
        <v xml:space="preserve">Meter Reading Related; </v>
      </c>
      <c r="B1247" s="276" t="s">
        <v>1349</v>
      </c>
      <c r="C1247" s="279"/>
      <c r="D1247" s="237"/>
      <c r="E1247" s="237" t="s">
        <v>2888</v>
      </c>
      <c r="F1247" s="237" t="s">
        <v>2670</v>
      </c>
      <c r="G1247" s="237" t="str">
        <f t="shared" si="420"/>
        <v>string</v>
      </c>
      <c r="H1247" s="237" t="str">
        <f t="shared" si="421"/>
        <v/>
      </c>
      <c r="I1247" s="237">
        <f t="shared" si="422"/>
        <v>3</v>
      </c>
      <c r="J1247" s="237" t="str">
        <f t="shared" si="423"/>
        <v/>
      </c>
      <c r="K1247" s="237" t="str">
        <f t="shared" si="424"/>
        <v/>
      </c>
      <c r="L1247" s="237" t="str">
        <f t="shared" si="425"/>
        <v/>
      </c>
      <c r="M1247" s="237" t="str">
        <f t="shared" si="426"/>
        <v/>
      </c>
    </row>
    <row r="1248" spans="1:253" ht="12.75" customHeight="1" outlineLevel="1" x14ac:dyDescent="0.25">
      <c r="A1248" s="46" t="str">
        <f t="shared" si="405"/>
        <v xml:space="preserve">Meter Reading Related; </v>
      </c>
      <c r="B1248" s="276" t="s">
        <v>1349</v>
      </c>
      <c r="C1248" s="279"/>
      <c r="D1248" s="237"/>
      <c r="E1248" s="237" t="s">
        <v>626</v>
      </c>
      <c r="F1248" s="237" t="s">
        <v>2670</v>
      </c>
      <c r="G1248" s="237" t="str">
        <f t="shared" si="420"/>
        <v>decimal</v>
      </c>
      <c r="H1248" s="237" t="str">
        <f t="shared" si="421"/>
        <v/>
      </c>
      <c r="I1248" s="237" t="str">
        <f t="shared" si="422"/>
        <v/>
      </c>
      <c r="J1248" s="237" t="str">
        <f t="shared" si="423"/>
        <v/>
      </c>
      <c r="K1248" s="237">
        <f t="shared" si="424"/>
        <v>12</v>
      </c>
      <c r="L1248" s="237">
        <f t="shared" si="425"/>
        <v>5</v>
      </c>
      <c r="M1248" s="237" t="str">
        <f t="shared" si="426"/>
        <v/>
      </c>
    </row>
    <row r="1249" spans="1:13" ht="12.75" customHeight="1" outlineLevel="1" x14ac:dyDescent="0.25">
      <c r="A1249" s="46" t="str">
        <f t="shared" ref="A1249:A1307" si="427">IF(B1249="","",VLOOKUP(B1249,mapping_result,2,FALSE))</f>
        <v xml:space="preserve">Meter Reading Related; </v>
      </c>
      <c r="B1249" s="276" t="s">
        <v>1349</v>
      </c>
      <c r="C1249" s="279"/>
      <c r="D1249" s="237"/>
      <c r="E1249" s="237" t="s">
        <v>2786</v>
      </c>
      <c r="F1249" s="237" t="s">
        <v>2670</v>
      </c>
      <c r="G1249" s="237" t="str">
        <f t="shared" si="420"/>
        <v>decimal</v>
      </c>
      <c r="H1249" s="237" t="str">
        <f t="shared" si="421"/>
        <v/>
      </c>
      <c r="I1249" s="237" t="str">
        <f t="shared" si="422"/>
        <v/>
      </c>
      <c r="J1249" s="237" t="str">
        <f t="shared" si="423"/>
        <v/>
      </c>
      <c r="K1249" s="237">
        <f t="shared" si="424"/>
        <v>15</v>
      </c>
      <c r="L1249" s="237">
        <f t="shared" si="425"/>
        <v>3</v>
      </c>
      <c r="M1249" s="237" t="str">
        <f t="shared" si="426"/>
        <v/>
      </c>
    </row>
    <row r="1250" spans="1:13" ht="12.75" customHeight="1" outlineLevel="1" x14ac:dyDescent="0.25">
      <c r="A1250" s="46" t="str">
        <f t="shared" si="427"/>
        <v xml:space="preserve">Meter Reading Related; </v>
      </c>
      <c r="B1250" s="276" t="s">
        <v>1349</v>
      </c>
      <c r="C1250" s="279"/>
      <c r="D1250" s="237"/>
      <c r="E1250" s="237" t="s">
        <v>1315</v>
      </c>
      <c r="F1250" s="237" t="s">
        <v>2670</v>
      </c>
      <c r="G1250" s="237" t="str">
        <f t="shared" si="420"/>
        <v>string</v>
      </c>
      <c r="H1250" s="237" t="str">
        <f t="shared" si="421"/>
        <v/>
      </c>
      <c r="I1250" s="237">
        <f t="shared" si="422"/>
        <v>2</v>
      </c>
      <c r="J1250" s="237" t="str">
        <f t="shared" si="423"/>
        <v/>
      </c>
      <c r="K1250" s="237" t="str">
        <f t="shared" si="424"/>
        <v/>
      </c>
      <c r="L1250" s="237" t="str">
        <f t="shared" si="425"/>
        <v/>
      </c>
      <c r="M1250" s="237" t="str">
        <f t="shared" si="426"/>
        <v/>
      </c>
    </row>
    <row r="1251" spans="1:13" ht="12.75" customHeight="1" outlineLevel="1" x14ac:dyDescent="0.25">
      <c r="A1251" s="46" t="str">
        <f t="shared" si="427"/>
        <v xml:space="preserve">Meter Reading Related; </v>
      </c>
      <c r="B1251" s="276" t="s">
        <v>1349</v>
      </c>
      <c r="C1251" s="279"/>
      <c r="D1251" s="237"/>
      <c r="E1251" s="237" t="s">
        <v>620</v>
      </c>
      <c r="F1251" s="237" t="s">
        <v>2670</v>
      </c>
      <c r="G1251" s="237" t="str">
        <f t="shared" si="420"/>
        <v>string</v>
      </c>
      <c r="H1251" s="237" t="str">
        <f t="shared" si="421"/>
        <v/>
      </c>
      <c r="I1251" s="237">
        <f t="shared" si="422"/>
        <v>2</v>
      </c>
      <c r="J1251" s="237" t="str">
        <f t="shared" si="423"/>
        <v/>
      </c>
      <c r="K1251" s="237" t="str">
        <f t="shared" si="424"/>
        <v/>
      </c>
      <c r="L1251" s="237" t="str">
        <f t="shared" si="425"/>
        <v/>
      </c>
      <c r="M1251" s="237" t="str">
        <f t="shared" si="426"/>
        <v/>
      </c>
    </row>
    <row r="1252" spans="1:13" s="230" customFormat="1" ht="12.75" customHeight="1" outlineLevel="1" x14ac:dyDescent="0.25">
      <c r="A1252" s="46" t="str">
        <f t="shared" si="427"/>
        <v xml:space="preserve">Meter Reading Related; </v>
      </c>
      <c r="B1252" s="276" t="s">
        <v>1349</v>
      </c>
      <c r="C1252" s="279"/>
      <c r="D1252" s="237"/>
      <c r="E1252" s="237" t="s">
        <v>2787</v>
      </c>
      <c r="F1252" s="237" t="s">
        <v>2670</v>
      </c>
      <c r="G1252" s="237" t="str">
        <f t="shared" si="420"/>
        <v>string</v>
      </c>
      <c r="H1252" s="237">
        <f t="shared" si="421"/>
        <v>2</v>
      </c>
      <c r="I1252" s="237" t="str">
        <f t="shared" si="422"/>
        <v/>
      </c>
      <c r="J1252" s="237" t="str">
        <f t="shared" si="423"/>
        <v/>
      </c>
      <c r="K1252" s="237" t="str">
        <f t="shared" si="424"/>
        <v/>
      </c>
      <c r="L1252" s="237" t="str">
        <f t="shared" si="425"/>
        <v/>
      </c>
      <c r="M1252" s="237" t="str">
        <f t="shared" si="426"/>
        <v/>
      </c>
    </row>
    <row r="1253" spans="1:13" ht="12.75" customHeight="1" outlineLevel="1" x14ac:dyDescent="0.25">
      <c r="A1253" s="46" t="str">
        <f t="shared" si="427"/>
        <v xml:space="preserve">Meter Reading Related; </v>
      </c>
      <c r="B1253" s="276" t="s">
        <v>1349</v>
      </c>
      <c r="C1253" s="279"/>
      <c r="D1253" s="237"/>
      <c r="E1253" s="237" t="s">
        <v>3420</v>
      </c>
      <c r="F1253" s="237" t="s">
        <v>2670</v>
      </c>
      <c r="G1253" s="237" t="str">
        <f t="shared" si="420"/>
        <v>string</v>
      </c>
      <c r="H1253" s="237" t="str">
        <f t="shared" si="421"/>
        <v/>
      </c>
      <c r="I1253" s="237">
        <f t="shared" si="422"/>
        <v>1</v>
      </c>
      <c r="J1253" s="237" t="str">
        <f t="shared" si="423"/>
        <v/>
      </c>
      <c r="K1253" s="237" t="str">
        <f t="shared" si="424"/>
        <v/>
      </c>
      <c r="L1253" s="237" t="str">
        <f t="shared" si="425"/>
        <v/>
      </c>
      <c r="M1253" s="237" t="str">
        <f t="shared" si="426"/>
        <v>Yes</v>
      </c>
    </row>
    <row r="1254" spans="1:13" ht="12.75" customHeight="1" outlineLevel="1" x14ac:dyDescent="0.25">
      <c r="A1254" s="46" t="str">
        <f t="shared" si="427"/>
        <v xml:space="preserve">Meter Reading Related; </v>
      </c>
      <c r="B1254" s="276" t="s">
        <v>1349</v>
      </c>
      <c r="C1254" s="279"/>
      <c r="D1254" s="237"/>
      <c r="E1254" s="237" t="s">
        <v>3421</v>
      </c>
      <c r="F1254" s="237" t="s">
        <v>2670</v>
      </c>
      <c r="G1254" s="237" t="str">
        <f t="shared" si="420"/>
        <v>string</v>
      </c>
      <c r="H1254" s="237" t="str">
        <f t="shared" si="421"/>
        <v/>
      </c>
      <c r="I1254" s="237">
        <f t="shared" si="422"/>
        <v>2</v>
      </c>
      <c r="J1254" s="237" t="str">
        <f t="shared" si="423"/>
        <v/>
      </c>
      <c r="K1254" s="237" t="str">
        <f t="shared" si="424"/>
        <v/>
      </c>
      <c r="L1254" s="237" t="str">
        <f t="shared" si="425"/>
        <v/>
      </c>
      <c r="M1254" s="237" t="str">
        <f t="shared" si="426"/>
        <v>Yes</v>
      </c>
    </row>
    <row r="1255" spans="1:13" ht="12.75" customHeight="1" outlineLevel="1" x14ac:dyDescent="0.25">
      <c r="A1255" s="46" t="str">
        <f t="shared" si="427"/>
        <v xml:space="preserve">Meter Reading Related; </v>
      </c>
      <c r="B1255" s="276" t="s">
        <v>1349</v>
      </c>
      <c r="C1255" s="279"/>
      <c r="D1255" s="237"/>
      <c r="E1255" s="237" t="s">
        <v>3422</v>
      </c>
      <c r="F1255" s="237" t="s">
        <v>2681</v>
      </c>
      <c r="G1255" s="237" t="str">
        <f t="shared" si="420"/>
        <v>decimal</v>
      </c>
      <c r="H1255" s="237" t="str">
        <f t="shared" si="421"/>
        <v/>
      </c>
      <c r="I1255" s="237" t="str">
        <f t="shared" si="422"/>
        <v/>
      </c>
      <c r="J1255" s="237" t="str">
        <f t="shared" si="423"/>
        <v/>
      </c>
      <c r="K1255" s="237">
        <f t="shared" si="424"/>
        <v>15</v>
      </c>
      <c r="L1255" s="237">
        <f t="shared" si="425"/>
        <v>3</v>
      </c>
      <c r="M1255" s="237" t="str">
        <f t="shared" si="426"/>
        <v/>
      </c>
    </row>
    <row r="1256" spans="1:13" ht="12.75" customHeight="1" x14ac:dyDescent="0.25">
      <c r="A1256" s="46" t="str">
        <f t="shared" si="427"/>
        <v xml:space="preserve">Meter Point Characteristics; </v>
      </c>
      <c r="B1256" s="47" t="s">
        <v>1351</v>
      </c>
      <c r="C1256" s="48" t="str">
        <f>VLOOKUP($B1256,MMnames,2,FALSE)</f>
        <v>Read Cycle Notification</v>
      </c>
      <c r="D1256" s="49"/>
      <c r="E1256" s="49"/>
      <c r="F1256" s="14"/>
      <c r="G1256" s="14"/>
      <c r="H1256" s="14"/>
      <c r="I1256" s="14"/>
      <c r="J1256" s="14"/>
      <c r="K1256" s="14"/>
      <c r="L1256" s="14"/>
      <c r="M1256" s="14"/>
    </row>
    <row r="1257" spans="1:13" ht="12.75" customHeight="1" outlineLevel="1" x14ac:dyDescent="0.25">
      <c r="A1257" s="46" t="str">
        <f t="shared" si="427"/>
        <v xml:space="preserve">Meter Point Characteristics; </v>
      </c>
      <c r="B1257" s="51" t="s">
        <v>1351</v>
      </c>
      <c r="C1257" s="4" t="s">
        <v>2668</v>
      </c>
      <c r="D1257" s="4"/>
      <c r="E1257" s="4" t="s">
        <v>2769</v>
      </c>
      <c r="F1257" s="4" t="s">
        <v>2670</v>
      </c>
      <c r="G1257" s="159" t="str">
        <f>VLOOKUP(E1257,DI_schema,2,FALSE)</f>
        <v>string</v>
      </c>
      <c r="H1257" s="159">
        <f>VLOOKUP($E1257,DI_schema,3,FALSE)</f>
        <v>11</v>
      </c>
      <c r="I1257" s="159" t="str">
        <f>VLOOKUP($E1257,DI_schema,4,FALSE)</f>
        <v/>
      </c>
      <c r="J1257" s="159" t="str">
        <f>VLOOKUP($E1257,DI_schema,5,FALSE)</f>
        <v/>
      </c>
      <c r="K1257" s="159" t="str">
        <f>VLOOKUP($E1257,DI_schema,6,FALSE)</f>
        <v/>
      </c>
      <c r="L1257" s="159" t="str">
        <f>VLOOKUP($E1257,DI_schema,7,FALSE)</f>
        <v/>
      </c>
      <c r="M1257" s="159" t="str">
        <f>IF(LEN(VLOOKUP($E1257,DI_schema,8,FALSE))&gt;0,"Yes","")</f>
        <v/>
      </c>
    </row>
    <row r="1258" spans="1:13" ht="12.75" customHeight="1" outlineLevel="1" x14ac:dyDescent="0.25">
      <c r="A1258" s="46" t="str">
        <f t="shared" si="427"/>
        <v xml:space="preserve">Meter Point Characteristics; </v>
      </c>
      <c r="B1258" s="51" t="s">
        <v>1351</v>
      </c>
      <c r="C1258" s="4"/>
      <c r="D1258" s="4"/>
      <c r="E1258" s="4" t="s">
        <v>71</v>
      </c>
      <c r="F1258" s="4" t="s">
        <v>2670</v>
      </c>
      <c r="G1258" s="159" t="str">
        <f>VLOOKUP(E1258,DI_schema,2,FALSE)</f>
        <v>string</v>
      </c>
      <c r="H1258" s="159" t="str">
        <f>VLOOKUP($E1258,DI_schema,3,FALSE)</f>
        <v/>
      </c>
      <c r="I1258" s="159">
        <f>VLOOKUP($E1258,DI_schema,4,FALSE)</f>
        <v>3</v>
      </c>
      <c r="J1258" s="159" t="str">
        <f>VLOOKUP($E1258,DI_schema,5,FALSE)</f>
        <v/>
      </c>
      <c r="K1258" s="159" t="str">
        <f>VLOOKUP($E1258,DI_schema,6,FALSE)</f>
        <v/>
      </c>
      <c r="L1258" s="159" t="str">
        <f>VLOOKUP($E1258,DI_schema,7,FALSE)</f>
        <v/>
      </c>
      <c r="M1258" s="159" t="str">
        <f>IF(LEN(VLOOKUP($E1258,DI_schema,8,FALSE))&gt;0,"Yes","")</f>
        <v/>
      </c>
    </row>
    <row r="1259" spans="1:13" ht="12.75" customHeight="1" outlineLevel="1" x14ac:dyDescent="0.25">
      <c r="A1259" s="46" t="str">
        <f t="shared" si="427"/>
        <v xml:space="preserve">Meter Point Characteristics; </v>
      </c>
      <c r="B1259" s="51" t="s">
        <v>1351</v>
      </c>
      <c r="C1259" s="4"/>
      <c r="D1259" s="4"/>
      <c r="E1259" s="4" t="s">
        <v>2329</v>
      </c>
      <c r="F1259" s="4" t="s">
        <v>2670</v>
      </c>
      <c r="G1259" s="159" t="str">
        <f>VLOOKUP(E1259,DI_schema,2,FALSE)</f>
        <v>string</v>
      </c>
      <c r="H1259" s="159" t="str">
        <f>VLOOKUP($E1259,DI_schema,3,FALSE)</f>
        <v/>
      </c>
      <c r="I1259" s="159">
        <f>VLOOKUP($E1259,DI_schema,4,FALSE)</f>
        <v>3</v>
      </c>
      <c r="J1259" s="159" t="str">
        <f>VLOOKUP($E1259,DI_schema,5,FALSE)</f>
        <v/>
      </c>
      <c r="K1259" s="159" t="str">
        <f>VLOOKUP($E1259,DI_schema,6,FALSE)</f>
        <v/>
      </c>
      <c r="L1259" s="159" t="str">
        <f>VLOOKUP($E1259,DI_schema,7,FALSE)</f>
        <v/>
      </c>
      <c r="M1259" s="159" t="str">
        <f>IF(LEN(VLOOKUP($E1259,DI_schema,8,FALSE))&gt;0,"Yes","")</f>
        <v/>
      </c>
    </row>
    <row r="1260" spans="1:13" s="168" customFormat="1" ht="12.75" customHeight="1" x14ac:dyDescent="0.25">
      <c r="A1260" s="46"/>
      <c r="B1260" s="47" t="s">
        <v>4068</v>
      </c>
      <c r="C1260" s="48" t="s">
        <v>4098</v>
      </c>
      <c r="D1260" s="204"/>
      <c r="E1260" s="204"/>
      <c r="F1260" s="205"/>
      <c r="G1260" s="205"/>
      <c r="H1260" s="205"/>
      <c r="I1260" s="205"/>
      <c r="J1260" s="205"/>
      <c r="K1260" s="205"/>
      <c r="L1260" s="205"/>
      <c r="M1260" s="205"/>
    </row>
    <row r="1261" spans="1:13" s="168" customFormat="1" ht="12.75" customHeight="1" outlineLevel="1" collapsed="1" x14ac:dyDescent="0.25">
      <c r="A1261" s="46" t="e">
        <f t="shared" si="427"/>
        <v>#N/A</v>
      </c>
      <c r="B1261" s="276" t="s">
        <v>4068</v>
      </c>
      <c r="C1261" s="237" t="s">
        <v>2668</v>
      </c>
      <c r="D1261" s="237"/>
      <c r="E1261" s="237" t="s">
        <v>2769</v>
      </c>
      <c r="F1261" s="237" t="s">
        <v>2670</v>
      </c>
      <c r="G1261" s="237" t="s">
        <v>2241</v>
      </c>
      <c r="H1261" s="237">
        <v>11</v>
      </c>
      <c r="I1261" s="237" t="s">
        <v>2248</v>
      </c>
      <c r="J1261" s="237" t="s">
        <v>2248</v>
      </c>
      <c r="K1261" s="237" t="s">
        <v>2248</v>
      </c>
      <c r="L1261" s="237" t="s">
        <v>2248</v>
      </c>
      <c r="M1261" s="237" t="s">
        <v>2248</v>
      </c>
    </row>
    <row r="1262" spans="1:13" s="168" customFormat="1" ht="12.75" customHeight="1" outlineLevel="1" x14ac:dyDescent="0.25">
      <c r="A1262" s="46" t="e">
        <f t="shared" si="427"/>
        <v>#N/A</v>
      </c>
      <c r="B1262" s="276" t="s">
        <v>4068</v>
      </c>
      <c r="C1262" s="237"/>
      <c r="D1262" s="237"/>
      <c r="E1262" s="277" t="s">
        <v>4064</v>
      </c>
      <c r="F1262" s="237" t="s">
        <v>2670</v>
      </c>
      <c r="G1262" s="237" t="s">
        <v>2241</v>
      </c>
      <c r="H1262" s="237" t="s">
        <v>2248</v>
      </c>
      <c r="I1262" s="237">
        <v>3</v>
      </c>
      <c r="J1262" s="237" t="s">
        <v>2248</v>
      </c>
      <c r="K1262" s="237" t="s">
        <v>2248</v>
      </c>
      <c r="L1262" s="237" t="s">
        <v>2248</v>
      </c>
      <c r="M1262" s="237" t="s">
        <v>2248</v>
      </c>
    </row>
    <row r="1263" spans="1:13" s="168" customFormat="1" ht="12.75" customHeight="1" outlineLevel="1" x14ac:dyDescent="0.25">
      <c r="A1263" s="46" t="e">
        <f t="shared" si="427"/>
        <v>#N/A</v>
      </c>
      <c r="B1263" s="276" t="s">
        <v>4068</v>
      </c>
      <c r="C1263" s="237"/>
      <c r="D1263" s="237"/>
      <c r="E1263" s="277" t="s">
        <v>4065</v>
      </c>
      <c r="F1263" s="237" t="s">
        <v>2670</v>
      </c>
      <c r="G1263" s="237" t="s">
        <v>2241</v>
      </c>
      <c r="H1263" s="237" t="s">
        <v>2248</v>
      </c>
      <c r="I1263" s="237">
        <v>3</v>
      </c>
      <c r="J1263" s="237" t="s">
        <v>2248</v>
      </c>
      <c r="K1263" s="237" t="s">
        <v>2248</v>
      </c>
      <c r="L1263" s="237" t="s">
        <v>2248</v>
      </c>
      <c r="M1263" s="237" t="s">
        <v>2248</v>
      </c>
    </row>
    <row r="1264" spans="1:13" ht="12.75" customHeight="1" x14ac:dyDescent="0.25">
      <c r="A1264" s="46" t="str">
        <f t="shared" si="427"/>
        <v xml:space="preserve">SONI; </v>
      </c>
      <c r="B1264" s="47" t="s">
        <v>577</v>
      </c>
      <c r="C1264" s="48" t="str">
        <f>VLOOKUP($B1264,MMnames,2,FALSE)</f>
        <v>Non Interval To Interval Change</v>
      </c>
      <c r="D1264" s="49"/>
      <c r="E1264" s="49"/>
      <c r="F1264" s="14"/>
      <c r="G1264" s="14"/>
      <c r="H1264" s="14"/>
      <c r="I1264" s="14"/>
      <c r="J1264" s="14"/>
      <c r="K1264" s="14"/>
      <c r="L1264" s="14"/>
      <c r="M1264" s="14"/>
    </row>
    <row r="1265" spans="1:13" ht="12.75" customHeight="1" outlineLevel="1" x14ac:dyDescent="0.25">
      <c r="A1265" s="46" t="str">
        <f t="shared" si="427"/>
        <v xml:space="preserve">SONI; </v>
      </c>
      <c r="B1265" s="51" t="s">
        <v>577</v>
      </c>
      <c r="C1265" s="159" t="s">
        <v>2668</v>
      </c>
      <c r="D1265" s="159"/>
      <c r="E1265" s="159" t="s">
        <v>2769</v>
      </c>
      <c r="F1265" s="159" t="s">
        <v>2670</v>
      </c>
      <c r="G1265" s="159" t="str">
        <f t="shared" ref="G1265:G1292" si="428">VLOOKUP(E1265,DI_schema,2,FALSE)</f>
        <v>string</v>
      </c>
      <c r="H1265" s="159">
        <f t="shared" ref="H1265:H1292" si="429">VLOOKUP($E1265,DI_schema,3,FALSE)</f>
        <v>11</v>
      </c>
      <c r="I1265" s="159" t="str">
        <f t="shared" ref="I1265:I1292" si="430">VLOOKUP($E1265,DI_schema,4,FALSE)</f>
        <v/>
      </c>
      <c r="J1265" s="159" t="str">
        <f t="shared" ref="J1265:J1292" si="431">VLOOKUP($E1265,DI_schema,5,FALSE)</f>
        <v/>
      </c>
      <c r="K1265" s="159" t="str">
        <f t="shared" ref="K1265:K1292" si="432">VLOOKUP($E1265,DI_schema,6,FALSE)</f>
        <v/>
      </c>
      <c r="L1265" s="159" t="str">
        <f t="shared" ref="L1265:L1292" si="433">VLOOKUP($E1265,DI_schema,7,FALSE)</f>
        <v/>
      </c>
      <c r="M1265" s="159" t="str">
        <f t="shared" ref="M1265:M1292" si="434">IF(LEN(VLOOKUP($E1265,DI_schema,8,FALSE))&gt;0,"Yes","")</f>
        <v/>
      </c>
    </row>
    <row r="1266" spans="1:13" ht="12.75" customHeight="1" outlineLevel="1" x14ac:dyDescent="0.25">
      <c r="A1266" s="46" t="str">
        <f t="shared" si="427"/>
        <v xml:space="preserve">SONI; </v>
      </c>
      <c r="B1266" s="51" t="s">
        <v>577</v>
      </c>
      <c r="C1266" s="159"/>
      <c r="D1266" s="159"/>
      <c r="E1266" s="159" t="s">
        <v>631</v>
      </c>
      <c r="F1266" s="159" t="s">
        <v>2670</v>
      </c>
      <c r="G1266" s="159" t="str">
        <f t="shared" si="428"/>
        <v>int</v>
      </c>
      <c r="H1266" s="159" t="str">
        <f t="shared" si="429"/>
        <v/>
      </c>
      <c r="I1266" s="159" t="str">
        <f t="shared" si="430"/>
        <v/>
      </c>
      <c r="J1266" s="159" t="str">
        <f t="shared" si="431"/>
        <v/>
      </c>
      <c r="K1266" s="159">
        <f t="shared" si="432"/>
        <v>9</v>
      </c>
      <c r="L1266" s="159" t="str">
        <f t="shared" si="433"/>
        <v/>
      </c>
      <c r="M1266" s="159" t="str">
        <f t="shared" si="434"/>
        <v/>
      </c>
    </row>
    <row r="1267" spans="1:13" ht="12.75" customHeight="1" outlineLevel="1" collapsed="1" x14ac:dyDescent="0.25">
      <c r="A1267" s="46" t="str">
        <f t="shared" si="427"/>
        <v xml:space="preserve">SONI; </v>
      </c>
      <c r="B1267" s="51" t="s">
        <v>577</v>
      </c>
      <c r="C1267" s="159"/>
      <c r="D1267" s="159"/>
      <c r="E1267" s="159" t="s">
        <v>649</v>
      </c>
      <c r="F1267" s="159" t="s">
        <v>2670</v>
      </c>
      <c r="G1267" s="159" t="str">
        <f t="shared" si="428"/>
        <v>string</v>
      </c>
      <c r="H1267" s="159" t="str">
        <f t="shared" si="429"/>
        <v/>
      </c>
      <c r="I1267" s="159">
        <f t="shared" si="430"/>
        <v>10</v>
      </c>
      <c r="J1267" s="159" t="str">
        <f t="shared" si="431"/>
        <v/>
      </c>
      <c r="K1267" s="159" t="str">
        <f t="shared" si="432"/>
        <v/>
      </c>
      <c r="L1267" s="159" t="str">
        <f t="shared" si="433"/>
        <v/>
      </c>
      <c r="M1267" s="159" t="str">
        <f t="shared" si="434"/>
        <v/>
      </c>
    </row>
    <row r="1268" spans="1:13" ht="12.75" customHeight="1" outlineLevel="1" x14ac:dyDescent="0.25">
      <c r="A1268" s="46" t="str">
        <f t="shared" si="427"/>
        <v xml:space="preserve">SONI; </v>
      </c>
      <c r="B1268" s="51" t="s">
        <v>577</v>
      </c>
      <c r="C1268" s="159"/>
      <c r="D1268" s="159"/>
      <c r="E1268" s="159" t="s">
        <v>2682</v>
      </c>
      <c r="F1268" s="159" t="s">
        <v>2670</v>
      </c>
      <c r="G1268" s="159" t="str">
        <f t="shared" si="428"/>
        <v>string</v>
      </c>
      <c r="H1268" s="159" t="str">
        <f t="shared" si="429"/>
        <v/>
      </c>
      <c r="I1268" s="159">
        <f t="shared" si="430"/>
        <v>5</v>
      </c>
      <c r="J1268" s="159" t="str">
        <f t="shared" si="431"/>
        <v/>
      </c>
      <c r="K1268" s="159" t="str">
        <f t="shared" si="432"/>
        <v/>
      </c>
      <c r="L1268" s="159" t="str">
        <f t="shared" si="433"/>
        <v/>
      </c>
      <c r="M1268" s="159" t="str">
        <f t="shared" si="434"/>
        <v/>
      </c>
    </row>
    <row r="1269" spans="1:13" ht="12.75" customHeight="1" outlineLevel="1" x14ac:dyDescent="0.25">
      <c r="A1269" s="46" t="str">
        <f t="shared" si="427"/>
        <v xml:space="preserve">SONI; </v>
      </c>
      <c r="B1269" s="51" t="s">
        <v>577</v>
      </c>
      <c r="C1269" s="159"/>
      <c r="D1269" s="159"/>
      <c r="E1269" s="159" t="s">
        <v>2671</v>
      </c>
      <c r="F1269" s="159" t="s">
        <v>2670</v>
      </c>
      <c r="G1269" s="159" t="str">
        <f t="shared" si="428"/>
        <v>string</v>
      </c>
      <c r="H1269" s="159">
        <f t="shared" si="429"/>
        <v>3</v>
      </c>
      <c r="I1269" s="159" t="str">
        <f t="shared" si="430"/>
        <v/>
      </c>
      <c r="J1269" s="159" t="str">
        <f t="shared" si="431"/>
        <v/>
      </c>
      <c r="K1269" s="159" t="str">
        <f t="shared" si="432"/>
        <v/>
      </c>
      <c r="L1269" s="159" t="str">
        <f t="shared" si="433"/>
        <v/>
      </c>
      <c r="M1269" s="159" t="str">
        <f t="shared" si="434"/>
        <v/>
      </c>
    </row>
    <row r="1270" spans="1:13" ht="12.75" customHeight="1" outlineLevel="1" x14ac:dyDescent="0.25">
      <c r="A1270" s="46" t="str">
        <f t="shared" si="427"/>
        <v xml:space="preserve">SONI; </v>
      </c>
      <c r="B1270" s="51" t="s">
        <v>577</v>
      </c>
      <c r="C1270" s="159"/>
      <c r="D1270" s="159"/>
      <c r="E1270" s="159" t="s">
        <v>2772</v>
      </c>
      <c r="F1270" s="159" t="s">
        <v>2670</v>
      </c>
      <c r="G1270" s="159" t="str">
        <f t="shared" si="428"/>
        <v>string</v>
      </c>
      <c r="H1270" s="159" t="str">
        <f t="shared" si="429"/>
        <v/>
      </c>
      <c r="I1270" s="159">
        <f t="shared" si="430"/>
        <v>2</v>
      </c>
      <c r="J1270" s="159" t="str">
        <f t="shared" si="431"/>
        <v/>
      </c>
      <c r="K1270" s="159" t="str">
        <f t="shared" si="432"/>
        <v/>
      </c>
      <c r="L1270" s="159" t="str">
        <f t="shared" si="433"/>
        <v/>
      </c>
      <c r="M1270" s="159" t="str">
        <f t="shared" si="434"/>
        <v/>
      </c>
    </row>
    <row r="1271" spans="1:13" ht="12.75" customHeight="1" outlineLevel="1" x14ac:dyDescent="0.25">
      <c r="A1271" s="46" t="str">
        <f t="shared" si="427"/>
        <v xml:space="preserve">SONI; </v>
      </c>
      <c r="B1271" s="51" t="s">
        <v>577</v>
      </c>
      <c r="C1271" s="159"/>
      <c r="D1271" s="159"/>
      <c r="E1271" s="159" t="s">
        <v>650</v>
      </c>
      <c r="F1271" s="159" t="s">
        <v>2681</v>
      </c>
      <c r="G1271" s="159" t="str">
        <f t="shared" si="428"/>
        <v>decimal</v>
      </c>
      <c r="H1271" s="159" t="str">
        <f t="shared" si="429"/>
        <v/>
      </c>
      <c r="I1271" s="159" t="str">
        <f t="shared" si="430"/>
        <v/>
      </c>
      <c r="J1271" s="159" t="str">
        <f t="shared" si="431"/>
        <v/>
      </c>
      <c r="K1271" s="159">
        <f t="shared" si="432"/>
        <v>6</v>
      </c>
      <c r="L1271" s="159">
        <f t="shared" si="433"/>
        <v>4</v>
      </c>
      <c r="M1271" s="159" t="str">
        <f t="shared" si="434"/>
        <v/>
      </c>
    </row>
    <row r="1272" spans="1:13" ht="12.75" customHeight="1" outlineLevel="1" x14ac:dyDescent="0.25">
      <c r="A1272" s="46" t="str">
        <f t="shared" si="427"/>
        <v xml:space="preserve">SONI; </v>
      </c>
      <c r="B1272" s="51" t="s">
        <v>577</v>
      </c>
      <c r="C1272" s="159"/>
      <c r="D1272" s="159"/>
      <c r="E1272" s="159" t="s">
        <v>2771</v>
      </c>
      <c r="F1272" s="159" t="s">
        <v>2670</v>
      </c>
      <c r="G1272" s="159" t="str">
        <f t="shared" si="428"/>
        <v>string</v>
      </c>
      <c r="H1272" s="159" t="str">
        <f t="shared" si="429"/>
        <v/>
      </c>
      <c r="I1272" s="159">
        <f t="shared" si="430"/>
        <v>4</v>
      </c>
      <c r="J1272" s="159" t="str">
        <f t="shared" si="431"/>
        <v/>
      </c>
      <c r="K1272" s="159" t="str">
        <f t="shared" si="432"/>
        <v/>
      </c>
      <c r="L1272" s="159" t="str">
        <f t="shared" si="433"/>
        <v/>
      </c>
      <c r="M1272" s="159" t="str">
        <f t="shared" si="434"/>
        <v/>
      </c>
    </row>
    <row r="1273" spans="1:13" ht="12.75" customHeight="1" outlineLevel="1" x14ac:dyDescent="0.25">
      <c r="A1273" s="46" t="str">
        <f t="shared" si="427"/>
        <v xml:space="preserve">SONI; </v>
      </c>
      <c r="B1273" s="51" t="s">
        <v>577</v>
      </c>
      <c r="C1273" s="159"/>
      <c r="D1273" s="159"/>
      <c r="E1273" s="159" t="s">
        <v>2672</v>
      </c>
      <c r="F1273" s="159" t="s">
        <v>2670</v>
      </c>
      <c r="G1273" s="159" t="str">
        <f t="shared" si="428"/>
        <v>string</v>
      </c>
      <c r="H1273" s="159" t="str">
        <f t="shared" si="429"/>
        <v/>
      </c>
      <c r="I1273" s="159">
        <f t="shared" si="430"/>
        <v>1</v>
      </c>
      <c r="J1273" s="159" t="str">
        <f t="shared" si="431"/>
        <v/>
      </c>
      <c r="K1273" s="159" t="str">
        <f t="shared" si="432"/>
        <v/>
      </c>
      <c r="L1273" s="159" t="str">
        <f t="shared" si="433"/>
        <v/>
      </c>
      <c r="M1273" s="159" t="str">
        <f t="shared" si="434"/>
        <v>Yes</v>
      </c>
    </row>
    <row r="1274" spans="1:13" ht="12.75" customHeight="1" outlineLevel="1" collapsed="1" x14ac:dyDescent="0.25">
      <c r="A1274" s="46" t="str">
        <f t="shared" si="427"/>
        <v xml:space="preserve">SONI; </v>
      </c>
      <c r="B1274" s="51" t="s">
        <v>577</v>
      </c>
      <c r="C1274" s="159"/>
      <c r="D1274" s="159"/>
      <c r="E1274" s="159" t="s">
        <v>651</v>
      </c>
      <c r="F1274" s="159" t="s">
        <v>2681</v>
      </c>
      <c r="G1274" s="159" t="str">
        <f t="shared" si="428"/>
        <v>int</v>
      </c>
      <c r="H1274" s="159" t="str">
        <f t="shared" si="429"/>
        <v/>
      </c>
      <c r="I1274" s="159" t="str">
        <f t="shared" si="430"/>
        <v/>
      </c>
      <c r="J1274" s="159" t="str">
        <f t="shared" si="431"/>
        <v/>
      </c>
      <c r="K1274" s="159">
        <f t="shared" si="432"/>
        <v>9</v>
      </c>
      <c r="L1274" s="159" t="str">
        <f t="shared" si="433"/>
        <v/>
      </c>
      <c r="M1274" s="159" t="str">
        <f t="shared" si="434"/>
        <v/>
      </c>
    </row>
    <row r="1275" spans="1:13" ht="12.75" customHeight="1" outlineLevel="1" x14ac:dyDescent="0.25">
      <c r="A1275" s="46" t="str">
        <f t="shared" si="427"/>
        <v xml:space="preserve">SONI; </v>
      </c>
      <c r="B1275" s="51" t="s">
        <v>577</v>
      </c>
      <c r="C1275" s="4" t="s">
        <v>3839</v>
      </c>
      <c r="D1275" s="4" t="s">
        <v>2670</v>
      </c>
      <c r="E1275" s="234" t="s">
        <v>1247</v>
      </c>
      <c r="F1275" s="234" t="s">
        <v>2681</v>
      </c>
      <c r="G1275" s="159" t="str">
        <f t="shared" si="428"/>
        <v>string</v>
      </c>
      <c r="H1275" s="159" t="str">
        <f t="shared" si="429"/>
        <v/>
      </c>
      <c r="I1275" s="159">
        <f t="shared" si="430"/>
        <v>10</v>
      </c>
      <c r="J1275" s="159" t="str">
        <f t="shared" si="431"/>
        <v/>
      </c>
      <c r="K1275" s="159" t="str">
        <f t="shared" si="432"/>
        <v/>
      </c>
      <c r="L1275" s="159" t="str">
        <f t="shared" si="433"/>
        <v/>
      </c>
      <c r="M1275" s="159" t="str">
        <f t="shared" si="434"/>
        <v/>
      </c>
    </row>
    <row r="1276" spans="1:13" ht="12.75" customHeight="1" outlineLevel="1" x14ac:dyDescent="0.25">
      <c r="A1276" s="46" t="str">
        <f t="shared" si="427"/>
        <v xml:space="preserve">SONI; </v>
      </c>
      <c r="B1276" s="51" t="s">
        <v>577</v>
      </c>
      <c r="C1276" s="4"/>
      <c r="D1276" s="4"/>
      <c r="E1276" s="234" t="s">
        <v>1248</v>
      </c>
      <c r="F1276" s="234" t="s">
        <v>2681</v>
      </c>
      <c r="G1276" s="159" t="str">
        <f t="shared" si="428"/>
        <v>string</v>
      </c>
      <c r="H1276" s="159" t="str">
        <f t="shared" si="429"/>
        <v/>
      </c>
      <c r="I1276" s="159">
        <f t="shared" si="430"/>
        <v>40</v>
      </c>
      <c r="J1276" s="159" t="str">
        <f t="shared" si="431"/>
        <v/>
      </c>
      <c r="K1276" s="159" t="str">
        <f t="shared" si="432"/>
        <v/>
      </c>
      <c r="L1276" s="159" t="str">
        <f t="shared" si="433"/>
        <v/>
      </c>
      <c r="M1276" s="159" t="str">
        <f t="shared" si="434"/>
        <v/>
      </c>
    </row>
    <row r="1277" spans="1:13" ht="12.75" customHeight="1" outlineLevel="1" x14ac:dyDescent="0.25">
      <c r="A1277" s="46" t="str">
        <f t="shared" si="427"/>
        <v xml:space="preserve">SONI; </v>
      </c>
      <c r="B1277" s="51" t="s">
        <v>577</v>
      </c>
      <c r="C1277" s="4"/>
      <c r="D1277" s="4"/>
      <c r="E1277" s="234" t="s">
        <v>1249</v>
      </c>
      <c r="F1277" s="234" t="s">
        <v>2681</v>
      </c>
      <c r="G1277" s="159" t="str">
        <f t="shared" si="428"/>
        <v>string</v>
      </c>
      <c r="H1277" s="159" t="str">
        <f t="shared" si="429"/>
        <v/>
      </c>
      <c r="I1277" s="159">
        <f t="shared" si="430"/>
        <v>40</v>
      </c>
      <c r="J1277" s="159" t="str">
        <f t="shared" si="431"/>
        <v/>
      </c>
      <c r="K1277" s="159" t="str">
        <f t="shared" si="432"/>
        <v/>
      </c>
      <c r="L1277" s="159" t="str">
        <f t="shared" si="433"/>
        <v/>
      </c>
      <c r="M1277" s="159" t="str">
        <f t="shared" si="434"/>
        <v/>
      </c>
    </row>
    <row r="1278" spans="1:13" ht="12.75" customHeight="1" outlineLevel="1" x14ac:dyDescent="0.25">
      <c r="A1278" s="46" t="str">
        <f t="shared" si="427"/>
        <v xml:space="preserve">SONI; </v>
      </c>
      <c r="B1278" s="51" t="s">
        <v>577</v>
      </c>
      <c r="C1278" s="4"/>
      <c r="D1278" s="4"/>
      <c r="E1278" s="234" t="s">
        <v>1250</v>
      </c>
      <c r="F1278" s="234" t="s">
        <v>2681</v>
      </c>
      <c r="G1278" s="159" t="str">
        <f t="shared" si="428"/>
        <v>string</v>
      </c>
      <c r="H1278" s="159" t="str">
        <f t="shared" si="429"/>
        <v/>
      </c>
      <c r="I1278" s="159">
        <f t="shared" si="430"/>
        <v>10</v>
      </c>
      <c r="J1278" s="159" t="str">
        <f t="shared" si="431"/>
        <v/>
      </c>
      <c r="K1278" s="159" t="str">
        <f t="shared" si="432"/>
        <v/>
      </c>
      <c r="L1278" s="159" t="str">
        <f t="shared" si="433"/>
        <v/>
      </c>
      <c r="M1278" s="159" t="str">
        <f t="shared" si="434"/>
        <v>Yes</v>
      </c>
    </row>
    <row r="1279" spans="1:13" ht="12.75" customHeight="1" outlineLevel="1" x14ac:dyDescent="0.25">
      <c r="A1279" s="46" t="str">
        <f t="shared" si="427"/>
        <v xml:space="preserve">SONI; </v>
      </c>
      <c r="B1279" s="51" t="s">
        <v>577</v>
      </c>
      <c r="C1279" s="4"/>
      <c r="D1279" s="4"/>
      <c r="E1279" s="234" t="s">
        <v>1251</v>
      </c>
      <c r="F1279" s="234" t="s">
        <v>2681</v>
      </c>
      <c r="G1279" s="159" t="str">
        <f t="shared" si="428"/>
        <v>string</v>
      </c>
      <c r="H1279" s="159" t="str">
        <f t="shared" si="429"/>
        <v/>
      </c>
      <c r="I1279" s="159">
        <f t="shared" si="430"/>
        <v>60</v>
      </c>
      <c r="J1279" s="159" t="str">
        <f t="shared" si="431"/>
        <v/>
      </c>
      <c r="K1279" s="159" t="str">
        <f t="shared" si="432"/>
        <v/>
      </c>
      <c r="L1279" s="159" t="str">
        <f t="shared" si="433"/>
        <v/>
      </c>
      <c r="M1279" s="159" t="str">
        <f t="shared" si="434"/>
        <v>Yes</v>
      </c>
    </row>
    <row r="1280" spans="1:13" ht="12.75" customHeight="1" outlineLevel="1" x14ac:dyDescent="0.25">
      <c r="A1280" s="46" t="str">
        <f t="shared" si="427"/>
        <v xml:space="preserve">SONI; </v>
      </c>
      <c r="B1280" s="51" t="s">
        <v>577</v>
      </c>
      <c r="C1280" s="4"/>
      <c r="D1280" s="4"/>
      <c r="E1280" s="234" t="s">
        <v>1252</v>
      </c>
      <c r="F1280" s="234" t="s">
        <v>2681</v>
      </c>
      <c r="G1280" s="159" t="str">
        <f t="shared" si="428"/>
        <v>string</v>
      </c>
      <c r="H1280" s="159" t="str">
        <f t="shared" si="429"/>
        <v/>
      </c>
      <c r="I1280" s="159">
        <f t="shared" si="430"/>
        <v>40</v>
      </c>
      <c r="J1280" s="159" t="str">
        <f t="shared" si="431"/>
        <v/>
      </c>
      <c r="K1280" s="159" t="str">
        <f t="shared" si="432"/>
        <v/>
      </c>
      <c r="L1280" s="159" t="str">
        <f t="shared" si="433"/>
        <v/>
      </c>
      <c r="M1280" s="159" t="str">
        <f t="shared" si="434"/>
        <v/>
      </c>
    </row>
    <row r="1281" spans="1:13" ht="12.75" customHeight="1" outlineLevel="1" x14ac:dyDescent="0.25">
      <c r="A1281" s="46" t="str">
        <f t="shared" si="427"/>
        <v xml:space="preserve">SONI; </v>
      </c>
      <c r="B1281" s="51" t="s">
        <v>577</v>
      </c>
      <c r="C1281" s="4"/>
      <c r="D1281" s="4"/>
      <c r="E1281" s="234" t="s">
        <v>1253</v>
      </c>
      <c r="F1281" s="234" t="s">
        <v>2681</v>
      </c>
      <c r="G1281" s="159" t="str">
        <f t="shared" si="428"/>
        <v>string</v>
      </c>
      <c r="H1281" s="159" t="str">
        <f t="shared" si="429"/>
        <v/>
      </c>
      <c r="I1281" s="159">
        <f t="shared" si="430"/>
        <v>40</v>
      </c>
      <c r="J1281" s="159" t="str">
        <f t="shared" si="431"/>
        <v/>
      </c>
      <c r="K1281" s="159" t="str">
        <f t="shared" si="432"/>
        <v/>
      </c>
      <c r="L1281" s="159" t="str">
        <f t="shared" si="433"/>
        <v/>
      </c>
      <c r="M1281" s="159" t="str">
        <f t="shared" si="434"/>
        <v/>
      </c>
    </row>
    <row r="1282" spans="1:13" ht="12.75" customHeight="1" outlineLevel="1" x14ac:dyDescent="0.25">
      <c r="A1282" s="46" t="str">
        <f t="shared" si="427"/>
        <v xml:space="preserve">SONI; </v>
      </c>
      <c r="B1282" s="51" t="s">
        <v>577</v>
      </c>
      <c r="C1282" s="4"/>
      <c r="D1282" s="4"/>
      <c r="E1282" s="234" t="s">
        <v>2653</v>
      </c>
      <c r="F1282" s="234" t="s">
        <v>2681</v>
      </c>
      <c r="G1282" s="159" t="str">
        <f t="shared" si="428"/>
        <v>string</v>
      </c>
      <c r="H1282" s="159" t="str">
        <f t="shared" si="429"/>
        <v/>
      </c>
      <c r="I1282" s="159">
        <f t="shared" si="430"/>
        <v>10</v>
      </c>
      <c r="J1282" s="159" t="str">
        <f t="shared" si="431"/>
        <v/>
      </c>
      <c r="K1282" s="159" t="str">
        <f t="shared" si="432"/>
        <v/>
      </c>
      <c r="L1282" s="159" t="str">
        <f t="shared" si="433"/>
        <v/>
      </c>
      <c r="M1282" s="159" t="str">
        <f t="shared" si="434"/>
        <v/>
      </c>
    </row>
    <row r="1283" spans="1:13" ht="12.75" customHeight="1" outlineLevel="1" x14ac:dyDescent="0.25">
      <c r="A1283" s="46" t="str">
        <f t="shared" si="427"/>
        <v xml:space="preserve">SONI; </v>
      </c>
      <c r="B1283" s="51" t="s">
        <v>577</v>
      </c>
      <c r="C1283" s="4"/>
      <c r="D1283" s="4"/>
      <c r="E1283" s="234" t="s">
        <v>1254</v>
      </c>
      <c r="F1283" s="234" t="s">
        <v>2681</v>
      </c>
      <c r="G1283" s="159" t="str">
        <f t="shared" si="428"/>
        <v>string</v>
      </c>
      <c r="H1283" s="159" t="str">
        <f t="shared" si="429"/>
        <v/>
      </c>
      <c r="I1283" s="159">
        <f t="shared" si="430"/>
        <v>40</v>
      </c>
      <c r="J1283" s="159" t="str">
        <f t="shared" si="431"/>
        <v/>
      </c>
      <c r="K1283" s="159" t="str">
        <f t="shared" si="432"/>
        <v/>
      </c>
      <c r="L1283" s="159" t="str">
        <f t="shared" si="433"/>
        <v/>
      </c>
      <c r="M1283" s="159" t="str">
        <f t="shared" si="434"/>
        <v/>
      </c>
    </row>
    <row r="1284" spans="1:13" ht="12.75" customHeight="1" outlineLevel="1" x14ac:dyDescent="0.25">
      <c r="A1284" s="46" t="str">
        <f t="shared" si="427"/>
        <v xml:space="preserve">SONI; </v>
      </c>
      <c r="B1284" s="51" t="s">
        <v>577</v>
      </c>
      <c r="C1284" s="4"/>
      <c r="D1284" s="4"/>
      <c r="E1284" s="234" t="s">
        <v>1255</v>
      </c>
      <c r="F1284" s="234" t="s">
        <v>2681</v>
      </c>
      <c r="G1284" s="159" t="str">
        <f t="shared" si="428"/>
        <v>string</v>
      </c>
      <c r="H1284" s="159" t="str">
        <f t="shared" si="429"/>
        <v/>
      </c>
      <c r="I1284" s="159">
        <f t="shared" si="430"/>
        <v>3</v>
      </c>
      <c r="J1284" s="159" t="str">
        <f t="shared" si="431"/>
        <v/>
      </c>
      <c r="K1284" s="159" t="str">
        <f t="shared" si="432"/>
        <v/>
      </c>
      <c r="L1284" s="159" t="str">
        <f t="shared" si="433"/>
        <v/>
      </c>
      <c r="M1284" s="159" t="str">
        <f t="shared" si="434"/>
        <v/>
      </c>
    </row>
    <row r="1285" spans="1:13" ht="12.75" customHeight="1" outlineLevel="1" x14ac:dyDescent="0.25">
      <c r="A1285" s="46" t="str">
        <f t="shared" si="427"/>
        <v xml:space="preserve">SONI; </v>
      </c>
      <c r="B1285" s="51" t="s">
        <v>577</v>
      </c>
      <c r="C1285" s="4"/>
      <c r="D1285" s="4"/>
      <c r="E1285" s="234" t="s">
        <v>2882</v>
      </c>
      <c r="F1285" s="234" t="s">
        <v>2681</v>
      </c>
      <c r="G1285" s="159" t="str">
        <f t="shared" si="428"/>
        <v>string</v>
      </c>
      <c r="H1285" s="159" t="str">
        <f t="shared" si="429"/>
        <v/>
      </c>
      <c r="I1285" s="159">
        <f t="shared" si="430"/>
        <v>3</v>
      </c>
      <c r="J1285" s="159" t="str">
        <f t="shared" si="431"/>
        <v/>
      </c>
      <c r="K1285" s="159" t="str">
        <f t="shared" si="432"/>
        <v/>
      </c>
      <c r="L1285" s="159" t="str">
        <f t="shared" si="433"/>
        <v/>
      </c>
      <c r="M1285" s="159" t="str">
        <f t="shared" si="434"/>
        <v/>
      </c>
    </row>
    <row r="1286" spans="1:13" ht="12.75" customHeight="1" outlineLevel="1" x14ac:dyDescent="0.25">
      <c r="A1286" s="46" t="str">
        <f t="shared" si="427"/>
        <v xml:space="preserve">SONI; </v>
      </c>
      <c r="B1286" s="51" t="s">
        <v>577</v>
      </c>
      <c r="C1286" s="159" t="s">
        <v>652</v>
      </c>
      <c r="D1286" s="159" t="s">
        <v>2670</v>
      </c>
      <c r="E1286" s="234" t="s">
        <v>653</v>
      </c>
      <c r="F1286" s="234" t="s">
        <v>2681</v>
      </c>
      <c r="G1286" s="159" t="str">
        <f t="shared" si="428"/>
        <v>string</v>
      </c>
      <c r="H1286" s="159" t="str">
        <f t="shared" si="429"/>
        <v/>
      </c>
      <c r="I1286" s="159">
        <f t="shared" si="430"/>
        <v>4</v>
      </c>
      <c r="J1286" s="159" t="str">
        <f t="shared" si="431"/>
        <v/>
      </c>
      <c r="K1286" s="159" t="str">
        <f t="shared" si="432"/>
        <v/>
      </c>
      <c r="L1286" s="159" t="str">
        <f t="shared" si="433"/>
        <v/>
      </c>
      <c r="M1286" s="159" t="str">
        <f t="shared" si="434"/>
        <v>Yes</v>
      </c>
    </row>
    <row r="1287" spans="1:13" ht="12.75" customHeight="1" outlineLevel="1" x14ac:dyDescent="0.25">
      <c r="A1287" s="46" t="str">
        <f t="shared" si="427"/>
        <v xml:space="preserve">SONI; </v>
      </c>
      <c r="B1287" s="51" t="s">
        <v>577</v>
      </c>
      <c r="C1287" s="159"/>
      <c r="D1287" s="159"/>
      <c r="E1287" s="234" t="s">
        <v>654</v>
      </c>
      <c r="F1287" s="234" t="s">
        <v>2681</v>
      </c>
      <c r="G1287" s="159" t="str">
        <f t="shared" si="428"/>
        <v>string</v>
      </c>
      <c r="H1287" s="159" t="str">
        <f t="shared" si="429"/>
        <v/>
      </c>
      <c r="I1287" s="159">
        <f t="shared" si="430"/>
        <v>40</v>
      </c>
      <c r="J1287" s="159" t="str">
        <f t="shared" si="431"/>
        <v/>
      </c>
      <c r="K1287" s="159" t="str">
        <f t="shared" si="432"/>
        <v/>
      </c>
      <c r="L1287" s="159" t="str">
        <f t="shared" si="433"/>
        <v/>
      </c>
      <c r="M1287" s="159" t="str">
        <f t="shared" si="434"/>
        <v/>
      </c>
    </row>
    <row r="1288" spans="1:13" ht="12.75" customHeight="1" outlineLevel="1" collapsed="1" x14ac:dyDescent="0.25">
      <c r="A1288" s="46" t="str">
        <f t="shared" si="427"/>
        <v xml:space="preserve">SONI; </v>
      </c>
      <c r="B1288" s="51" t="s">
        <v>577</v>
      </c>
      <c r="C1288" s="159"/>
      <c r="D1288" s="159"/>
      <c r="E1288" s="234" t="s">
        <v>655</v>
      </c>
      <c r="F1288" s="234" t="s">
        <v>2681</v>
      </c>
      <c r="G1288" s="159" t="str">
        <f t="shared" si="428"/>
        <v>string</v>
      </c>
      <c r="H1288" s="159" t="str">
        <f t="shared" si="429"/>
        <v/>
      </c>
      <c r="I1288" s="159">
        <f t="shared" si="430"/>
        <v>40</v>
      </c>
      <c r="J1288" s="159" t="str">
        <f t="shared" si="431"/>
        <v/>
      </c>
      <c r="K1288" s="159" t="str">
        <f t="shared" si="432"/>
        <v/>
      </c>
      <c r="L1288" s="159" t="str">
        <f t="shared" si="433"/>
        <v/>
      </c>
      <c r="M1288" s="159" t="str">
        <f t="shared" si="434"/>
        <v/>
      </c>
    </row>
    <row r="1289" spans="1:13" ht="12.75" customHeight="1" outlineLevel="1" x14ac:dyDescent="0.25">
      <c r="A1289" s="46" t="str">
        <f t="shared" si="427"/>
        <v xml:space="preserve">SONI; </v>
      </c>
      <c r="B1289" s="51" t="s">
        <v>577</v>
      </c>
      <c r="C1289" s="159"/>
      <c r="D1289" s="159"/>
      <c r="E1289" s="234" t="s">
        <v>656</v>
      </c>
      <c r="F1289" s="234" t="s">
        <v>2681</v>
      </c>
      <c r="G1289" s="159" t="str">
        <f t="shared" si="428"/>
        <v>string</v>
      </c>
      <c r="H1289" s="159" t="str">
        <f t="shared" si="429"/>
        <v/>
      </c>
      <c r="I1289" s="159">
        <f t="shared" si="430"/>
        <v>40</v>
      </c>
      <c r="J1289" s="159" t="str">
        <f t="shared" si="431"/>
        <v/>
      </c>
      <c r="K1289" s="159" t="str">
        <f t="shared" si="432"/>
        <v/>
      </c>
      <c r="L1289" s="159" t="str">
        <f t="shared" si="433"/>
        <v/>
      </c>
      <c r="M1289" s="159" t="str">
        <f t="shared" si="434"/>
        <v/>
      </c>
    </row>
    <row r="1290" spans="1:13" ht="12.75" customHeight="1" outlineLevel="1" x14ac:dyDescent="0.25">
      <c r="A1290" s="46" t="str">
        <f t="shared" si="427"/>
        <v xml:space="preserve">SONI; </v>
      </c>
      <c r="B1290" s="51" t="s">
        <v>577</v>
      </c>
      <c r="C1290" s="159"/>
      <c r="D1290" s="159"/>
      <c r="E1290" s="234" t="s">
        <v>657</v>
      </c>
      <c r="F1290" s="234" t="s">
        <v>2681</v>
      </c>
      <c r="G1290" s="159" t="str">
        <f t="shared" si="428"/>
        <v>string</v>
      </c>
      <c r="H1290" s="159" t="str">
        <f t="shared" si="429"/>
        <v/>
      </c>
      <c r="I1290" s="159">
        <f t="shared" si="430"/>
        <v>40</v>
      </c>
      <c r="J1290" s="159" t="str">
        <f t="shared" si="431"/>
        <v/>
      </c>
      <c r="K1290" s="159" t="str">
        <f t="shared" si="432"/>
        <v/>
      </c>
      <c r="L1290" s="159" t="str">
        <f t="shared" si="433"/>
        <v/>
      </c>
      <c r="M1290" s="159" t="str">
        <f t="shared" si="434"/>
        <v/>
      </c>
    </row>
    <row r="1291" spans="1:13" ht="12.75" customHeight="1" outlineLevel="1" x14ac:dyDescent="0.25">
      <c r="A1291" s="46" t="str">
        <f t="shared" si="427"/>
        <v xml:space="preserve">SONI; </v>
      </c>
      <c r="B1291" s="51" t="s">
        <v>577</v>
      </c>
      <c r="C1291" s="159"/>
      <c r="D1291" s="159"/>
      <c r="E1291" s="234" t="s">
        <v>2643</v>
      </c>
      <c r="F1291" s="234" t="s">
        <v>2681</v>
      </c>
      <c r="G1291" s="159" t="str">
        <f t="shared" si="428"/>
        <v>string</v>
      </c>
      <c r="H1291" s="159" t="str">
        <f t="shared" si="429"/>
        <v/>
      </c>
      <c r="I1291" s="159">
        <f t="shared" si="430"/>
        <v>30</v>
      </c>
      <c r="J1291" s="159" t="str">
        <f t="shared" si="431"/>
        <v/>
      </c>
      <c r="K1291" s="159" t="str">
        <f t="shared" si="432"/>
        <v/>
      </c>
      <c r="L1291" s="159" t="str">
        <f t="shared" si="433"/>
        <v/>
      </c>
      <c r="M1291" s="159" t="str">
        <f t="shared" si="434"/>
        <v>Yes</v>
      </c>
    </row>
    <row r="1292" spans="1:13" ht="12.75" customHeight="1" outlineLevel="1" x14ac:dyDescent="0.25">
      <c r="A1292" s="46" t="str">
        <f t="shared" si="427"/>
        <v xml:space="preserve">SONI; </v>
      </c>
      <c r="B1292" s="51" t="s">
        <v>577</v>
      </c>
      <c r="C1292" s="159"/>
      <c r="D1292" s="159"/>
      <c r="E1292" s="234" t="s">
        <v>1048</v>
      </c>
      <c r="F1292" s="234" t="s">
        <v>2681</v>
      </c>
      <c r="G1292" s="159" t="str">
        <f t="shared" si="428"/>
        <v>string</v>
      </c>
      <c r="H1292" s="159" t="str">
        <f t="shared" si="429"/>
        <v/>
      </c>
      <c r="I1292" s="159">
        <f t="shared" si="430"/>
        <v>40</v>
      </c>
      <c r="J1292" s="159" t="str">
        <f t="shared" si="431"/>
        <v/>
      </c>
      <c r="K1292" s="159" t="str">
        <f t="shared" si="432"/>
        <v/>
      </c>
      <c r="L1292" s="159" t="str">
        <f t="shared" si="433"/>
        <v/>
      </c>
      <c r="M1292" s="159" t="str">
        <f t="shared" si="434"/>
        <v/>
      </c>
    </row>
    <row r="1293" spans="1:13" ht="12.75" customHeight="1" x14ac:dyDescent="0.25">
      <c r="A1293" s="46" t="str">
        <f t="shared" si="427"/>
        <v xml:space="preserve">Meter Reading Related; </v>
      </c>
      <c r="B1293" s="47" t="s">
        <v>1352</v>
      </c>
      <c r="C1293" s="48" t="str">
        <f>VLOOKUP($B1293,MMnames,2,FALSE)</f>
        <v>Interval Meter Technical Details</v>
      </c>
      <c r="D1293" s="49"/>
      <c r="E1293" s="49"/>
      <c r="F1293" s="14"/>
      <c r="G1293" s="14"/>
      <c r="H1293" s="14"/>
      <c r="I1293" s="14"/>
      <c r="J1293" s="14"/>
      <c r="K1293" s="14"/>
      <c r="L1293" s="14"/>
      <c r="M1293" s="14"/>
    </row>
    <row r="1294" spans="1:13" ht="12.75" customHeight="1" outlineLevel="1" x14ac:dyDescent="0.25">
      <c r="A1294" s="46" t="str">
        <f t="shared" si="427"/>
        <v xml:space="preserve">Meter Reading Related; </v>
      </c>
      <c r="B1294" s="51" t="s">
        <v>1352</v>
      </c>
      <c r="C1294" s="159" t="s">
        <v>2668</v>
      </c>
      <c r="D1294" s="159"/>
      <c r="E1294" s="159" t="s">
        <v>2769</v>
      </c>
      <c r="F1294" s="159" t="s">
        <v>2670</v>
      </c>
      <c r="G1294" s="159" t="str">
        <f t="shared" ref="G1294:G1299" si="435">VLOOKUP(E1294,DI_schema,2,FALSE)</f>
        <v>string</v>
      </c>
      <c r="H1294" s="159">
        <f t="shared" ref="H1294:H1299" si="436">VLOOKUP($E1294,DI_schema,3,FALSE)</f>
        <v>11</v>
      </c>
      <c r="I1294" s="159" t="str">
        <f t="shared" ref="I1294:I1299" si="437">VLOOKUP($E1294,DI_schema,4,FALSE)</f>
        <v/>
      </c>
      <c r="J1294" s="159" t="str">
        <f t="shared" ref="J1294:J1299" si="438">VLOOKUP($E1294,DI_schema,5,FALSE)</f>
        <v/>
      </c>
      <c r="K1294" s="159" t="str">
        <f t="shared" ref="K1294:K1299" si="439">VLOOKUP($E1294,DI_schema,6,FALSE)</f>
        <v/>
      </c>
      <c r="L1294" s="159" t="str">
        <f t="shared" ref="L1294:L1299" si="440">VLOOKUP($E1294,DI_schema,7,FALSE)</f>
        <v/>
      </c>
      <c r="M1294" s="159" t="str">
        <f t="shared" ref="M1294:M1299" si="441">IF(LEN(VLOOKUP($E1294,DI_schema,8,FALSE))&gt;0,"Yes","")</f>
        <v/>
      </c>
    </row>
    <row r="1295" spans="1:13" ht="12.75" customHeight="1" outlineLevel="1" x14ac:dyDescent="0.25">
      <c r="A1295" s="46" t="str">
        <f t="shared" si="427"/>
        <v xml:space="preserve">Meter Reading Related; </v>
      </c>
      <c r="B1295" s="51" t="s">
        <v>1352</v>
      </c>
      <c r="C1295" s="159"/>
      <c r="D1295" s="159"/>
      <c r="E1295" s="4" t="s">
        <v>2894</v>
      </c>
      <c r="F1295" s="4" t="s">
        <v>2681</v>
      </c>
      <c r="G1295" s="159" t="str">
        <f t="shared" si="435"/>
        <v>string</v>
      </c>
      <c r="H1295" s="159" t="str">
        <f t="shared" si="436"/>
        <v/>
      </c>
      <c r="I1295" s="159">
        <f t="shared" si="437"/>
        <v>35</v>
      </c>
      <c r="J1295" s="159" t="str">
        <f t="shared" si="438"/>
        <v/>
      </c>
      <c r="K1295" s="159" t="str">
        <f t="shared" si="439"/>
        <v/>
      </c>
      <c r="L1295" s="159" t="str">
        <f t="shared" si="440"/>
        <v/>
      </c>
      <c r="M1295" s="159" t="str">
        <f t="shared" si="441"/>
        <v/>
      </c>
    </row>
    <row r="1296" spans="1:13" ht="12.75" customHeight="1" outlineLevel="1" x14ac:dyDescent="0.25">
      <c r="A1296" s="46" t="str">
        <f t="shared" si="427"/>
        <v xml:space="preserve">Meter Reading Related; </v>
      </c>
      <c r="B1296" s="51" t="s">
        <v>1352</v>
      </c>
      <c r="C1296" s="159"/>
      <c r="D1296" s="159"/>
      <c r="E1296" s="4" t="s">
        <v>629</v>
      </c>
      <c r="F1296" s="4" t="s">
        <v>2681</v>
      </c>
      <c r="G1296" s="159" t="str">
        <f t="shared" si="435"/>
        <v>string</v>
      </c>
      <c r="H1296" s="159" t="str">
        <f t="shared" si="436"/>
        <v/>
      </c>
      <c r="I1296" s="159">
        <f t="shared" si="437"/>
        <v>35</v>
      </c>
      <c r="J1296" s="159" t="str">
        <f t="shared" si="438"/>
        <v/>
      </c>
      <c r="K1296" s="159" t="str">
        <f t="shared" si="439"/>
        <v/>
      </c>
      <c r="L1296" s="159" t="str">
        <f t="shared" si="440"/>
        <v/>
      </c>
      <c r="M1296" s="159" t="str">
        <f t="shared" si="441"/>
        <v/>
      </c>
    </row>
    <row r="1297" spans="1:13" ht="12.75" customHeight="1" outlineLevel="1" x14ac:dyDescent="0.25">
      <c r="A1297" s="46" t="str">
        <f t="shared" si="427"/>
        <v xml:space="preserve">Meter Reading Related; </v>
      </c>
      <c r="B1297" s="51" t="s">
        <v>1352</v>
      </c>
      <c r="C1297" s="4"/>
      <c r="D1297" s="159"/>
      <c r="E1297" s="4" t="s">
        <v>2771</v>
      </c>
      <c r="F1297" s="4" t="s">
        <v>2670</v>
      </c>
      <c r="G1297" s="159" t="str">
        <f t="shared" si="435"/>
        <v>string</v>
      </c>
      <c r="H1297" s="159" t="str">
        <f t="shared" si="436"/>
        <v/>
      </c>
      <c r="I1297" s="159">
        <f t="shared" si="437"/>
        <v>4</v>
      </c>
      <c r="J1297" s="159" t="str">
        <f t="shared" si="438"/>
        <v/>
      </c>
      <c r="K1297" s="159" t="str">
        <f t="shared" si="439"/>
        <v/>
      </c>
      <c r="L1297" s="159" t="str">
        <f t="shared" si="440"/>
        <v/>
      </c>
      <c r="M1297" s="159" t="str">
        <f t="shared" si="441"/>
        <v/>
      </c>
    </row>
    <row r="1298" spans="1:13" ht="12.75" customHeight="1" outlineLevel="1" x14ac:dyDescent="0.25">
      <c r="A1298" s="46" t="str">
        <f t="shared" si="427"/>
        <v xml:space="preserve">Meter Reading Related; </v>
      </c>
      <c r="B1298" s="51" t="s">
        <v>1352</v>
      </c>
      <c r="C1298" s="159"/>
      <c r="D1298" s="159"/>
      <c r="E1298" s="4" t="s">
        <v>2772</v>
      </c>
      <c r="F1298" s="4" t="s">
        <v>2670</v>
      </c>
      <c r="G1298" s="159" t="str">
        <f t="shared" si="435"/>
        <v>string</v>
      </c>
      <c r="H1298" s="159" t="str">
        <f t="shared" si="436"/>
        <v/>
      </c>
      <c r="I1298" s="159">
        <f t="shared" si="437"/>
        <v>2</v>
      </c>
      <c r="J1298" s="159" t="str">
        <f t="shared" si="438"/>
        <v/>
      </c>
      <c r="K1298" s="159" t="str">
        <f t="shared" si="439"/>
        <v/>
      </c>
      <c r="L1298" s="159" t="str">
        <f t="shared" si="440"/>
        <v/>
      </c>
      <c r="M1298" s="159" t="str">
        <f t="shared" si="441"/>
        <v/>
      </c>
    </row>
    <row r="1299" spans="1:13" ht="12.75" customHeight="1" outlineLevel="1" x14ac:dyDescent="0.25">
      <c r="A1299" s="46" t="str">
        <f t="shared" si="427"/>
        <v xml:space="preserve">Meter Reading Related; </v>
      </c>
      <c r="B1299" s="276" t="s">
        <v>1352</v>
      </c>
      <c r="C1299" s="237"/>
      <c r="D1299" s="237"/>
      <c r="E1299" s="237" t="s">
        <v>1245</v>
      </c>
      <c r="F1299" s="237" t="s">
        <v>2670</v>
      </c>
      <c r="G1299" s="237" t="str">
        <f t="shared" si="435"/>
        <v>date</v>
      </c>
      <c r="H1299" s="237" t="str">
        <f t="shared" si="436"/>
        <v/>
      </c>
      <c r="I1299" s="237" t="str">
        <f t="shared" si="437"/>
        <v/>
      </c>
      <c r="J1299" s="237" t="str">
        <f t="shared" si="438"/>
        <v/>
      </c>
      <c r="K1299" s="237" t="str">
        <f t="shared" si="439"/>
        <v/>
      </c>
      <c r="L1299" s="237" t="str">
        <f t="shared" si="440"/>
        <v/>
      </c>
      <c r="M1299" s="237" t="str">
        <f t="shared" si="441"/>
        <v/>
      </c>
    </row>
    <row r="1300" spans="1:13" s="230" customFormat="1" ht="12.75" customHeight="1" outlineLevel="1" x14ac:dyDescent="0.25">
      <c r="A1300" s="46" t="str">
        <f t="shared" si="427"/>
        <v xml:space="preserve">Meter Reading Related; </v>
      </c>
      <c r="B1300" s="276" t="s">
        <v>1352</v>
      </c>
      <c r="C1300" s="237"/>
      <c r="D1300" s="237"/>
      <c r="E1300" s="237" t="s">
        <v>2590</v>
      </c>
      <c r="F1300" s="237" t="s">
        <v>2681</v>
      </c>
      <c r="G1300" s="237" t="s">
        <v>2241</v>
      </c>
      <c r="H1300" s="237" t="s">
        <v>2248</v>
      </c>
      <c r="I1300" s="237">
        <v>10</v>
      </c>
      <c r="J1300" s="237" t="s">
        <v>2248</v>
      </c>
      <c r="K1300" s="237" t="s">
        <v>2248</v>
      </c>
      <c r="L1300" s="237" t="s">
        <v>2248</v>
      </c>
      <c r="M1300" s="237" t="s">
        <v>2248</v>
      </c>
    </row>
    <row r="1301" spans="1:13" ht="12.75" customHeight="1" outlineLevel="1" x14ac:dyDescent="0.25">
      <c r="A1301" s="46" t="str">
        <f t="shared" si="427"/>
        <v xml:space="preserve">Meter Reading Related; </v>
      </c>
      <c r="B1301" s="276" t="s">
        <v>1352</v>
      </c>
      <c r="C1301" s="237"/>
      <c r="D1301" s="237"/>
      <c r="E1301" s="237" t="s">
        <v>3979</v>
      </c>
      <c r="F1301" s="237" t="s">
        <v>2681</v>
      </c>
      <c r="G1301" s="237" t="s">
        <v>2244</v>
      </c>
      <c r="H1301" s="237"/>
      <c r="I1301" s="237"/>
      <c r="J1301" s="237"/>
      <c r="K1301" s="237"/>
      <c r="L1301" s="237"/>
      <c r="M1301" s="237"/>
    </row>
    <row r="1302" spans="1:13" s="230" customFormat="1" ht="12.75" customHeight="1" outlineLevel="1" x14ac:dyDescent="0.25">
      <c r="A1302" s="46" t="str">
        <f>IF(B1302="","",VLOOKUP(B1302,mapping_result,2,FALSE))</f>
        <v xml:space="preserve">Meter Reading Related; </v>
      </c>
      <c r="B1302" s="276" t="s">
        <v>1352</v>
      </c>
      <c r="C1302" s="237"/>
      <c r="D1302" s="237"/>
      <c r="E1302" s="277" t="s">
        <v>4064</v>
      </c>
      <c r="F1302" s="237" t="s">
        <v>2681</v>
      </c>
      <c r="G1302" s="237" t="s">
        <v>2241</v>
      </c>
      <c r="H1302" s="237" t="s">
        <v>2248</v>
      </c>
      <c r="I1302" s="237">
        <v>3</v>
      </c>
      <c r="J1302" s="237" t="s">
        <v>2248</v>
      </c>
      <c r="K1302" s="237" t="s">
        <v>2248</v>
      </c>
      <c r="L1302" s="237" t="s">
        <v>2248</v>
      </c>
      <c r="M1302" s="237" t="s">
        <v>2248</v>
      </c>
    </row>
    <row r="1303" spans="1:13" s="230" customFormat="1" ht="12.75" customHeight="1" outlineLevel="1" x14ac:dyDescent="0.25">
      <c r="A1303" s="46" t="str">
        <f>IF(B1303="","",VLOOKUP(B1303,mapping_result,2,FALSE))</f>
        <v xml:space="preserve">Meter Reading Related; </v>
      </c>
      <c r="B1303" s="276" t="s">
        <v>1352</v>
      </c>
      <c r="C1303" s="237"/>
      <c r="D1303" s="237"/>
      <c r="E1303" s="277" t="s">
        <v>4065</v>
      </c>
      <c r="F1303" s="237" t="s">
        <v>2681</v>
      </c>
      <c r="G1303" s="237" t="s">
        <v>2241</v>
      </c>
      <c r="H1303" s="237" t="s">
        <v>2248</v>
      </c>
      <c r="I1303" s="237">
        <v>3</v>
      </c>
      <c r="J1303" s="237" t="s">
        <v>2248</v>
      </c>
      <c r="K1303" s="237" t="s">
        <v>2248</v>
      </c>
      <c r="L1303" s="237" t="s">
        <v>2248</v>
      </c>
      <c r="M1303" s="237" t="s">
        <v>2248</v>
      </c>
    </row>
    <row r="1304" spans="1:13" ht="12.75" customHeight="1" outlineLevel="1" x14ac:dyDescent="0.25">
      <c r="A1304" s="46" t="str">
        <f t="shared" si="427"/>
        <v xml:space="preserve">Meter Reading Related; </v>
      </c>
      <c r="B1304" s="276" t="s">
        <v>1352</v>
      </c>
      <c r="C1304" s="237" t="s">
        <v>3423</v>
      </c>
      <c r="D1304" s="237" t="s">
        <v>2679</v>
      </c>
      <c r="E1304" s="281" t="s">
        <v>2782</v>
      </c>
      <c r="F1304" s="237" t="s">
        <v>2681</v>
      </c>
      <c r="G1304" s="237" t="str">
        <f>VLOOKUP(E1304,DI_schema,2,FALSE)</f>
        <v>string</v>
      </c>
      <c r="H1304" s="237" t="str">
        <f>VLOOKUP($E1304,DI_schema,3,FALSE)</f>
        <v/>
      </c>
      <c r="I1304" s="237">
        <f>VLOOKUP($E1304,DI_schema,4,FALSE)</f>
        <v>15</v>
      </c>
      <c r="J1304" s="237" t="str">
        <f>VLOOKUP($E1304,DI_schema,5,FALSE)</f>
        <v/>
      </c>
      <c r="K1304" s="237" t="str">
        <f>VLOOKUP($E1304,DI_schema,6,FALSE)</f>
        <v/>
      </c>
      <c r="L1304" s="237" t="str">
        <f>VLOOKUP($E1304,DI_schema,7,FALSE)</f>
        <v/>
      </c>
      <c r="M1304" s="237" t="str">
        <f>IF(LEN(VLOOKUP($E1304,DI_schema,8,FALSE))&gt;0,"Yes","")</f>
        <v/>
      </c>
    </row>
    <row r="1305" spans="1:13" ht="12.75" customHeight="1" outlineLevel="1" x14ac:dyDescent="0.25">
      <c r="A1305" s="46" t="str">
        <f t="shared" si="427"/>
        <v xml:space="preserve">Meter Reading Related; </v>
      </c>
      <c r="B1305" s="276" t="s">
        <v>1352</v>
      </c>
      <c r="C1305" s="237"/>
      <c r="D1305" s="237"/>
      <c r="E1305" s="281" t="s">
        <v>2783</v>
      </c>
      <c r="F1305" s="281" t="s">
        <v>2670</v>
      </c>
      <c r="G1305" s="237" t="str">
        <f>VLOOKUP(E1305,DI_schema,2,FALSE)</f>
        <v>string</v>
      </c>
      <c r="H1305" s="237" t="str">
        <f>VLOOKUP($E1305,DI_schema,3,FALSE)</f>
        <v/>
      </c>
      <c r="I1305" s="237">
        <f>VLOOKUP($E1305,DI_schema,4,FALSE)</f>
        <v>9</v>
      </c>
      <c r="J1305" s="237" t="str">
        <f>VLOOKUP($E1305,DI_schema,5,FALSE)</f>
        <v/>
      </c>
      <c r="K1305" s="237" t="str">
        <f>VLOOKUP($E1305,DI_schema,6,FALSE)</f>
        <v/>
      </c>
      <c r="L1305" s="237" t="str">
        <f>VLOOKUP($E1305,DI_schema,7,FALSE)</f>
        <v/>
      </c>
      <c r="M1305" s="237" t="str">
        <f>IF(LEN(VLOOKUP($E1305,DI_schema,8,FALSE))&gt;0,"Yes","")</f>
        <v/>
      </c>
    </row>
    <row r="1306" spans="1:13" ht="12.75" customHeight="1" outlineLevel="1" x14ac:dyDescent="0.25">
      <c r="A1306" s="46" t="str">
        <f t="shared" si="427"/>
        <v xml:space="preserve">Meter Reading Related; </v>
      </c>
      <c r="B1306" s="276" t="s">
        <v>1352</v>
      </c>
      <c r="C1306" s="237"/>
      <c r="D1306" s="237"/>
      <c r="E1306" s="281" t="s">
        <v>3419</v>
      </c>
      <c r="F1306" s="281" t="s">
        <v>2681</v>
      </c>
      <c r="G1306" s="237" t="str">
        <f>VLOOKUP(E1306,DI_schema,2,FALSE)</f>
        <v>string</v>
      </c>
      <c r="H1306" s="237" t="str">
        <f>VLOOKUP($E1306,DI_schema,3,FALSE)</f>
        <v/>
      </c>
      <c r="I1306" s="237">
        <f>VLOOKUP($E1306,DI_schema,4,FALSE)</f>
        <v>3</v>
      </c>
      <c r="J1306" s="237" t="str">
        <f>VLOOKUP($E1306,DI_schema,5,FALSE)</f>
        <v/>
      </c>
      <c r="K1306" s="237" t="str">
        <f>VLOOKUP($E1306,DI_schema,6,FALSE)</f>
        <v/>
      </c>
      <c r="L1306" s="237" t="str">
        <f>VLOOKUP($E1306,DI_schema,7,FALSE)</f>
        <v/>
      </c>
      <c r="M1306" s="237" t="str">
        <f>IF(LEN(VLOOKUP($E1306,DI_schema,8,FALSE))&gt;0,"Yes","")</f>
        <v/>
      </c>
    </row>
    <row r="1307" spans="1:13" ht="12.75" customHeight="1" outlineLevel="1" x14ac:dyDescent="0.25">
      <c r="A1307" s="46" t="str">
        <f t="shared" si="427"/>
        <v xml:space="preserve">Meter Reading Related; </v>
      </c>
      <c r="B1307" s="276" t="s">
        <v>1352</v>
      </c>
      <c r="C1307" s="237"/>
      <c r="D1307" s="237"/>
      <c r="E1307" s="281" t="s">
        <v>3424</v>
      </c>
      <c r="F1307" s="281" t="s">
        <v>2681</v>
      </c>
      <c r="G1307" s="237" t="str">
        <f>VLOOKUP(E1307,DI_schema,2,FALSE)</f>
        <v>string</v>
      </c>
      <c r="H1307" s="237" t="str">
        <f>VLOOKUP($E1307,DI_schema,3,FALSE)</f>
        <v/>
      </c>
      <c r="I1307" s="237">
        <f>VLOOKUP($E1307,DI_schema,4,FALSE)</f>
        <v>18</v>
      </c>
      <c r="J1307" s="237" t="str">
        <f>VLOOKUP($E1307,DI_schema,5,FALSE)</f>
        <v/>
      </c>
      <c r="K1307" s="237" t="str">
        <f>VLOOKUP($E1307,DI_schema,6,FALSE)</f>
        <v/>
      </c>
      <c r="L1307" s="237" t="str">
        <f>VLOOKUP($E1307,DI_schema,7,FALSE)</f>
        <v/>
      </c>
      <c r="M1307" s="237" t="str">
        <f>IF(LEN(VLOOKUP($E1307,DI_schema,8,FALSE))&gt;0,"Yes","")</f>
        <v/>
      </c>
    </row>
    <row r="1308" spans="1:13" s="230" customFormat="1" ht="12.75" customHeight="1" outlineLevel="1" x14ac:dyDescent="0.25">
      <c r="A1308" s="46" t="str">
        <f t="shared" ref="A1308:A1361" si="442">IF(B1308="","",VLOOKUP(B1308,mapping_result,2,FALSE))</f>
        <v xml:space="preserve">Meter Reading Related; </v>
      </c>
      <c r="B1308" s="276" t="s">
        <v>1352</v>
      </c>
      <c r="C1308" s="279" t="s">
        <v>2743</v>
      </c>
      <c r="D1308" s="237" t="s">
        <v>2674</v>
      </c>
      <c r="E1308" s="281" t="s">
        <v>3425</v>
      </c>
      <c r="F1308" s="281" t="s">
        <v>2670</v>
      </c>
      <c r="G1308" s="237" t="s">
        <v>2245</v>
      </c>
      <c r="H1308" s="237" t="s">
        <v>2248</v>
      </c>
      <c r="I1308" s="237" t="s">
        <v>2248</v>
      </c>
      <c r="J1308" s="237" t="s">
        <v>2248</v>
      </c>
      <c r="K1308" s="237">
        <v>4</v>
      </c>
      <c r="L1308" s="237" t="s">
        <v>2248</v>
      </c>
      <c r="M1308" s="237" t="s">
        <v>2248</v>
      </c>
    </row>
    <row r="1309" spans="1:13" s="230" customFormat="1" ht="12.75" customHeight="1" outlineLevel="1" x14ac:dyDescent="0.25">
      <c r="A1309" s="46" t="str">
        <f t="shared" si="442"/>
        <v xml:space="preserve">Meter Reading Related; </v>
      </c>
      <c r="B1309" s="276" t="s">
        <v>1352</v>
      </c>
      <c r="C1309" s="237"/>
      <c r="D1309" s="237"/>
      <c r="E1309" s="281" t="s">
        <v>2787</v>
      </c>
      <c r="F1309" s="281" t="s">
        <v>2670</v>
      </c>
      <c r="G1309" s="237" t="s">
        <v>2241</v>
      </c>
      <c r="H1309" s="237">
        <v>2</v>
      </c>
      <c r="I1309" s="237" t="s">
        <v>2248</v>
      </c>
      <c r="J1309" s="237" t="s">
        <v>2248</v>
      </c>
      <c r="K1309" s="237" t="s">
        <v>2248</v>
      </c>
      <c r="L1309" s="237" t="s">
        <v>2248</v>
      </c>
      <c r="M1309" s="237" t="s">
        <v>2248</v>
      </c>
    </row>
    <row r="1310" spans="1:13" s="230" customFormat="1" ht="12.75" customHeight="1" outlineLevel="1" x14ac:dyDescent="0.25">
      <c r="A1310" s="46" t="str">
        <f t="shared" si="442"/>
        <v xml:space="preserve">Meter Reading Related; </v>
      </c>
      <c r="B1310" s="276" t="s">
        <v>1352</v>
      </c>
      <c r="C1310" s="237"/>
      <c r="D1310" s="237"/>
      <c r="E1310" s="281" t="s">
        <v>2888</v>
      </c>
      <c r="F1310" s="281" t="s">
        <v>2670</v>
      </c>
      <c r="G1310" s="237" t="s">
        <v>2241</v>
      </c>
      <c r="H1310" s="237" t="s">
        <v>2248</v>
      </c>
      <c r="I1310" s="237">
        <v>3</v>
      </c>
      <c r="J1310" s="237" t="s">
        <v>2248</v>
      </c>
      <c r="K1310" s="237" t="s">
        <v>2248</v>
      </c>
      <c r="L1310" s="237" t="s">
        <v>2248</v>
      </c>
      <c r="M1310" s="237" t="s">
        <v>2248</v>
      </c>
    </row>
    <row r="1311" spans="1:13" ht="12.75" customHeight="1" outlineLevel="1" x14ac:dyDescent="0.25">
      <c r="A1311" s="46" t="str">
        <f t="shared" si="442"/>
        <v xml:space="preserve">Meter Reading Related; </v>
      </c>
      <c r="B1311" s="276" t="s">
        <v>1352</v>
      </c>
      <c r="C1311" s="237" t="s">
        <v>3426</v>
      </c>
      <c r="D1311" s="237" t="s">
        <v>2679</v>
      </c>
      <c r="E1311" s="281" t="s">
        <v>2782</v>
      </c>
      <c r="F1311" s="237" t="s">
        <v>2681</v>
      </c>
      <c r="G1311" s="237" t="str">
        <f>VLOOKUP(E1311,DI_schema,2,FALSE)</f>
        <v>string</v>
      </c>
      <c r="H1311" s="237" t="str">
        <f>VLOOKUP($E1311,DI_schema,3,FALSE)</f>
        <v/>
      </c>
      <c r="I1311" s="237">
        <f>VLOOKUP($E1311,DI_schema,4,FALSE)</f>
        <v>15</v>
      </c>
      <c r="J1311" s="237" t="str">
        <f>VLOOKUP($E1311,DI_schema,5,FALSE)</f>
        <v/>
      </c>
      <c r="K1311" s="237" t="str">
        <f>VLOOKUP($E1311,DI_schema,6,FALSE)</f>
        <v/>
      </c>
      <c r="L1311" s="237" t="str">
        <f>VLOOKUP($E1311,DI_schema,7,FALSE)</f>
        <v/>
      </c>
      <c r="M1311" s="237" t="str">
        <f>IF(LEN(VLOOKUP($E1311,DI_schema,8,FALSE))&gt;0,"Yes","")</f>
        <v/>
      </c>
    </row>
    <row r="1312" spans="1:13" ht="12.75" customHeight="1" outlineLevel="1" x14ac:dyDescent="0.25">
      <c r="A1312" s="46" t="str">
        <f t="shared" si="442"/>
        <v xml:space="preserve">Meter Reading Related; </v>
      </c>
      <c r="B1312" s="51" t="s">
        <v>1352</v>
      </c>
      <c r="C1312" s="159"/>
      <c r="D1312" s="159"/>
      <c r="E1312" s="234" t="s">
        <v>2783</v>
      </c>
      <c r="F1312" s="234" t="s">
        <v>2670</v>
      </c>
      <c r="G1312" s="159" t="str">
        <f>VLOOKUP(E1312,DI_schema,2,FALSE)</f>
        <v>string</v>
      </c>
      <c r="H1312" s="159" t="str">
        <f>VLOOKUP($E1312,DI_schema,3,FALSE)</f>
        <v/>
      </c>
      <c r="I1312" s="159">
        <f>VLOOKUP($E1312,DI_schema,4,FALSE)</f>
        <v>9</v>
      </c>
      <c r="J1312" s="159" t="str">
        <f>VLOOKUP($E1312,DI_schema,5,FALSE)</f>
        <v/>
      </c>
      <c r="K1312" s="159" t="str">
        <f>VLOOKUP($E1312,DI_schema,6,FALSE)</f>
        <v/>
      </c>
      <c r="L1312" s="159" t="str">
        <f>VLOOKUP($E1312,DI_schema,7,FALSE)</f>
        <v/>
      </c>
      <c r="M1312" s="159" t="str">
        <f>IF(LEN(VLOOKUP($E1312,DI_schema,8,FALSE))&gt;0,"Yes","")</f>
        <v/>
      </c>
    </row>
    <row r="1313" spans="1:13" ht="12.75" customHeight="1" outlineLevel="1" x14ac:dyDescent="0.25">
      <c r="A1313" s="46" t="str">
        <f t="shared" si="442"/>
        <v xml:space="preserve">Meter Reading Related; </v>
      </c>
      <c r="B1313" s="51" t="s">
        <v>1352</v>
      </c>
      <c r="C1313" s="159"/>
      <c r="D1313" s="159"/>
      <c r="E1313" s="234" t="s">
        <v>3424</v>
      </c>
      <c r="F1313" s="234" t="s">
        <v>2681</v>
      </c>
      <c r="G1313" s="159" t="str">
        <f>VLOOKUP(E1313,DI_schema,2,FALSE)</f>
        <v>string</v>
      </c>
      <c r="H1313" s="159" t="str">
        <f>VLOOKUP($E1313,DI_schema,3,FALSE)</f>
        <v/>
      </c>
      <c r="I1313" s="159">
        <f>VLOOKUP($E1313,DI_schema,4,FALSE)</f>
        <v>18</v>
      </c>
      <c r="J1313" s="159" t="str">
        <f>VLOOKUP($E1313,DI_schema,5,FALSE)</f>
        <v/>
      </c>
      <c r="K1313" s="159" t="str">
        <f>VLOOKUP($E1313,DI_schema,6,FALSE)</f>
        <v/>
      </c>
      <c r="L1313" s="159" t="str">
        <f>VLOOKUP($E1313,DI_schema,7,FALSE)</f>
        <v/>
      </c>
      <c r="M1313" s="159" t="str">
        <f>IF(LEN(VLOOKUP($E1313,DI_schema,8,FALSE))&gt;0,"Yes","")</f>
        <v/>
      </c>
    </row>
    <row r="1314" spans="1:13" ht="12.75" customHeight="1" x14ac:dyDescent="0.25">
      <c r="A1314" s="46" t="str">
        <f t="shared" si="442"/>
        <v xml:space="preserve">Meter Reading Related; </v>
      </c>
      <c r="B1314" s="47" t="s">
        <v>1353</v>
      </c>
      <c r="C1314" s="48" t="str">
        <f>VLOOKUP($B1314,MMnames,2,FALSE)</f>
        <v>Non Interval Technical Meter Details</v>
      </c>
      <c r="D1314" s="49"/>
      <c r="E1314" s="49"/>
      <c r="F1314" s="14"/>
      <c r="G1314" s="14"/>
      <c r="H1314" s="14"/>
      <c r="I1314" s="14"/>
      <c r="J1314" s="14"/>
      <c r="K1314" s="14"/>
      <c r="L1314" s="14"/>
      <c r="M1314" s="14"/>
    </row>
    <row r="1315" spans="1:13" ht="12.75" customHeight="1" outlineLevel="1" x14ac:dyDescent="0.25">
      <c r="A1315" s="46" t="str">
        <f t="shared" si="442"/>
        <v xml:space="preserve">Meter Reading Related; </v>
      </c>
      <c r="B1315" s="51" t="s">
        <v>1353</v>
      </c>
      <c r="C1315" s="4" t="s">
        <v>2668</v>
      </c>
      <c r="D1315" s="4"/>
      <c r="E1315" s="4" t="s">
        <v>2769</v>
      </c>
      <c r="F1315" s="4" t="s">
        <v>2670</v>
      </c>
      <c r="G1315" s="159" t="str">
        <f t="shared" ref="G1315:G1324" si="443">VLOOKUP(E1315,DI_schema,2,FALSE)</f>
        <v>string</v>
      </c>
      <c r="H1315" s="159">
        <f t="shared" ref="H1315:H1324" si="444">VLOOKUP($E1315,DI_schema,3,FALSE)</f>
        <v>11</v>
      </c>
      <c r="I1315" s="159" t="str">
        <f t="shared" ref="I1315:I1324" si="445">VLOOKUP($E1315,DI_schema,4,FALSE)</f>
        <v/>
      </c>
      <c r="J1315" s="159" t="str">
        <f t="shared" ref="J1315:J1324" si="446">VLOOKUP($E1315,DI_schema,5,FALSE)</f>
        <v/>
      </c>
      <c r="K1315" s="159" t="str">
        <f t="shared" ref="K1315:K1324" si="447">VLOOKUP($E1315,DI_schema,6,FALSE)</f>
        <v/>
      </c>
      <c r="L1315" s="159" t="str">
        <f t="shared" ref="L1315:L1324" si="448">VLOOKUP($E1315,DI_schema,7,FALSE)</f>
        <v/>
      </c>
      <c r="M1315" s="159" t="str">
        <f t="shared" ref="M1315:M1324" si="449">IF(LEN(VLOOKUP($E1315,DI_schema,8,FALSE))&gt;0,"Yes","")</f>
        <v/>
      </c>
    </row>
    <row r="1316" spans="1:13" ht="12.75" customHeight="1" outlineLevel="1" x14ac:dyDescent="0.25">
      <c r="A1316" s="46" t="str">
        <f t="shared" si="442"/>
        <v xml:space="preserve">Meter Reading Related; </v>
      </c>
      <c r="B1316" s="51" t="s">
        <v>1353</v>
      </c>
      <c r="C1316" s="4"/>
      <c r="D1316" s="4"/>
      <c r="E1316" s="4" t="s">
        <v>2894</v>
      </c>
      <c r="F1316" s="4" t="s">
        <v>2681</v>
      </c>
      <c r="G1316" s="159" t="str">
        <f t="shared" si="443"/>
        <v>string</v>
      </c>
      <c r="H1316" s="159" t="str">
        <f t="shared" si="444"/>
        <v/>
      </c>
      <c r="I1316" s="159">
        <f t="shared" si="445"/>
        <v>35</v>
      </c>
      <c r="J1316" s="159" t="str">
        <f t="shared" si="446"/>
        <v/>
      </c>
      <c r="K1316" s="159" t="str">
        <f t="shared" si="447"/>
        <v/>
      </c>
      <c r="L1316" s="159" t="str">
        <f t="shared" si="448"/>
        <v/>
      </c>
      <c r="M1316" s="159" t="str">
        <f t="shared" si="449"/>
        <v/>
      </c>
    </row>
    <row r="1317" spans="1:13" ht="12.75" customHeight="1" outlineLevel="1" x14ac:dyDescent="0.25">
      <c r="A1317" s="46" t="str">
        <f t="shared" si="442"/>
        <v xml:space="preserve">Meter Reading Related; </v>
      </c>
      <c r="B1317" s="51" t="s">
        <v>1353</v>
      </c>
      <c r="C1317" s="4"/>
      <c r="D1317" s="4"/>
      <c r="E1317" s="4" t="s">
        <v>629</v>
      </c>
      <c r="F1317" s="4" t="s">
        <v>2681</v>
      </c>
      <c r="G1317" s="159" t="str">
        <f t="shared" si="443"/>
        <v>string</v>
      </c>
      <c r="H1317" s="159" t="str">
        <f t="shared" si="444"/>
        <v/>
      </c>
      <c r="I1317" s="159">
        <f t="shared" si="445"/>
        <v>35</v>
      </c>
      <c r="J1317" s="159" t="str">
        <f t="shared" si="446"/>
        <v/>
      </c>
      <c r="K1317" s="159" t="str">
        <f t="shared" si="447"/>
        <v/>
      </c>
      <c r="L1317" s="159" t="str">
        <f t="shared" si="448"/>
        <v/>
      </c>
      <c r="M1317" s="159" t="str">
        <f t="shared" si="449"/>
        <v/>
      </c>
    </row>
    <row r="1318" spans="1:13" s="230" customFormat="1" ht="12.75" customHeight="1" outlineLevel="1" x14ac:dyDescent="0.25">
      <c r="A1318" s="46" t="str">
        <f t="shared" si="442"/>
        <v xml:space="preserve">Meter Reading Related; </v>
      </c>
      <c r="B1318" s="50" t="s">
        <v>1353</v>
      </c>
      <c r="C1318" s="4"/>
      <c r="D1318" s="4"/>
      <c r="E1318" s="4" t="s">
        <v>2683</v>
      </c>
      <c r="F1318" s="4" t="s">
        <v>2670</v>
      </c>
      <c r="G1318" s="4" t="str">
        <f t="shared" si="443"/>
        <v>string</v>
      </c>
      <c r="H1318" s="4" t="str">
        <f t="shared" si="444"/>
        <v/>
      </c>
      <c r="I1318" s="4">
        <f t="shared" si="445"/>
        <v>3</v>
      </c>
      <c r="J1318" s="4" t="str">
        <f t="shared" si="446"/>
        <v/>
      </c>
      <c r="K1318" s="4" t="str">
        <f t="shared" si="447"/>
        <v/>
      </c>
      <c r="L1318" s="4" t="str">
        <f t="shared" si="448"/>
        <v/>
      </c>
      <c r="M1318" s="4" t="str">
        <f t="shared" si="449"/>
        <v/>
      </c>
    </row>
    <row r="1319" spans="1:13" ht="12.75" customHeight="1" outlineLevel="1" x14ac:dyDescent="0.25">
      <c r="A1319" s="46" t="str">
        <f t="shared" si="442"/>
        <v xml:space="preserve">Meter Reading Related; </v>
      </c>
      <c r="B1319" s="51" t="s">
        <v>1353</v>
      </c>
      <c r="C1319" s="4"/>
      <c r="D1319" s="4"/>
      <c r="E1319" s="4" t="s">
        <v>2771</v>
      </c>
      <c r="F1319" s="4" t="s">
        <v>2670</v>
      </c>
      <c r="G1319" s="159" t="str">
        <f t="shared" si="443"/>
        <v>string</v>
      </c>
      <c r="H1319" s="159" t="str">
        <f t="shared" si="444"/>
        <v/>
      </c>
      <c r="I1319" s="159">
        <f t="shared" si="445"/>
        <v>4</v>
      </c>
      <c r="J1319" s="159" t="str">
        <f t="shared" si="446"/>
        <v/>
      </c>
      <c r="K1319" s="159" t="str">
        <f t="shared" si="447"/>
        <v/>
      </c>
      <c r="L1319" s="159" t="str">
        <f t="shared" si="448"/>
        <v/>
      </c>
      <c r="M1319" s="159" t="str">
        <f t="shared" si="449"/>
        <v/>
      </c>
    </row>
    <row r="1320" spans="1:13" ht="12.75" customHeight="1" outlineLevel="1" x14ac:dyDescent="0.25">
      <c r="A1320" s="46" t="str">
        <f t="shared" si="442"/>
        <v xml:space="preserve">Meter Reading Related; </v>
      </c>
      <c r="B1320" s="51" t="s">
        <v>1353</v>
      </c>
      <c r="C1320" s="4"/>
      <c r="D1320" s="4"/>
      <c r="E1320" s="4" t="s">
        <v>2772</v>
      </c>
      <c r="F1320" s="4" t="s">
        <v>2670</v>
      </c>
      <c r="G1320" s="159" t="str">
        <f t="shared" si="443"/>
        <v>string</v>
      </c>
      <c r="H1320" s="159" t="str">
        <f t="shared" si="444"/>
        <v/>
      </c>
      <c r="I1320" s="159">
        <f t="shared" si="445"/>
        <v>2</v>
      </c>
      <c r="J1320" s="159" t="str">
        <f t="shared" si="446"/>
        <v/>
      </c>
      <c r="K1320" s="159" t="str">
        <f t="shared" si="447"/>
        <v/>
      </c>
      <c r="L1320" s="159" t="str">
        <f t="shared" si="448"/>
        <v/>
      </c>
      <c r="M1320" s="159" t="str">
        <f t="shared" si="449"/>
        <v/>
      </c>
    </row>
    <row r="1321" spans="1:13" ht="12.75" customHeight="1" outlineLevel="1" x14ac:dyDescent="0.25">
      <c r="A1321" s="46" t="str">
        <f t="shared" si="442"/>
        <v xml:space="preserve">Meter Reading Related; </v>
      </c>
      <c r="B1321" s="51" t="s">
        <v>1353</v>
      </c>
      <c r="C1321" s="4"/>
      <c r="D1321" s="4"/>
      <c r="E1321" s="4" t="s">
        <v>1245</v>
      </c>
      <c r="F1321" s="4" t="s">
        <v>2670</v>
      </c>
      <c r="G1321" s="159" t="str">
        <f t="shared" si="443"/>
        <v>date</v>
      </c>
      <c r="H1321" s="159" t="str">
        <f t="shared" si="444"/>
        <v/>
      </c>
      <c r="I1321" s="159" t="str">
        <f t="shared" si="445"/>
        <v/>
      </c>
      <c r="J1321" s="159" t="str">
        <f t="shared" si="446"/>
        <v/>
      </c>
      <c r="K1321" s="159" t="str">
        <f t="shared" si="447"/>
        <v/>
      </c>
      <c r="L1321" s="159" t="str">
        <f t="shared" si="448"/>
        <v/>
      </c>
      <c r="M1321" s="159" t="str">
        <f t="shared" si="449"/>
        <v/>
      </c>
    </row>
    <row r="1322" spans="1:13" s="230" customFormat="1" ht="12.75" customHeight="1" outlineLevel="1" x14ac:dyDescent="0.25">
      <c r="A1322" s="46" t="str">
        <f t="shared" si="442"/>
        <v xml:space="preserve">Meter Reading Related; </v>
      </c>
      <c r="B1322" s="50" t="s">
        <v>1353</v>
      </c>
      <c r="C1322" s="4"/>
      <c r="D1322" s="4"/>
      <c r="E1322" s="4" t="s">
        <v>2590</v>
      </c>
      <c r="F1322" s="4" t="s">
        <v>2670</v>
      </c>
      <c r="G1322" s="4" t="str">
        <f t="shared" si="443"/>
        <v>string</v>
      </c>
      <c r="H1322" s="4" t="str">
        <f t="shared" si="444"/>
        <v/>
      </c>
      <c r="I1322" s="4">
        <f t="shared" si="445"/>
        <v>10</v>
      </c>
      <c r="J1322" s="4" t="str">
        <f t="shared" si="446"/>
        <v/>
      </c>
      <c r="K1322" s="4" t="str">
        <f t="shared" si="447"/>
        <v/>
      </c>
      <c r="L1322" s="4" t="str">
        <f t="shared" si="448"/>
        <v/>
      </c>
      <c r="M1322" s="4" t="str">
        <f t="shared" si="449"/>
        <v/>
      </c>
    </row>
    <row r="1323" spans="1:13" ht="12.75" customHeight="1" outlineLevel="1" x14ac:dyDescent="0.25">
      <c r="A1323" s="46" t="str">
        <f t="shared" si="442"/>
        <v xml:space="preserve">Meter Reading Related; </v>
      </c>
      <c r="B1323" s="51" t="s">
        <v>1353</v>
      </c>
      <c r="C1323" s="4"/>
      <c r="D1323" s="4"/>
      <c r="E1323" s="4" t="s">
        <v>621</v>
      </c>
      <c r="F1323" s="4" t="s">
        <v>2681</v>
      </c>
      <c r="G1323" s="159" t="str">
        <f t="shared" si="443"/>
        <v>string</v>
      </c>
      <c r="H1323" s="159">
        <f t="shared" si="444"/>
        <v>19</v>
      </c>
      <c r="I1323" s="159" t="str">
        <f t="shared" si="445"/>
        <v/>
      </c>
      <c r="J1323" s="159" t="str">
        <f t="shared" si="446"/>
        <v/>
      </c>
      <c r="K1323" s="159" t="str">
        <f t="shared" si="447"/>
        <v/>
      </c>
      <c r="L1323" s="159" t="str">
        <f t="shared" si="448"/>
        <v/>
      </c>
      <c r="M1323" s="159" t="str">
        <f t="shared" si="449"/>
        <v>Yes</v>
      </c>
    </row>
    <row r="1324" spans="1:13" ht="12.75" customHeight="1" outlineLevel="1" x14ac:dyDescent="0.25">
      <c r="A1324" s="46" t="str">
        <f t="shared" si="442"/>
        <v xml:space="preserve">Meter Reading Related; </v>
      </c>
      <c r="B1324" s="51" t="s">
        <v>1353</v>
      </c>
      <c r="C1324" s="4"/>
      <c r="D1324" s="4"/>
      <c r="E1324" s="4" t="s">
        <v>1053</v>
      </c>
      <c r="F1324" s="4" t="s">
        <v>2681</v>
      </c>
      <c r="G1324" s="159" t="str">
        <f t="shared" si="443"/>
        <v>string</v>
      </c>
      <c r="H1324" s="159">
        <f t="shared" si="444"/>
        <v>2</v>
      </c>
      <c r="I1324" s="159" t="str">
        <f t="shared" si="445"/>
        <v/>
      </c>
      <c r="J1324" s="159" t="str">
        <f t="shared" si="446"/>
        <v/>
      </c>
      <c r="K1324" s="159" t="str">
        <f t="shared" si="447"/>
        <v/>
      </c>
      <c r="L1324" s="159" t="str">
        <f t="shared" si="448"/>
        <v/>
      </c>
      <c r="M1324" s="159" t="str">
        <f t="shared" si="449"/>
        <v>Yes</v>
      </c>
    </row>
    <row r="1325" spans="1:13" ht="12.75" customHeight="1" outlineLevel="1" x14ac:dyDescent="0.25">
      <c r="A1325" s="46" t="str">
        <f t="shared" si="442"/>
        <v xml:space="preserve">Meter Reading Related; </v>
      </c>
      <c r="B1325" s="51" t="s">
        <v>1353</v>
      </c>
      <c r="C1325" s="4"/>
      <c r="D1325" s="4"/>
      <c r="E1325" s="4" t="s">
        <v>3979</v>
      </c>
      <c r="F1325" s="4" t="s">
        <v>2681</v>
      </c>
      <c r="G1325" s="159" t="s">
        <v>2244</v>
      </c>
      <c r="H1325" s="159"/>
      <c r="I1325" s="159"/>
      <c r="J1325" s="159"/>
      <c r="K1325" s="159"/>
      <c r="L1325" s="159"/>
      <c r="M1325" s="159"/>
    </row>
    <row r="1326" spans="1:13" s="230" customFormat="1" outlineLevel="1" x14ac:dyDescent="0.25">
      <c r="A1326" s="46" t="str">
        <f t="shared" si="442"/>
        <v xml:space="preserve">Meter Reading Related; </v>
      </c>
      <c r="B1326" s="50" t="s">
        <v>1353</v>
      </c>
      <c r="C1326" s="4" t="s">
        <v>2588</v>
      </c>
      <c r="D1326" s="4" t="s">
        <v>2679</v>
      </c>
      <c r="E1326" s="4" t="s">
        <v>2785</v>
      </c>
      <c r="F1326" s="4" t="s">
        <v>2670</v>
      </c>
      <c r="G1326" s="4" t="str">
        <f t="shared" ref="G1326:G1357" si="450">VLOOKUP(E1326,DI_schema,2,FALSE)</f>
        <v>string</v>
      </c>
      <c r="H1326" s="4" t="str">
        <f t="shared" ref="H1326:H1357" si="451">VLOOKUP($E1326,DI_schema,3,FALSE)</f>
        <v/>
      </c>
      <c r="I1326" s="4">
        <f t="shared" ref="I1326:I1357" si="452">VLOOKUP($E1326,DI_schema,4,FALSE)</f>
        <v>10</v>
      </c>
      <c r="J1326" s="4" t="str">
        <f t="shared" ref="J1326:J1357" si="453">VLOOKUP($E1326,DI_schema,5,FALSE)</f>
        <v/>
      </c>
      <c r="K1326" s="4" t="str">
        <f t="shared" ref="K1326:K1357" si="454">VLOOKUP($E1326,DI_schema,6,FALSE)</f>
        <v/>
      </c>
      <c r="L1326" s="4" t="str">
        <f t="shared" ref="L1326:L1357" si="455">VLOOKUP($E1326,DI_schema,7,FALSE)</f>
        <v/>
      </c>
      <c r="M1326" s="4" t="str">
        <f t="shared" ref="M1326:M1357" si="456">IF(LEN(VLOOKUP($E1326,DI_schema,8,FALSE))&gt;0,"Yes","")</f>
        <v/>
      </c>
    </row>
    <row r="1327" spans="1:13" ht="12.75" customHeight="1" outlineLevel="1" x14ac:dyDescent="0.25">
      <c r="A1327" s="46" t="str">
        <f t="shared" si="442"/>
        <v xml:space="preserve">Meter Reading Related; </v>
      </c>
      <c r="B1327" s="51" t="s">
        <v>1353</v>
      </c>
      <c r="C1327" s="4"/>
      <c r="D1327" s="159"/>
      <c r="E1327" s="4" t="s">
        <v>1245</v>
      </c>
      <c r="F1327" s="4" t="s">
        <v>2670</v>
      </c>
      <c r="G1327" s="159" t="str">
        <f t="shared" si="450"/>
        <v>date</v>
      </c>
      <c r="H1327" s="159" t="str">
        <f t="shared" si="451"/>
        <v/>
      </c>
      <c r="I1327" s="159" t="str">
        <f t="shared" si="452"/>
        <v/>
      </c>
      <c r="J1327" s="159" t="str">
        <f t="shared" si="453"/>
        <v/>
      </c>
      <c r="K1327" s="159" t="str">
        <f t="shared" si="454"/>
        <v/>
      </c>
      <c r="L1327" s="159" t="str">
        <f t="shared" si="455"/>
        <v/>
      </c>
      <c r="M1327" s="159" t="str">
        <f t="shared" si="456"/>
        <v/>
      </c>
    </row>
    <row r="1328" spans="1:13" ht="12.75" customHeight="1" outlineLevel="1" x14ac:dyDescent="0.25">
      <c r="A1328" s="46" t="str">
        <f t="shared" si="442"/>
        <v xml:space="preserve">Meter Reading Related; </v>
      </c>
      <c r="B1328" s="51" t="s">
        <v>1353</v>
      </c>
      <c r="C1328" s="4"/>
      <c r="D1328" s="159"/>
      <c r="E1328" s="4" t="s">
        <v>1246</v>
      </c>
      <c r="F1328" s="4" t="s">
        <v>2681</v>
      </c>
      <c r="G1328" s="159" t="str">
        <f t="shared" si="450"/>
        <v>decimal</v>
      </c>
      <c r="H1328" s="159" t="str">
        <f t="shared" si="451"/>
        <v/>
      </c>
      <c r="I1328" s="159" t="str">
        <f t="shared" si="452"/>
        <v/>
      </c>
      <c r="J1328" s="159" t="str">
        <f t="shared" si="453"/>
        <v/>
      </c>
      <c r="K1328" s="159">
        <f t="shared" si="454"/>
        <v>15</v>
      </c>
      <c r="L1328" s="159">
        <f t="shared" si="455"/>
        <v>8</v>
      </c>
      <c r="M1328" s="159" t="str">
        <f t="shared" si="456"/>
        <v/>
      </c>
    </row>
    <row r="1329" spans="1:13" ht="12.75" customHeight="1" outlineLevel="1" x14ac:dyDescent="0.25">
      <c r="A1329" s="46" t="str">
        <f t="shared" si="442"/>
        <v xml:space="preserve">Meter Reading Related; </v>
      </c>
      <c r="B1329" s="51" t="s">
        <v>1353</v>
      </c>
      <c r="C1329" s="4"/>
      <c r="D1329" s="159"/>
      <c r="E1329" s="4" t="s">
        <v>625</v>
      </c>
      <c r="F1329" s="4" t="s">
        <v>2681</v>
      </c>
      <c r="G1329" s="159" t="str">
        <f t="shared" si="450"/>
        <v>decimal</v>
      </c>
      <c r="H1329" s="159" t="str">
        <f t="shared" si="451"/>
        <v/>
      </c>
      <c r="I1329" s="159" t="str">
        <f t="shared" si="452"/>
        <v/>
      </c>
      <c r="J1329" s="159" t="str">
        <f t="shared" si="453"/>
        <v/>
      </c>
      <c r="K1329" s="159">
        <f t="shared" si="454"/>
        <v>15</v>
      </c>
      <c r="L1329" s="159">
        <f t="shared" si="455"/>
        <v>8</v>
      </c>
      <c r="M1329" s="159" t="str">
        <f t="shared" si="456"/>
        <v/>
      </c>
    </row>
    <row r="1330" spans="1:13" ht="12.75" customHeight="1" outlineLevel="1" x14ac:dyDescent="0.25">
      <c r="A1330" s="46" t="str">
        <f t="shared" si="442"/>
        <v xml:space="preserve">Meter Reading Related; </v>
      </c>
      <c r="B1330" s="51" t="s">
        <v>1353</v>
      </c>
      <c r="C1330" s="4" t="s">
        <v>3426</v>
      </c>
      <c r="D1330" s="159" t="s">
        <v>2679</v>
      </c>
      <c r="E1330" s="4" t="s">
        <v>2782</v>
      </c>
      <c r="F1330" s="4" t="s">
        <v>2681</v>
      </c>
      <c r="G1330" s="159" t="str">
        <f t="shared" si="450"/>
        <v>string</v>
      </c>
      <c r="H1330" s="159" t="str">
        <f t="shared" si="451"/>
        <v/>
      </c>
      <c r="I1330" s="159">
        <f t="shared" si="452"/>
        <v>15</v>
      </c>
      <c r="J1330" s="159" t="str">
        <f t="shared" si="453"/>
        <v/>
      </c>
      <c r="K1330" s="159" t="str">
        <f t="shared" si="454"/>
        <v/>
      </c>
      <c r="L1330" s="159" t="str">
        <f t="shared" si="455"/>
        <v/>
      </c>
      <c r="M1330" s="159" t="str">
        <f t="shared" si="456"/>
        <v/>
      </c>
    </row>
    <row r="1331" spans="1:13" ht="12.75" customHeight="1" outlineLevel="1" x14ac:dyDescent="0.25">
      <c r="A1331" s="46" t="str">
        <f t="shared" si="442"/>
        <v xml:space="preserve">Meter Reading Related; </v>
      </c>
      <c r="B1331" s="51" t="s">
        <v>1353</v>
      </c>
      <c r="C1331" s="4"/>
      <c r="D1331" s="159"/>
      <c r="E1331" s="4" t="s">
        <v>2783</v>
      </c>
      <c r="F1331" s="4" t="s">
        <v>2670</v>
      </c>
      <c r="G1331" s="159" t="str">
        <f t="shared" si="450"/>
        <v>string</v>
      </c>
      <c r="H1331" s="159" t="str">
        <f t="shared" si="451"/>
        <v/>
      </c>
      <c r="I1331" s="159">
        <f t="shared" si="452"/>
        <v>9</v>
      </c>
      <c r="J1331" s="159" t="str">
        <f t="shared" si="453"/>
        <v/>
      </c>
      <c r="K1331" s="159" t="str">
        <f t="shared" si="454"/>
        <v/>
      </c>
      <c r="L1331" s="159" t="str">
        <f t="shared" si="455"/>
        <v/>
      </c>
      <c r="M1331" s="159" t="str">
        <f t="shared" si="456"/>
        <v/>
      </c>
    </row>
    <row r="1332" spans="1:13" ht="12.75" customHeight="1" outlineLevel="1" x14ac:dyDescent="0.25">
      <c r="A1332" s="46" t="str">
        <f t="shared" si="442"/>
        <v xml:space="preserve">Meter Reading Related; </v>
      </c>
      <c r="B1332" s="51" t="s">
        <v>1353</v>
      </c>
      <c r="C1332" s="4"/>
      <c r="D1332" s="159"/>
      <c r="E1332" s="4" t="s">
        <v>3424</v>
      </c>
      <c r="F1332" s="4" t="s">
        <v>2681</v>
      </c>
      <c r="G1332" s="159" t="str">
        <f t="shared" si="450"/>
        <v>string</v>
      </c>
      <c r="H1332" s="159" t="str">
        <f t="shared" si="451"/>
        <v/>
      </c>
      <c r="I1332" s="159">
        <f t="shared" si="452"/>
        <v>18</v>
      </c>
      <c r="J1332" s="159" t="str">
        <f t="shared" si="453"/>
        <v/>
      </c>
      <c r="K1332" s="159" t="str">
        <f t="shared" si="454"/>
        <v/>
      </c>
      <c r="L1332" s="159" t="str">
        <f t="shared" si="455"/>
        <v/>
      </c>
      <c r="M1332" s="159" t="str">
        <f t="shared" si="456"/>
        <v/>
      </c>
    </row>
    <row r="1333" spans="1:13" ht="12.75" customHeight="1" outlineLevel="1" x14ac:dyDescent="0.25">
      <c r="A1333" s="46" t="str">
        <f t="shared" si="442"/>
        <v xml:space="preserve">Meter Reading Related; </v>
      </c>
      <c r="B1333" s="51" t="s">
        <v>1353</v>
      </c>
      <c r="C1333" s="236" t="s">
        <v>2586</v>
      </c>
      <c r="D1333" s="159" t="s">
        <v>2679</v>
      </c>
      <c r="E1333" s="4" t="s">
        <v>2784</v>
      </c>
      <c r="F1333" s="4" t="s">
        <v>2670</v>
      </c>
      <c r="G1333" s="159" t="str">
        <f t="shared" si="450"/>
        <v>string</v>
      </c>
      <c r="H1333" s="159" t="str">
        <f t="shared" si="451"/>
        <v/>
      </c>
      <c r="I1333" s="159">
        <f t="shared" si="452"/>
        <v>3</v>
      </c>
      <c r="J1333" s="159" t="str">
        <f t="shared" si="453"/>
        <v/>
      </c>
      <c r="K1333" s="159" t="str">
        <f t="shared" si="454"/>
        <v/>
      </c>
      <c r="L1333" s="159" t="str">
        <f t="shared" si="455"/>
        <v/>
      </c>
      <c r="M1333" s="159" t="str">
        <f t="shared" si="456"/>
        <v/>
      </c>
    </row>
    <row r="1334" spans="1:13" s="230" customFormat="1" ht="12.75" customHeight="1" outlineLevel="1" x14ac:dyDescent="0.25">
      <c r="A1334" s="46" t="str">
        <f t="shared" si="442"/>
        <v xml:space="preserve">Meter Reading Related; </v>
      </c>
      <c r="B1334" s="50" t="s">
        <v>1353</v>
      </c>
      <c r="C1334" s="4"/>
      <c r="D1334" s="4"/>
      <c r="E1334" s="4" t="s">
        <v>2785</v>
      </c>
      <c r="F1334" s="4" t="s">
        <v>2670</v>
      </c>
      <c r="G1334" s="4" t="str">
        <f t="shared" si="450"/>
        <v>string</v>
      </c>
      <c r="H1334" s="4" t="str">
        <f t="shared" si="451"/>
        <v/>
      </c>
      <c r="I1334" s="4">
        <f t="shared" si="452"/>
        <v>10</v>
      </c>
      <c r="J1334" s="4" t="str">
        <f t="shared" si="453"/>
        <v/>
      </c>
      <c r="K1334" s="4" t="str">
        <f t="shared" si="454"/>
        <v/>
      </c>
      <c r="L1334" s="4" t="str">
        <f t="shared" si="455"/>
        <v/>
      </c>
      <c r="M1334" s="4" t="str">
        <f t="shared" si="456"/>
        <v/>
      </c>
    </row>
    <row r="1335" spans="1:13" ht="12.75" customHeight="1" outlineLevel="1" x14ac:dyDescent="0.25">
      <c r="A1335" s="46" t="str">
        <f t="shared" si="442"/>
        <v xml:space="preserve">Meter Reading Related; </v>
      </c>
      <c r="B1335" s="51" t="s">
        <v>1353</v>
      </c>
      <c r="C1335" s="4"/>
      <c r="D1335" s="159"/>
      <c r="E1335" s="4" t="s">
        <v>2888</v>
      </c>
      <c r="F1335" s="4" t="s">
        <v>2670</v>
      </c>
      <c r="G1335" s="159" t="str">
        <f t="shared" si="450"/>
        <v>string</v>
      </c>
      <c r="H1335" s="159" t="str">
        <f t="shared" si="451"/>
        <v/>
      </c>
      <c r="I1335" s="159">
        <f t="shared" si="452"/>
        <v>3</v>
      </c>
      <c r="J1335" s="159" t="str">
        <f t="shared" si="453"/>
        <v/>
      </c>
      <c r="K1335" s="159" t="str">
        <f t="shared" si="454"/>
        <v/>
      </c>
      <c r="L1335" s="159" t="str">
        <f t="shared" si="455"/>
        <v/>
      </c>
      <c r="M1335" s="159" t="str">
        <f t="shared" si="456"/>
        <v/>
      </c>
    </row>
    <row r="1336" spans="1:13" ht="12.75" customHeight="1" outlineLevel="1" x14ac:dyDescent="0.25">
      <c r="A1336" s="46" t="str">
        <f t="shared" si="442"/>
        <v xml:space="preserve">Meter Reading Related; </v>
      </c>
      <c r="B1336" s="51" t="s">
        <v>1353</v>
      </c>
      <c r="C1336" s="4"/>
      <c r="D1336" s="159"/>
      <c r="E1336" s="4" t="s">
        <v>626</v>
      </c>
      <c r="F1336" s="4" t="s">
        <v>2670</v>
      </c>
      <c r="G1336" s="159" t="str">
        <f t="shared" si="450"/>
        <v>decimal</v>
      </c>
      <c r="H1336" s="159" t="str">
        <f t="shared" si="451"/>
        <v/>
      </c>
      <c r="I1336" s="159" t="str">
        <f t="shared" si="452"/>
        <v/>
      </c>
      <c r="J1336" s="159" t="str">
        <f t="shared" si="453"/>
        <v/>
      </c>
      <c r="K1336" s="159">
        <f t="shared" si="454"/>
        <v>12</v>
      </c>
      <c r="L1336" s="159">
        <f t="shared" si="455"/>
        <v>5</v>
      </c>
      <c r="M1336" s="159" t="str">
        <f t="shared" si="456"/>
        <v/>
      </c>
    </row>
    <row r="1337" spans="1:13" ht="12.75" customHeight="1" outlineLevel="1" x14ac:dyDescent="0.25">
      <c r="A1337" s="46" t="str">
        <f t="shared" si="442"/>
        <v xml:space="preserve">Meter Reading Related; </v>
      </c>
      <c r="B1337" s="51" t="s">
        <v>1353</v>
      </c>
      <c r="C1337" s="4"/>
      <c r="D1337" s="159"/>
      <c r="E1337" s="4" t="s">
        <v>2786</v>
      </c>
      <c r="F1337" s="4" t="s">
        <v>2670</v>
      </c>
      <c r="G1337" s="159" t="str">
        <f t="shared" si="450"/>
        <v>decimal</v>
      </c>
      <c r="H1337" s="159" t="str">
        <f t="shared" si="451"/>
        <v/>
      </c>
      <c r="I1337" s="159" t="str">
        <f t="shared" si="452"/>
        <v/>
      </c>
      <c r="J1337" s="159" t="str">
        <f t="shared" si="453"/>
        <v/>
      </c>
      <c r="K1337" s="159">
        <f t="shared" si="454"/>
        <v>15</v>
      </c>
      <c r="L1337" s="159">
        <f t="shared" si="455"/>
        <v>3</v>
      </c>
      <c r="M1337" s="159" t="str">
        <f t="shared" si="456"/>
        <v/>
      </c>
    </row>
    <row r="1338" spans="1:13" ht="12.75" customHeight="1" outlineLevel="1" x14ac:dyDescent="0.25">
      <c r="A1338" s="46" t="str">
        <f t="shared" si="442"/>
        <v xml:space="preserve">Meter Reading Related; </v>
      </c>
      <c r="B1338" s="51" t="s">
        <v>1353</v>
      </c>
      <c r="C1338" s="4"/>
      <c r="D1338" s="159"/>
      <c r="E1338" s="4" t="s">
        <v>1315</v>
      </c>
      <c r="F1338" s="4" t="s">
        <v>2670</v>
      </c>
      <c r="G1338" s="159" t="str">
        <f t="shared" si="450"/>
        <v>string</v>
      </c>
      <c r="H1338" s="159" t="str">
        <f t="shared" si="451"/>
        <v/>
      </c>
      <c r="I1338" s="159">
        <f t="shared" si="452"/>
        <v>2</v>
      </c>
      <c r="J1338" s="159" t="str">
        <f t="shared" si="453"/>
        <v/>
      </c>
      <c r="K1338" s="159" t="str">
        <f t="shared" si="454"/>
        <v/>
      </c>
      <c r="L1338" s="159" t="str">
        <f t="shared" si="455"/>
        <v/>
      </c>
      <c r="M1338" s="159" t="str">
        <f t="shared" si="456"/>
        <v/>
      </c>
    </row>
    <row r="1339" spans="1:13" s="230" customFormat="1" ht="12.75" customHeight="1" outlineLevel="1" x14ac:dyDescent="0.25">
      <c r="A1339" s="46" t="str">
        <f t="shared" si="442"/>
        <v xml:space="preserve">Meter Reading Related; </v>
      </c>
      <c r="B1339" s="50" t="s">
        <v>1353</v>
      </c>
      <c r="C1339" s="4"/>
      <c r="D1339" s="4"/>
      <c r="E1339" s="4" t="s">
        <v>620</v>
      </c>
      <c r="F1339" s="4" t="s">
        <v>2670</v>
      </c>
      <c r="G1339" s="4" t="str">
        <f t="shared" si="450"/>
        <v>string</v>
      </c>
      <c r="H1339" s="4" t="str">
        <f t="shared" si="451"/>
        <v/>
      </c>
      <c r="I1339" s="159">
        <f t="shared" si="452"/>
        <v>2</v>
      </c>
      <c r="J1339" s="4" t="str">
        <f t="shared" si="453"/>
        <v/>
      </c>
      <c r="K1339" s="4" t="str">
        <f t="shared" si="454"/>
        <v/>
      </c>
      <c r="L1339" s="4" t="str">
        <f t="shared" si="455"/>
        <v/>
      </c>
      <c r="M1339" s="4" t="str">
        <f t="shared" si="456"/>
        <v/>
      </c>
    </row>
    <row r="1340" spans="1:13" ht="12.75" customHeight="1" outlineLevel="1" x14ac:dyDescent="0.25">
      <c r="A1340" s="46" t="str">
        <f t="shared" si="442"/>
        <v xml:space="preserve">Meter Reading Related; </v>
      </c>
      <c r="B1340" s="51" t="s">
        <v>1353</v>
      </c>
      <c r="C1340" s="4"/>
      <c r="D1340" s="159"/>
      <c r="E1340" s="4" t="s">
        <v>3662</v>
      </c>
      <c r="F1340" s="4" t="s">
        <v>2670</v>
      </c>
      <c r="G1340" s="159" t="str">
        <f t="shared" si="450"/>
        <v>date</v>
      </c>
      <c r="H1340" s="159" t="str">
        <f t="shared" si="451"/>
        <v/>
      </c>
      <c r="I1340" s="159" t="str">
        <f t="shared" si="452"/>
        <v/>
      </c>
      <c r="J1340" s="159" t="str">
        <f t="shared" si="453"/>
        <v/>
      </c>
      <c r="K1340" s="159" t="str">
        <f t="shared" si="454"/>
        <v/>
      </c>
      <c r="L1340" s="159" t="str">
        <f t="shared" si="455"/>
        <v/>
      </c>
      <c r="M1340" s="159" t="str">
        <f t="shared" si="456"/>
        <v/>
      </c>
    </row>
    <row r="1341" spans="1:13" ht="12.75" customHeight="1" outlineLevel="1" x14ac:dyDescent="0.25">
      <c r="A1341" s="46" t="str">
        <f t="shared" si="442"/>
        <v xml:space="preserve">Meter Reading Related; </v>
      </c>
      <c r="B1341" s="51" t="s">
        <v>1353</v>
      </c>
      <c r="C1341" s="4"/>
      <c r="D1341" s="159"/>
      <c r="E1341" s="4" t="s">
        <v>2893</v>
      </c>
      <c r="F1341" s="4" t="s">
        <v>2681</v>
      </c>
      <c r="G1341" s="159" t="str">
        <f t="shared" si="450"/>
        <v>decimal</v>
      </c>
      <c r="H1341" s="159" t="str">
        <f t="shared" si="451"/>
        <v/>
      </c>
      <c r="I1341" s="159" t="str">
        <f t="shared" si="452"/>
        <v/>
      </c>
      <c r="J1341" s="159" t="str">
        <f t="shared" si="453"/>
        <v/>
      </c>
      <c r="K1341" s="159">
        <f t="shared" si="454"/>
        <v>15</v>
      </c>
      <c r="L1341" s="159">
        <f t="shared" si="455"/>
        <v>3</v>
      </c>
      <c r="M1341" s="159" t="str">
        <f t="shared" si="456"/>
        <v/>
      </c>
    </row>
    <row r="1342" spans="1:13" ht="12.75" customHeight="1" outlineLevel="1" x14ac:dyDescent="0.25">
      <c r="A1342" s="46" t="str">
        <f t="shared" si="442"/>
        <v xml:space="preserve">Meter Reading Related; </v>
      </c>
      <c r="B1342" s="51" t="s">
        <v>1353</v>
      </c>
      <c r="C1342" s="4"/>
      <c r="D1342" s="159"/>
      <c r="E1342" s="4" t="s">
        <v>3420</v>
      </c>
      <c r="F1342" s="4" t="s">
        <v>2681</v>
      </c>
      <c r="G1342" s="159" t="str">
        <f t="shared" si="450"/>
        <v>string</v>
      </c>
      <c r="H1342" s="159" t="str">
        <f t="shared" si="451"/>
        <v/>
      </c>
      <c r="I1342" s="159">
        <f t="shared" si="452"/>
        <v>1</v>
      </c>
      <c r="J1342" s="159" t="str">
        <f t="shared" si="453"/>
        <v/>
      </c>
      <c r="K1342" s="159" t="str">
        <f t="shared" si="454"/>
        <v/>
      </c>
      <c r="L1342" s="159" t="str">
        <f t="shared" si="455"/>
        <v/>
      </c>
      <c r="M1342" s="159" t="str">
        <f t="shared" si="456"/>
        <v>Yes</v>
      </c>
    </row>
    <row r="1343" spans="1:13" ht="12.75" customHeight="1" outlineLevel="1" x14ac:dyDescent="0.25">
      <c r="A1343" s="46" t="str">
        <f t="shared" si="442"/>
        <v xml:space="preserve">Meter Reading Related; </v>
      </c>
      <c r="B1343" s="51" t="s">
        <v>1353</v>
      </c>
      <c r="C1343" s="4"/>
      <c r="D1343" s="159"/>
      <c r="E1343" s="4" t="s">
        <v>3421</v>
      </c>
      <c r="F1343" s="4" t="s">
        <v>2681</v>
      </c>
      <c r="G1343" s="159" t="str">
        <f t="shared" si="450"/>
        <v>string</v>
      </c>
      <c r="H1343" s="159" t="str">
        <f t="shared" si="451"/>
        <v/>
      </c>
      <c r="I1343" s="159">
        <f t="shared" si="452"/>
        <v>2</v>
      </c>
      <c r="J1343" s="159" t="str">
        <f t="shared" si="453"/>
        <v/>
      </c>
      <c r="K1343" s="159" t="str">
        <f t="shared" si="454"/>
        <v/>
      </c>
      <c r="L1343" s="159" t="str">
        <f t="shared" si="455"/>
        <v/>
      </c>
      <c r="M1343" s="159" t="str">
        <f t="shared" si="456"/>
        <v>Yes</v>
      </c>
    </row>
    <row r="1344" spans="1:13" s="230" customFormat="1" ht="12.75" customHeight="1" outlineLevel="1" x14ac:dyDescent="0.25">
      <c r="A1344" s="46" t="str">
        <f t="shared" si="442"/>
        <v xml:space="preserve">Meter Reading Related; </v>
      </c>
      <c r="B1344" s="50" t="s">
        <v>1353</v>
      </c>
      <c r="C1344" s="4"/>
      <c r="D1344" s="4"/>
      <c r="E1344" s="4" t="s">
        <v>2787</v>
      </c>
      <c r="F1344" s="4" t="s">
        <v>2670</v>
      </c>
      <c r="G1344" s="4" t="str">
        <f t="shared" si="450"/>
        <v>string</v>
      </c>
      <c r="H1344" s="4">
        <f t="shared" si="451"/>
        <v>2</v>
      </c>
      <c r="I1344" s="288" t="str">
        <f t="shared" si="452"/>
        <v/>
      </c>
      <c r="J1344" s="4" t="str">
        <f t="shared" si="453"/>
        <v/>
      </c>
      <c r="K1344" s="4" t="str">
        <f t="shared" si="454"/>
        <v/>
      </c>
      <c r="L1344" s="4" t="str">
        <f t="shared" si="455"/>
        <v/>
      </c>
      <c r="M1344" s="4" t="str">
        <f t="shared" si="456"/>
        <v/>
      </c>
    </row>
    <row r="1345" spans="1:13" ht="12.75" customHeight="1" outlineLevel="1" x14ac:dyDescent="0.25">
      <c r="A1345" s="46" t="str">
        <f t="shared" si="442"/>
        <v xml:space="preserve">Meter Reading Related; </v>
      </c>
      <c r="B1345" s="51" t="s">
        <v>1353</v>
      </c>
      <c r="C1345" s="4"/>
      <c r="D1345" s="159"/>
      <c r="E1345" s="4" t="s">
        <v>3663</v>
      </c>
      <c r="F1345" s="4" t="s">
        <v>2670</v>
      </c>
      <c r="G1345" s="159" t="str">
        <f t="shared" si="450"/>
        <v>string</v>
      </c>
      <c r="H1345" s="159" t="str">
        <f t="shared" si="451"/>
        <v/>
      </c>
      <c r="I1345" s="159">
        <f t="shared" si="452"/>
        <v>4</v>
      </c>
      <c r="J1345" s="159" t="str">
        <f t="shared" si="453"/>
        <v/>
      </c>
      <c r="K1345" s="159" t="str">
        <f t="shared" si="454"/>
        <v/>
      </c>
      <c r="L1345" s="159" t="str">
        <f t="shared" si="455"/>
        <v/>
      </c>
      <c r="M1345" s="159" t="str">
        <f t="shared" si="456"/>
        <v/>
      </c>
    </row>
    <row r="1346" spans="1:13" ht="12.75" customHeight="1" outlineLevel="1" x14ac:dyDescent="0.25">
      <c r="A1346" s="46" t="str">
        <f t="shared" si="442"/>
        <v xml:space="preserve">Meter Reading Related; </v>
      </c>
      <c r="B1346" s="51" t="s">
        <v>1353</v>
      </c>
      <c r="C1346" s="4" t="s">
        <v>3423</v>
      </c>
      <c r="D1346" s="159" t="s">
        <v>2679</v>
      </c>
      <c r="E1346" s="4" t="s">
        <v>2782</v>
      </c>
      <c r="F1346" s="4" t="s">
        <v>2681</v>
      </c>
      <c r="G1346" s="159" t="str">
        <f t="shared" si="450"/>
        <v>string</v>
      </c>
      <c r="H1346" s="159" t="str">
        <f t="shared" si="451"/>
        <v/>
      </c>
      <c r="I1346" s="159">
        <f t="shared" si="452"/>
        <v>15</v>
      </c>
      <c r="J1346" s="159" t="str">
        <f t="shared" si="453"/>
        <v/>
      </c>
      <c r="K1346" s="159" t="str">
        <f t="shared" si="454"/>
        <v/>
      </c>
      <c r="L1346" s="159" t="str">
        <f t="shared" si="455"/>
        <v/>
      </c>
      <c r="M1346" s="159" t="str">
        <f t="shared" si="456"/>
        <v/>
      </c>
    </row>
    <row r="1347" spans="1:13" ht="12.75" customHeight="1" outlineLevel="1" x14ac:dyDescent="0.25">
      <c r="A1347" s="46" t="str">
        <f t="shared" si="442"/>
        <v xml:space="preserve">Meter Reading Related; </v>
      </c>
      <c r="B1347" s="51" t="s">
        <v>1353</v>
      </c>
      <c r="C1347" s="4"/>
      <c r="D1347" s="159"/>
      <c r="E1347" s="4" t="s">
        <v>2783</v>
      </c>
      <c r="F1347" s="4" t="s">
        <v>2670</v>
      </c>
      <c r="G1347" s="159" t="str">
        <f t="shared" si="450"/>
        <v>string</v>
      </c>
      <c r="H1347" s="159" t="str">
        <f t="shared" si="451"/>
        <v/>
      </c>
      <c r="I1347" s="159">
        <f t="shared" si="452"/>
        <v>9</v>
      </c>
      <c r="J1347" s="159" t="str">
        <f t="shared" si="453"/>
        <v/>
      </c>
      <c r="K1347" s="159" t="str">
        <f t="shared" si="454"/>
        <v/>
      </c>
      <c r="L1347" s="159" t="str">
        <f t="shared" si="455"/>
        <v/>
      </c>
      <c r="M1347" s="159" t="str">
        <f t="shared" si="456"/>
        <v/>
      </c>
    </row>
    <row r="1348" spans="1:13" ht="12.75" customHeight="1" outlineLevel="1" x14ac:dyDescent="0.25">
      <c r="A1348" s="46" t="str">
        <f t="shared" si="442"/>
        <v xml:space="preserve">Meter Reading Related; </v>
      </c>
      <c r="B1348" s="51" t="s">
        <v>1353</v>
      </c>
      <c r="C1348" s="4"/>
      <c r="D1348" s="159"/>
      <c r="E1348" s="4" t="s">
        <v>3419</v>
      </c>
      <c r="F1348" s="4" t="s">
        <v>2681</v>
      </c>
      <c r="G1348" s="159" t="str">
        <f t="shared" si="450"/>
        <v>string</v>
      </c>
      <c r="H1348" s="159" t="str">
        <f t="shared" si="451"/>
        <v/>
      </c>
      <c r="I1348" s="159">
        <f t="shared" si="452"/>
        <v>3</v>
      </c>
      <c r="J1348" s="159" t="str">
        <f t="shared" si="453"/>
        <v/>
      </c>
      <c r="K1348" s="159" t="str">
        <f t="shared" si="454"/>
        <v/>
      </c>
      <c r="L1348" s="159" t="str">
        <f t="shared" si="455"/>
        <v/>
      </c>
      <c r="M1348" s="159" t="str">
        <f t="shared" si="456"/>
        <v/>
      </c>
    </row>
    <row r="1349" spans="1:13" ht="12.75" customHeight="1" outlineLevel="1" x14ac:dyDescent="0.25">
      <c r="A1349" s="46" t="str">
        <f t="shared" si="442"/>
        <v xml:space="preserve">Meter Reading Related; </v>
      </c>
      <c r="B1349" s="51" t="s">
        <v>1353</v>
      </c>
      <c r="C1349" s="4"/>
      <c r="D1349" s="159"/>
      <c r="E1349" s="4" t="s">
        <v>3424</v>
      </c>
      <c r="F1349" s="4" t="s">
        <v>2681</v>
      </c>
      <c r="G1349" s="159" t="str">
        <f t="shared" si="450"/>
        <v>string</v>
      </c>
      <c r="H1349" s="159" t="str">
        <f t="shared" si="451"/>
        <v/>
      </c>
      <c r="I1349" s="159">
        <f t="shared" si="452"/>
        <v>18</v>
      </c>
      <c r="J1349" s="159" t="str">
        <f t="shared" si="453"/>
        <v/>
      </c>
      <c r="K1349" s="159" t="str">
        <f t="shared" si="454"/>
        <v/>
      </c>
      <c r="L1349" s="159" t="str">
        <f t="shared" si="455"/>
        <v/>
      </c>
      <c r="M1349" s="159" t="str">
        <f t="shared" si="456"/>
        <v/>
      </c>
    </row>
    <row r="1350" spans="1:13" ht="12.75" customHeight="1" outlineLevel="1" x14ac:dyDescent="0.25">
      <c r="A1350" s="46" t="str">
        <f t="shared" si="442"/>
        <v xml:space="preserve">Meter Reading Related; </v>
      </c>
      <c r="B1350" s="51" t="s">
        <v>1353</v>
      </c>
      <c r="C1350" s="236" t="s">
        <v>2586</v>
      </c>
      <c r="D1350" s="159" t="s">
        <v>2679</v>
      </c>
      <c r="E1350" s="4" t="s">
        <v>2784</v>
      </c>
      <c r="F1350" s="4" t="s">
        <v>2670</v>
      </c>
      <c r="G1350" s="159" t="str">
        <f t="shared" si="450"/>
        <v>string</v>
      </c>
      <c r="H1350" s="159" t="str">
        <f t="shared" si="451"/>
        <v/>
      </c>
      <c r="I1350" s="159">
        <f t="shared" si="452"/>
        <v>3</v>
      </c>
      <c r="J1350" s="159" t="str">
        <f t="shared" si="453"/>
        <v/>
      </c>
      <c r="K1350" s="159" t="str">
        <f t="shared" si="454"/>
        <v/>
      </c>
      <c r="L1350" s="159" t="str">
        <f t="shared" si="455"/>
        <v/>
      </c>
      <c r="M1350" s="159" t="str">
        <f t="shared" si="456"/>
        <v/>
      </c>
    </row>
    <row r="1351" spans="1:13" s="230" customFormat="1" ht="12.75" customHeight="1" outlineLevel="1" collapsed="1" x14ac:dyDescent="0.25">
      <c r="A1351" s="46" t="str">
        <f t="shared" si="442"/>
        <v xml:space="preserve">Meter Reading Related; </v>
      </c>
      <c r="B1351" s="50" t="s">
        <v>1353</v>
      </c>
      <c r="C1351" s="4"/>
      <c r="D1351" s="4"/>
      <c r="E1351" s="4" t="s">
        <v>2785</v>
      </c>
      <c r="F1351" s="4" t="s">
        <v>2670</v>
      </c>
      <c r="G1351" s="4" t="str">
        <f t="shared" si="450"/>
        <v>string</v>
      </c>
      <c r="H1351" s="4" t="str">
        <f t="shared" si="451"/>
        <v/>
      </c>
      <c r="I1351" s="4">
        <f t="shared" si="452"/>
        <v>10</v>
      </c>
      <c r="J1351" s="4" t="str">
        <f t="shared" si="453"/>
        <v/>
      </c>
      <c r="K1351" s="4" t="str">
        <f t="shared" si="454"/>
        <v/>
      </c>
      <c r="L1351" s="4" t="str">
        <f t="shared" si="455"/>
        <v/>
      </c>
      <c r="M1351" s="4" t="str">
        <f t="shared" si="456"/>
        <v/>
      </c>
    </row>
    <row r="1352" spans="1:13" ht="12.75" customHeight="1" outlineLevel="1" x14ac:dyDescent="0.25">
      <c r="A1352" s="46" t="str">
        <f t="shared" si="442"/>
        <v xml:space="preserve">Meter Reading Related; </v>
      </c>
      <c r="B1352" s="51" t="s">
        <v>1353</v>
      </c>
      <c r="C1352" s="4"/>
      <c r="D1352" s="159"/>
      <c r="E1352" s="4" t="s">
        <v>2888</v>
      </c>
      <c r="F1352" s="4" t="s">
        <v>2670</v>
      </c>
      <c r="G1352" s="159" t="str">
        <f t="shared" si="450"/>
        <v>string</v>
      </c>
      <c r="H1352" s="159" t="str">
        <f t="shared" si="451"/>
        <v/>
      </c>
      <c r="I1352" s="159">
        <f t="shared" si="452"/>
        <v>3</v>
      </c>
      <c r="J1352" s="159" t="str">
        <f t="shared" si="453"/>
        <v/>
      </c>
      <c r="K1352" s="159" t="str">
        <f t="shared" si="454"/>
        <v/>
      </c>
      <c r="L1352" s="159" t="str">
        <f t="shared" si="455"/>
        <v/>
      </c>
      <c r="M1352" s="159" t="str">
        <f t="shared" si="456"/>
        <v/>
      </c>
    </row>
    <row r="1353" spans="1:13" ht="12.75" customHeight="1" outlineLevel="1" x14ac:dyDescent="0.25">
      <c r="A1353" s="46" t="str">
        <f t="shared" si="442"/>
        <v xml:space="preserve">Meter Reading Related; </v>
      </c>
      <c r="B1353" s="51" t="s">
        <v>1353</v>
      </c>
      <c r="C1353" s="4"/>
      <c r="D1353" s="159"/>
      <c r="E1353" s="4" t="s">
        <v>626</v>
      </c>
      <c r="F1353" s="4" t="s">
        <v>2670</v>
      </c>
      <c r="G1353" s="159" t="str">
        <f t="shared" si="450"/>
        <v>decimal</v>
      </c>
      <c r="H1353" s="159" t="str">
        <f t="shared" si="451"/>
        <v/>
      </c>
      <c r="I1353" s="159" t="str">
        <f t="shared" si="452"/>
        <v/>
      </c>
      <c r="J1353" s="159" t="str">
        <f t="shared" si="453"/>
        <v/>
      </c>
      <c r="K1353" s="159">
        <f t="shared" si="454"/>
        <v>12</v>
      </c>
      <c r="L1353" s="159">
        <f t="shared" si="455"/>
        <v>5</v>
      </c>
      <c r="M1353" s="159" t="str">
        <f t="shared" si="456"/>
        <v/>
      </c>
    </row>
    <row r="1354" spans="1:13" ht="12.75" customHeight="1" outlineLevel="1" x14ac:dyDescent="0.25">
      <c r="A1354" s="46" t="str">
        <f t="shared" si="442"/>
        <v xml:space="preserve">Meter Reading Related; </v>
      </c>
      <c r="B1354" s="51" t="s">
        <v>1353</v>
      </c>
      <c r="C1354" s="4"/>
      <c r="D1354" s="159"/>
      <c r="E1354" s="4" t="s">
        <v>2786</v>
      </c>
      <c r="F1354" s="4" t="s">
        <v>2670</v>
      </c>
      <c r="G1354" s="159" t="str">
        <f t="shared" si="450"/>
        <v>decimal</v>
      </c>
      <c r="H1354" s="159" t="str">
        <f t="shared" si="451"/>
        <v/>
      </c>
      <c r="I1354" s="159" t="str">
        <f t="shared" si="452"/>
        <v/>
      </c>
      <c r="J1354" s="159" t="str">
        <f t="shared" si="453"/>
        <v/>
      </c>
      <c r="K1354" s="159">
        <f t="shared" si="454"/>
        <v>15</v>
      </c>
      <c r="L1354" s="159">
        <f t="shared" si="455"/>
        <v>3</v>
      </c>
      <c r="M1354" s="159" t="str">
        <f t="shared" si="456"/>
        <v/>
      </c>
    </row>
    <row r="1355" spans="1:13" ht="12.75" customHeight="1" outlineLevel="1" x14ac:dyDescent="0.25">
      <c r="A1355" s="46" t="str">
        <f t="shared" si="442"/>
        <v xml:space="preserve">Meter Reading Related; </v>
      </c>
      <c r="B1355" s="51" t="s">
        <v>1353</v>
      </c>
      <c r="C1355" s="4"/>
      <c r="D1355" s="159"/>
      <c r="E1355" s="4" t="s">
        <v>1315</v>
      </c>
      <c r="F1355" s="4" t="s">
        <v>2670</v>
      </c>
      <c r="G1355" s="159" t="str">
        <f t="shared" si="450"/>
        <v>string</v>
      </c>
      <c r="H1355" s="159" t="str">
        <f t="shared" si="451"/>
        <v/>
      </c>
      <c r="I1355" s="159">
        <f t="shared" si="452"/>
        <v>2</v>
      </c>
      <c r="J1355" s="159" t="str">
        <f t="shared" si="453"/>
        <v/>
      </c>
      <c r="K1355" s="159" t="str">
        <f t="shared" si="454"/>
        <v/>
      </c>
      <c r="L1355" s="159" t="str">
        <f t="shared" si="455"/>
        <v/>
      </c>
      <c r="M1355" s="159" t="str">
        <f t="shared" si="456"/>
        <v/>
      </c>
    </row>
    <row r="1356" spans="1:13" s="230" customFormat="1" ht="12.75" customHeight="1" outlineLevel="1" x14ac:dyDescent="0.25">
      <c r="A1356" s="46" t="str">
        <f t="shared" si="442"/>
        <v xml:space="preserve">Meter Reading Related; </v>
      </c>
      <c r="B1356" s="50" t="s">
        <v>1353</v>
      </c>
      <c r="C1356" s="4"/>
      <c r="D1356" s="4"/>
      <c r="E1356" s="4" t="s">
        <v>620</v>
      </c>
      <c r="F1356" s="4" t="s">
        <v>2670</v>
      </c>
      <c r="G1356" s="4" t="str">
        <f t="shared" si="450"/>
        <v>string</v>
      </c>
      <c r="H1356" s="4" t="str">
        <f t="shared" si="451"/>
        <v/>
      </c>
      <c r="I1356" s="159">
        <f t="shared" si="452"/>
        <v>2</v>
      </c>
      <c r="J1356" s="4" t="str">
        <f t="shared" si="453"/>
        <v/>
      </c>
      <c r="K1356" s="4" t="str">
        <f t="shared" si="454"/>
        <v/>
      </c>
      <c r="L1356" s="4" t="str">
        <f t="shared" si="455"/>
        <v/>
      </c>
      <c r="M1356" s="4" t="str">
        <f t="shared" si="456"/>
        <v/>
      </c>
    </row>
    <row r="1357" spans="1:13" ht="12.75" customHeight="1" outlineLevel="1" x14ac:dyDescent="0.25">
      <c r="A1357" s="46" t="str">
        <f t="shared" si="442"/>
        <v xml:space="preserve">Meter Reading Related; </v>
      </c>
      <c r="B1357" s="51" t="s">
        <v>1353</v>
      </c>
      <c r="C1357" s="4"/>
      <c r="D1357" s="159"/>
      <c r="E1357" s="4" t="s">
        <v>3420</v>
      </c>
      <c r="F1357" s="4" t="s">
        <v>2670</v>
      </c>
      <c r="G1357" s="159" t="str">
        <f t="shared" si="450"/>
        <v>string</v>
      </c>
      <c r="H1357" s="159" t="str">
        <f t="shared" si="451"/>
        <v/>
      </c>
      <c r="I1357" s="159">
        <f t="shared" si="452"/>
        <v>1</v>
      </c>
      <c r="J1357" s="159" t="str">
        <f t="shared" si="453"/>
        <v/>
      </c>
      <c r="K1357" s="159" t="str">
        <f t="shared" si="454"/>
        <v/>
      </c>
      <c r="L1357" s="159" t="str">
        <f t="shared" si="455"/>
        <v/>
      </c>
      <c r="M1357" s="159" t="str">
        <f t="shared" si="456"/>
        <v>Yes</v>
      </c>
    </row>
    <row r="1358" spans="1:13" ht="12.75" customHeight="1" outlineLevel="1" x14ac:dyDescent="0.25">
      <c r="A1358" s="46" t="str">
        <f t="shared" si="442"/>
        <v xml:space="preserve">Meter Reading Related; </v>
      </c>
      <c r="B1358" s="51" t="s">
        <v>1353</v>
      </c>
      <c r="C1358" s="4"/>
      <c r="D1358" s="159"/>
      <c r="E1358" s="4" t="s">
        <v>3421</v>
      </c>
      <c r="F1358" s="4" t="s">
        <v>2670</v>
      </c>
      <c r="G1358" s="159" t="str">
        <f t="shared" ref="G1358:G1374" si="457">VLOOKUP(E1358,DI_schema,2,FALSE)</f>
        <v>string</v>
      </c>
      <c r="H1358" s="159" t="str">
        <f t="shared" ref="H1358:H1374" si="458">VLOOKUP($E1358,DI_schema,3,FALSE)</f>
        <v/>
      </c>
      <c r="I1358" s="159">
        <f t="shared" ref="I1358:I1374" si="459">VLOOKUP($E1358,DI_schema,4,FALSE)</f>
        <v>2</v>
      </c>
      <c r="J1358" s="159" t="str">
        <f t="shared" ref="J1358:J1374" si="460">VLOOKUP($E1358,DI_schema,5,FALSE)</f>
        <v/>
      </c>
      <c r="K1358" s="159" t="str">
        <f t="shared" ref="K1358:K1374" si="461">VLOOKUP($E1358,DI_schema,6,FALSE)</f>
        <v/>
      </c>
      <c r="L1358" s="159" t="str">
        <f t="shared" ref="L1358:L1374" si="462">VLOOKUP($E1358,DI_schema,7,FALSE)</f>
        <v/>
      </c>
      <c r="M1358" s="159" t="str">
        <f t="shared" ref="M1358:M1374" si="463">IF(LEN(VLOOKUP($E1358,DI_schema,8,FALSE))&gt;0,"Yes","")</f>
        <v>Yes</v>
      </c>
    </row>
    <row r="1359" spans="1:13" s="230" customFormat="1" ht="12.75" customHeight="1" outlineLevel="1" x14ac:dyDescent="0.25">
      <c r="A1359" s="46" t="str">
        <f t="shared" si="442"/>
        <v xml:space="preserve">Meter Reading Related; </v>
      </c>
      <c r="B1359" s="50" t="s">
        <v>1353</v>
      </c>
      <c r="C1359" s="4"/>
      <c r="D1359" s="4"/>
      <c r="E1359" s="4" t="s">
        <v>2787</v>
      </c>
      <c r="F1359" s="4" t="s">
        <v>2670</v>
      </c>
      <c r="G1359" s="4" t="str">
        <f t="shared" si="457"/>
        <v>string</v>
      </c>
      <c r="H1359" s="4">
        <f t="shared" si="458"/>
        <v>2</v>
      </c>
      <c r="I1359" s="288" t="str">
        <f t="shared" si="459"/>
        <v/>
      </c>
      <c r="J1359" s="4" t="str">
        <f t="shared" si="460"/>
        <v/>
      </c>
      <c r="K1359" s="4" t="str">
        <f t="shared" si="461"/>
        <v/>
      </c>
      <c r="L1359" s="4" t="str">
        <f t="shared" si="462"/>
        <v/>
      </c>
      <c r="M1359" s="4" t="str">
        <f t="shared" si="463"/>
        <v/>
      </c>
    </row>
    <row r="1360" spans="1:13" ht="12.75" customHeight="1" outlineLevel="1" x14ac:dyDescent="0.25">
      <c r="A1360" s="46" t="str">
        <f t="shared" si="442"/>
        <v xml:space="preserve">Meter Reading Related; </v>
      </c>
      <c r="B1360" s="51" t="s">
        <v>1353</v>
      </c>
      <c r="C1360" s="4" t="s">
        <v>2577</v>
      </c>
      <c r="D1360" s="4" t="s">
        <v>2679</v>
      </c>
      <c r="E1360" s="4" t="s">
        <v>2782</v>
      </c>
      <c r="F1360" s="4" t="s">
        <v>2681</v>
      </c>
      <c r="G1360" s="159" t="str">
        <f t="shared" si="457"/>
        <v>string</v>
      </c>
      <c r="H1360" s="159" t="str">
        <f t="shared" si="458"/>
        <v/>
      </c>
      <c r="I1360" s="159">
        <f t="shared" si="459"/>
        <v>15</v>
      </c>
      <c r="J1360" s="159" t="str">
        <f t="shared" si="460"/>
        <v/>
      </c>
      <c r="K1360" s="159" t="str">
        <f t="shared" si="461"/>
        <v/>
      </c>
      <c r="L1360" s="159" t="str">
        <f t="shared" si="462"/>
        <v/>
      </c>
      <c r="M1360" s="159" t="str">
        <f t="shared" si="463"/>
        <v/>
      </c>
    </row>
    <row r="1361" spans="1:13" ht="12.75" customHeight="1" outlineLevel="1" x14ac:dyDescent="0.25">
      <c r="A1361" s="46" t="str">
        <f t="shared" si="442"/>
        <v xml:space="preserve">Meter Reading Related; </v>
      </c>
      <c r="B1361" s="51" t="s">
        <v>1353</v>
      </c>
      <c r="C1361" s="4"/>
      <c r="D1361" s="4"/>
      <c r="E1361" s="4" t="s">
        <v>2783</v>
      </c>
      <c r="F1361" s="4" t="s">
        <v>2670</v>
      </c>
      <c r="G1361" s="159" t="str">
        <f t="shared" si="457"/>
        <v>string</v>
      </c>
      <c r="H1361" s="159" t="str">
        <f t="shared" si="458"/>
        <v/>
      </c>
      <c r="I1361" s="159">
        <f t="shared" si="459"/>
        <v>9</v>
      </c>
      <c r="J1361" s="159" t="str">
        <f t="shared" si="460"/>
        <v/>
      </c>
      <c r="K1361" s="159" t="str">
        <f t="shared" si="461"/>
        <v/>
      </c>
      <c r="L1361" s="159" t="str">
        <f t="shared" si="462"/>
        <v/>
      </c>
      <c r="M1361" s="159" t="str">
        <f t="shared" si="463"/>
        <v/>
      </c>
    </row>
    <row r="1362" spans="1:13" ht="12.75" customHeight="1" outlineLevel="1" x14ac:dyDescent="0.25">
      <c r="A1362" s="46" t="str">
        <f t="shared" ref="A1362:A1389" si="464">IF(B1362="","",VLOOKUP(B1362,mapping_result,2,FALSE))</f>
        <v xml:space="preserve">Meter Reading Related; </v>
      </c>
      <c r="B1362" s="51" t="s">
        <v>1353</v>
      </c>
      <c r="C1362" s="236" t="s">
        <v>2586</v>
      </c>
      <c r="D1362" s="4" t="s">
        <v>2679</v>
      </c>
      <c r="E1362" s="4" t="s">
        <v>2784</v>
      </c>
      <c r="F1362" s="4" t="s">
        <v>2670</v>
      </c>
      <c r="G1362" s="159" t="str">
        <f t="shared" si="457"/>
        <v>string</v>
      </c>
      <c r="H1362" s="159" t="str">
        <f t="shared" si="458"/>
        <v/>
      </c>
      <c r="I1362" s="159">
        <f t="shared" si="459"/>
        <v>3</v>
      </c>
      <c r="J1362" s="159" t="str">
        <f t="shared" si="460"/>
        <v/>
      </c>
      <c r="K1362" s="159" t="str">
        <f t="shared" si="461"/>
        <v/>
      </c>
      <c r="L1362" s="159" t="str">
        <f t="shared" si="462"/>
        <v/>
      </c>
      <c r="M1362" s="159" t="str">
        <f t="shared" si="463"/>
        <v/>
      </c>
    </row>
    <row r="1363" spans="1:13" s="230" customFormat="1" ht="12.75" customHeight="1" outlineLevel="1" x14ac:dyDescent="0.25">
      <c r="A1363" s="46" t="str">
        <f t="shared" si="464"/>
        <v xml:space="preserve">Meter Reading Related; </v>
      </c>
      <c r="B1363" s="50" t="s">
        <v>1353</v>
      </c>
      <c r="C1363" s="4"/>
      <c r="D1363" s="4"/>
      <c r="E1363" s="4" t="s">
        <v>2785</v>
      </c>
      <c r="F1363" s="4" t="s">
        <v>2670</v>
      </c>
      <c r="G1363" s="4" t="str">
        <f t="shared" si="457"/>
        <v>string</v>
      </c>
      <c r="H1363" s="4" t="str">
        <f t="shared" si="458"/>
        <v/>
      </c>
      <c r="I1363" s="4">
        <f t="shared" si="459"/>
        <v>10</v>
      </c>
      <c r="J1363" s="4" t="str">
        <f t="shared" si="460"/>
        <v/>
      </c>
      <c r="K1363" s="4" t="str">
        <f t="shared" si="461"/>
        <v/>
      </c>
      <c r="L1363" s="4" t="str">
        <f t="shared" si="462"/>
        <v/>
      </c>
      <c r="M1363" s="4" t="str">
        <f t="shared" si="463"/>
        <v/>
      </c>
    </row>
    <row r="1364" spans="1:13" ht="12.75" customHeight="1" outlineLevel="1" collapsed="1" x14ac:dyDescent="0.25">
      <c r="A1364" s="46" t="str">
        <f t="shared" si="464"/>
        <v xml:space="preserve">Meter Reading Related; </v>
      </c>
      <c r="B1364" s="51" t="s">
        <v>1353</v>
      </c>
      <c r="C1364" s="4"/>
      <c r="D1364" s="4"/>
      <c r="E1364" s="4" t="s">
        <v>2888</v>
      </c>
      <c r="F1364" s="4" t="s">
        <v>2670</v>
      </c>
      <c r="G1364" s="159" t="str">
        <f t="shared" si="457"/>
        <v>string</v>
      </c>
      <c r="H1364" s="159" t="str">
        <f t="shared" si="458"/>
        <v/>
      </c>
      <c r="I1364" s="159">
        <f t="shared" si="459"/>
        <v>3</v>
      </c>
      <c r="J1364" s="159" t="str">
        <f t="shared" si="460"/>
        <v/>
      </c>
      <c r="K1364" s="159" t="str">
        <f t="shared" si="461"/>
        <v/>
      </c>
      <c r="L1364" s="159" t="str">
        <f t="shared" si="462"/>
        <v/>
      </c>
      <c r="M1364" s="159" t="str">
        <f t="shared" si="463"/>
        <v/>
      </c>
    </row>
    <row r="1365" spans="1:13" ht="12.75" customHeight="1" outlineLevel="1" x14ac:dyDescent="0.25">
      <c r="A1365" s="46" t="str">
        <f t="shared" si="464"/>
        <v xml:space="preserve">Meter Reading Related; </v>
      </c>
      <c r="B1365" s="51" t="s">
        <v>1353</v>
      </c>
      <c r="C1365" s="4"/>
      <c r="D1365" s="4"/>
      <c r="E1365" s="4" t="s">
        <v>626</v>
      </c>
      <c r="F1365" s="4" t="s">
        <v>2670</v>
      </c>
      <c r="G1365" s="159" t="str">
        <f t="shared" si="457"/>
        <v>decimal</v>
      </c>
      <c r="H1365" s="159" t="str">
        <f t="shared" si="458"/>
        <v/>
      </c>
      <c r="I1365" s="159" t="str">
        <f t="shared" si="459"/>
        <v/>
      </c>
      <c r="J1365" s="159" t="str">
        <f t="shared" si="460"/>
        <v/>
      </c>
      <c r="K1365" s="159">
        <f t="shared" si="461"/>
        <v>12</v>
      </c>
      <c r="L1365" s="159">
        <f t="shared" si="462"/>
        <v>5</v>
      </c>
      <c r="M1365" s="159" t="str">
        <f t="shared" si="463"/>
        <v/>
      </c>
    </row>
    <row r="1366" spans="1:13" ht="12.75" customHeight="1" outlineLevel="1" x14ac:dyDescent="0.25">
      <c r="A1366" s="46" t="str">
        <f t="shared" si="464"/>
        <v xml:space="preserve">Meter Reading Related; </v>
      </c>
      <c r="B1366" s="51" t="s">
        <v>1353</v>
      </c>
      <c r="C1366" s="4"/>
      <c r="D1366" s="4"/>
      <c r="E1366" s="4" t="s">
        <v>2786</v>
      </c>
      <c r="F1366" s="4" t="s">
        <v>2670</v>
      </c>
      <c r="G1366" s="159" t="str">
        <f t="shared" si="457"/>
        <v>decimal</v>
      </c>
      <c r="H1366" s="159" t="str">
        <f t="shared" si="458"/>
        <v/>
      </c>
      <c r="I1366" s="159" t="str">
        <f t="shared" si="459"/>
        <v/>
      </c>
      <c r="J1366" s="159" t="str">
        <f t="shared" si="460"/>
        <v/>
      </c>
      <c r="K1366" s="159">
        <f t="shared" si="461"/>
        <v>15</v>
      </c>
      <c r="L1366" s="159">
        <f t="shared" si="462"/>
        <v>3</v>
      </c>
      <c r="M1366" s="159" t="str">
        <f t="shared" si="463"/>
        <v/>
      </c>
    </row>
    <row r="1367" spans="1:13" ht="12.75" customHeight="1" outlineLevel="1" x14ac:dyDescent="0.25">
      <c r="A1367" s="46" t="str">
        <f t="shared" si="464"/>
        <v xml:space="preserve">Meter Reading Related; </v>
      </c>
      <c r="B1367" s="51" t="s">
        <v>1353</v>
      </c>
      <c r="C1367" s="4"/>
      <c r="D1367" s="4"/>
      <c r="E1367" s="4" t="s">
        <v>1315</v>
      </c>
      <c r="F1367" s="4" t="s">
        <v>2670</v>
      </c>
      <c r="G1367" s="159" t="str">
        <f t="shared" si="457"/>
        <v>string</v>
      </c>
      <c r="H1367" s="159" t="str">
        <f t="shared" si="458"/>
        <v/>
      </c>
      <c r="I1367" s="159">
        <f t="shared" si="459"/>
        <v>2</v>
      </c>
      <c r="J1367" s="159" t="str">
        <f t="shared" si="460"/>
        <v/>
      </c>
      <c r="K1367" s="159" t="str">
        <f t="shared" si="461"/>
        <v/>
      </c>
      <c r="L1367" s="159" t="str">
        <f t="shared" si="462"/>
        <v/>
      </c>
      <c r="M1367" s="159" t="str">
        <f t="shared" si="463"/>
        <v/>
      </c>
    </row>
    <row r="1368" spans="1:13" ht="12.75" customHeight="1" outlineLevel="1" collapsed="1" x14ac:dyDescent="0.25">
      <c r="A1368" s="46" t="str">
        <f t="shared" si="464"/>
        <v xml:space="preserve">Meter Reading Related; </v>
      </c>
      <c r="B1368" s="51" t="s">
        <v>1353</v>
      </c>
      <c r="C1368" s="4"/>
      <c r="D1368" s="4"/>
      <c r="E1368" s="4" t="s">
        <v>620</v>
      </c>
      <c r="F1368" s="4" t="s">
        <v>2670</v>
      </c>
      <c r="G1368" s="159" t="str">
        <f t="shared" si="457"/>
        <v>string</v>
      </c>
      <c r="H1368" s="159" t="str">
        <f t="shared" si="458"/>
        <v/>
      </c>
      <c r="I1368" s="159">
        <f t="shared" si="459"/>
        <v>2</v>
      </c>
      <c r="J1368" s="159" t="str">
        <f t="shared" si="460"/>
        <v/>
      </c>
      <c r="K1368" s="159" t="str">
        <f t="shared" si="461"/>
        <v/>
      </c>
      <c r="L1368" s="159" t="str">
        <f t="shared" si="462"/>
        <v/>
      </c>
      <c r="M1368" s="159" t="str">
        <f t="shared" si="463"/>
        <v/>
      </c>
    </row>
    <row r="1369" spans="1:13" ht="12.75" customHeight="1" outlineLevel="1" x14ac:dyDescent="0.25">
      <c r="A1369" s="46" t="str">
        <f t="shared" si="464"/>
        <v xml:space="preserve">Meter Reading Related; </v>
      </c>
      <c r="B1369" s="51" t="s">
        <v>1353</v>
      </c>
      <c r="C1369" s="4"/>
      <c r="D1369" s="4"/>
      <c r="E1369" s="4" t="s">
        <v>3662</v>
      </c>
      <c r="F1369" s="4" t="s">
        <v>2670</v>
      </c>
      <c r="G1369" s="159" t="str">
        <f t="shared" si="457"/>
        <v>date</v>
      </c>
      <c r="H1369" s="159" t="str">
        <f t="shared" si="458"/>
        <v/>
      </c>
      <c r="I1369" s="159" t="str">
        <f t="shared" si="459"/>
        <v/>
      </c>
      <c r="J1369" s="159" t="str">
        <f t="shared" si="460"/>
        <v/>
      </c>
      <c r="K1369" s="159" t="str">
        <f t="shared" si="461"/>
        <v/>
      </c>
      <c r="L1369" s="159" t="str">
        <f t="shared" si="462"/>
        <v/>
      </c>
      <c r="M1369" s="159" t="str">
        <f t="shared" si="463"/>
        <v/>
      </c>
    </row>
    <row r="1370" spans="1:13" ht="12.75" customHeight="1" outlineLevel="1" x14ac:dyDescent="0.25">
      <c r="A1370" s="46" t="str">
        <f t="shared" si="464"/>
        <v xml:space="preserve">Meter Reading Related; </v>
      </c>
      <c r="B1370" s="51" t="s">
        <v>1353</v>
      </c>
      <c r="C1370" s="4"/>
      <c r="D1370" s="4"/>
      <c r="E1370" s="4" t="s">
        <v>2893</v>
      </c>
      <c r="F1370" s="4" t="s">
        <v>2681</v>
      </c>
      <c r="G1370" s="159" t="str">
        <f t="shared" si="457"/>
        <v>decimal</v>
      </c>
      <c r="H1370" s="159" t="str">
        <f t="shared" si="458"/>
        <v/>
      </c>
      <c r="I1370" s="159" t="str">
        <f t="shared" si="459"/>
        <v/>
      </c>
      <c r="J1370" s="159" t="str">
        <f t="shared" si="460"/>
        <v/>
      </c>
      <c r="K1370" s="159">
        <f t="shared" si="461"/>
        <v>15</v>
      </c>
      <c r="L1370" s="159">
        <f t="shared" si="462"/>
        <v>3</v>
      </c>
      <c r="M1370" s="159" t="str">
        <f t="shared" si="463"/>
        <v/>
      </c>
    </row>
    <row r="1371" spans="1:13" ht="12.75" customHeight="1" outlineLevel="1" x14ac:dyDescent="0.25">
      <c r="A1371" s="46" t="str">
        <f t="shared" si="464"/>
        <v xml:space="preserve">Meter Reading Related; </v>
      </c>
      <c r="B1371" s="51" t="s">
        <v>1353</v>
      </c>
      <c r="C1371" s="4"/>
      <c r="D1371" s="4"/>
      <c r="E1371" s="4" t="s">
        <v>3420</v>
      </c>
      <c r="F1371" s="4" t="s">
        <v>2681</v>
      </c>
      <c r="G1371" s="159" t="str">
        <f t="shared" si="457"/>
        <v>string</v>
      </c>
      <c r="H1371" s="159" t="str">
        <f t="shared" si="458"/>
        <v/>
      </c>
      <c r="I1371" s="159">
        <f t="shared" si="459"/>
        <v>1</v>
      </c>
      <c r="J1371" s="159" t="str">
        <f t="shared" si="460"/>
        <v/>
      </c>
      <c r="K1371" s="159" t="str">
        <f t="shared" si="461"/>
        <v/>
      </c>
      <c r="L1371" s="159" t="str">
        <f t="shared" si="462"/>
        <v/>
      </c>
      <c r="M1371" s="159" t="str">
        <f t="shared" si="463"/>
        <v>Yes</v>
      </c>
    </row>
    <row r="1372" spans="1:13" ht="12.75" customHeight="1" outlineLevel="1" x14ac:dyDescent="0.25">
      <c r="A1372" s="46" t="str">
        <f t="shared" si="464"/>
        <v xml:space="preserve">Meter Reading Related; </v>
      </c>
      <c r="B1372" s="51" t="s">
        <v>1353</v>
      </c>
      <c r="C1372" s="4"/>
      <c r="D1372" s="4"/>
      <c r="E1372" s="4" t="s">
        <v>3421</v>
      </c>
      <c r="F1372" s="4" t="s">
        <v>2681</v>
      </c>
      <c r="G1372" s="159" t="str">
        <f t="shared" si="457"/>
        <v>string</v>
      </c>
      <c r="H1372" s="159" t="str">
        <f t="shared" si="458"/>
        <v/>
      </c>
      <c r="I1372" s="159">
        <f t="shared" si="459"/>
        <v>2</v>
      </c>
      <c r="J1372" s="159" t="str">
        <f t="shared" si="460"/>
        <v/>
      </c>
      <c r="K1372" s="159" t="str">
        <f t="shared" si="461"/>
        <v/>
      </c>
      <c r="L1372" s="159" t="str">
        <f t="shared" si="462"/>
        <v/>
      </c>
      <c r="M1372" s="159" t="str">
        <f t="shared" si="463"/>
        <v>Yes</v>
      </c>
    </row>
    <row r="1373" spans="1:13" s="230" customFormat="1" ht="12.75" customHeight="1" outlineLevel="1" collapsed="1" x14ac:dyDescent="0.25">
      <c r="A1373" s="46" t="str">
        <f t="shared" si="464"/>
        <v xml:space="preserve">Meter Reading Related; </v>
      </c>
      <c r="B1373" s="50" t="s">
        <v>1353</v>
      </c>
      <c r="C1373" s="4"/>
      <c r="D1373" s="4"/>
      <c r="E1373" s="4" t="s">
        <v>2787</v>
      </c>
      <c r="F1373" s="4" t="s">
        <v>2670</v>
      </c>
      <c r="G1373" s="4" t="str">
        <f t="shared" si="457"/>
        <v>string</v>
      </c>
      <c r="H1373" s="4">
        <f t="shared" si="458"/>
        <v>2</v>
      </c>
      <c r="I1373" s="4" t="str">
        <f t="shared" si="459"/>
        <v/>
      </c>
      <c r="J1373" s="4" t="str">
        <f t="shared" si="460"/>
        <v/>
      </c>
      <c r="K1373" s="4" t="str">
        <f t="shared" si="461"/>
        <v/>
      </c>
      <c r="L1373" s="4" t="str">
        <f t="shared" si="462"/>
        <v/>
      </c>
      <c r="M1373" s="4" t="str">
        <f t="shared" si="463"/>
        <v/>
      </c>
    </row>
    <row r="1374" spans="1:13" ht="12.75" customHeight="1" outlineLevel="1" x14ac:dyDescent="0.25">
      <c r="A1374" s="46" t="str">
        <f t="shared" si="464"/>
        <v xml:space="preserve">Meter Reading Related; </v>
      </c>
      <c r="B1374" s="51" t="s">
        <v>1353</v>
      </c>
      <c r="C1374" s="4"/>
      <c r="D1374" s="4"/>
      <c r="E1374" s="4" t="s">
        <v>3663</v>
      </c>
      <c r="F1374" s="4" t="s">
        <v>2670</v>
      </c>
      <c r="G1374" s="159" t="str">
        <f t="shared" si="457"/>
        <v>string</v>
      </c>
      <c r="H1374" s="159" t="str">
        <f t="shared" si="458"/>
        <v/>
      </c>
      <c r="I1374" s="159">
        <f t="shared" si="459"/>
        <v>4</v>
      </c>
      <c r="J1374" s="159" t="str">
        <f t="shared" si="460"/>
        <v/>
      </c>
      <c r="K1374" s="159" t="str">
        <f t="shared" si="461"/>
        <v/>
      </c>
      <c r="L1374" s="159" t="str">
        <f t="shared" si="462"/>
        <v/>
      </c>
      <c r="M1374" s="159" t="str">
        <f t="shared" si="463"/>
        <v/>
      </c>
    </row>
    <row r="1375" spans="1:13" ht="12.75" customHeight="1" x14ac:dyDescent="0.25">
      <c r="A1375" s="46" t="str">
        <f t="shared" si="464"/>
        <v xml:space="preserve">Meter Reading Related; </v>
      </c>
      <c r="B1375" s="47" t="s">
        <v>1269</v>
      </c>
      <c r="C1375" s="48" t="str">
        <f>VLOOKUP($B1375,MMnames,2,FALSE)</f>
        <v xml:space="preserve">Import Interval Meter Daily Readings </v>
      </c>
      <c r="D1375" s="49"/>
      <c r="E1375" s="49"/>
      <c r="F1375" s="14"/>
      <c r="G1375" s="14"/>
      <c r="H1375" s="14"/>
      <c r="I1375" s="14"/>
      <c r="J1375" s="14"/>
      <c r="K1375" s="14"/>
      <c r="L1375" s="14"/>
      <c r="M1375" s="14"/>
    </row>
    <row r="1376" spans="1:13" ht="12.75" customHeight="1" outlineLevel="1" x14ac:dyDescent="0.25">
      <c r="A1376" s="46" t="str">
        <f t="shared" si="464"/>
        <v xml:space="preserve">Meter Reading Related; </v>
      </c>
      <c r="B1376" s="51" t="s">
        <v>1269</v>
      </c>
      <c r="C1376" s="4" t="s">
        <v>2578</v>
      </c>
      <c r="D1376" s="4" t="s">
        <v>2674</v>
      </c>
      <c r="E1376" s="4" t="s">
        <v>2769</v>
      </c>
      <c r="F1376" s="4" t="s">
        <v>2670</v>
      </c>
      <c r="G1376" s="159" t="str">
        <f t="shared" ref="G1376:G1391" si="465">VLOOKUP(E1376,DI_schema,2,FALSE)</f>
        <v>string</v>
      </c>
      <c r="H1376" s="159">
        <f t="shared" ref="H1376:H1391" si="466">VLOOKUP($E1376,DI_schema,3,FALSE)</f>
        <v>11</v>
      </c>
      <c r="I1376" s="159" t="str">
        <f t="shared" ref="I1376:I1391" si="467">VLOOKUP($E1376,DI_schema,4,FALSE)</f>
        <v/>
      </c>
      <c r="J1376" s="159" t="str">
        <f t="shared" ref="J1376:J1391" si="468">VLOOKUP($E1376,DI_schema,5,FALSE)</f>
        <v/>
      </c>
      <c r="K1376" s="159" t="str">
        <f t="shared" ref="K1376:K1391" si="469">VLOOKUP($E1376,DI_schema,6,FALSE)</f>
        <v/>
      </c>
      <c r="L1376" s="159" t="str">
        <f t="shared" ref="L1376:L1391" si="470">VLOOKUP($E1376,DI_schema,7,FALSE)</f>
        <v/>
      </c>
      <c r="M1376" s="159" t="str">
        <f t="shared" ref="M1376:M1391" si="471">IF(LEN(VLOOKUP($E1376,DI_schema,8,FALSE))&gt;0,"Yes","")</f>
        <v/>
      </c>
    </row>
    <row r="1377" spans="1:13" ht="12.75" customHeight="1" outlineLevel="1" collapsed="1" x14ac:dyDescent="0.25">
      <c r="A1377" s="46" t="str">
        <f t="shared" si="464"/>
        <v xml:space="preserve">Meter Reading Related; </v>
      </c>
      <c r="B1377" s="51" t="s">
        <v>1269</v>
      </c>
      <c r="C1377" s="4"/>
      <c r="D1377" s="4"/>
      <c r="E1377" s="4" t="s">
        <v>615</v>
      </c>
      <c r="F1377" s="4" t="s">
        <v>2670</v>
      </c>
      <c r="G1377" s="159" t="str">
        <f t="shared" si="465"/>
        <v>date</v>
      </c>
      <c r="H1377" s="237" t="str">
        <f t="shared" si="466"/>
        <v/>
      </c>
      <c r="I1377" s="159" t="str">
        <f t="shared" si="467"/>
        <v/>
      </c>
      <c r="J1377" s="159" t="str">
        <f t="shared" si="468"/>
        <v/>
      </c>
      <c r="K1377" s="159" t="str">
        <f t="shared" si="469"/>
        <v/>
      </c>
      <c r="L1377" s="159" t="str">
        <f t="shared" si="470"/>
        <v/>
      </c>
      <c r="M1377" s="159" t="str">
        <f t="shared" si="471"/>
        <v/>
      </c>
    </row>
    <row r="1378" spans="1:13" ht="12.75" customHeight="1" outlineLevel="1" x14ac:dyDescent="0.25">
      <c r="A1378" s="46" t="str">
        <f t="shared" si="464"/>
        <v xml:space="preserve">Meter Reading Related; </v>
      </c>
      <c r="B1378" s="51" t="s">
        <v>1269</v>
      </c>
      <c r="C1378" s="4"/>
      <c r="D1378" s="4"/>
      <c r="E1378" s="4" t="s">
        <v>650</v>
      </c>
      <c r="F1378" s="4" t="s">
        <v>2681</v>
      </c>
      <c r="G1378" s="159" t="str">
        <f t="shared" si="465"/>
        <v>decimal</v>
      </c>
      <c r="H1378" s="159" t="str">
        <f t="shared" si="466"/>
        <v/>
      </c>
      <c r="I1378" s="159" t="str">
        <f t="shared" si="467"/>
        <v/>
      </c>
      <c r="J1378" s="159" t="str">
        <f t="shared" si="468"/>
        <v/>
      </c>
      <c r="K1378" s="159">
        <f t="shared" si="469"/>
        <v>6</v>
      </c>
      <c r="L1378" s="159">
        <f t="shared" si="470"/>
        <v>4</v>
      </c>
      <c r="M1378" s="159" t="str">
        <f t="shared" si="471"/>
        <v/>
      </c>
    </row>
    <row r="1379" spans="1:13" ht="12.75" customHeight="1" outlineLevel="1" x14ac:dyDescent="0.25">
      <c r="A1379" s="46" t="str">
        <f t="shared" si="464"/>
        <v xml:space="preserve">Meter Reading Related; </v>
      </c>
      <c r="B1379" s="51" t="s">
        <v>1269</v>
      </c>
      <c r="C1379" s="4"/>
      <c r="D1379" s="4"/>
      <c r="E1379" s="4" t="s">
        <v>2580</v>
      </c>
      <c r="F1379" s="4" t="s">
        <v>2670</v>
      </c>
      <c r="G1379" s="159" t="str">
        <f t="shared" si="465"/>
        <v>string</v>
      </c>
      <c r="H1379" s="159">
        <f t="shared" si="466"/>
        <v>2</v>
      </c>
      <c r="I1379" s="159" t="str">
        <f t="shared" si="467"/>
        <v/>
      </c>
      <c r="J1379" s="159" t="str">
        <f t="shared" si="468"/>
        <v/>
      </c>
      <c r="K1379" s="159" t="str">
        <f t="shared" si="469"/>
        <v/>
      </c>
      <c r="L1379" s="159" t="str">
        <f t="shared" si="470"/>
        <v/>
      </c>
      <c r="M1379" s="159" t="str">
        <f t="shared" si="471"/>
        <v/>
      </c>
    </row>
    <row r="1380" spans="1:13" ht="12.75" customHeight="1" outlineLevel="1" x14ac:dyDescent="0.25">
      <c r="A1380" s="46" t="str">
        <f t="shared" si="464"/>
        <v xml:space="preserve">Meter Reading Related; </v>
      </c>
      <c r="B1380" s="51" t="s">
        <v>1269</v>
      </c>
      <c r="C1380" s="4"/>
      <c r="D1380" s="4"/>
      <c r="E1380" s="4" t="s">
        <v>2581</v>
      </c>
      <c r="F1380" s="4" t="s">
        <v>2670</v>
      </c>
      <c r="G1380" s="159" t="str">
        <f t="shared" si="465"/>
        <v>int</v>
      </c>
      <c r="H1380" s="159" t="str">
        <f t="shared" si="466"/>
        <v/>
      </c>
      <c r="I1380" s="159" t="str">
        <f t="shared" si="467"/>
        <v/>
      </c>
      <c r="J1380" s="159" t="str">
        <f t="shared" si="468"/>
        <v/>
      </c>
      <c r="K1380" s="159">
        <f t="shared" si="469"/>
        <v>2</v>
      </c>
      <c r="L1380" s="159" t="str">
        <f t="shared" si="470"/>
        <v/>
      </c>
      <c r="M1380" s="159" t="str">
        <f t="shared" si="471"/>
        <v/>
      </c>
    </row>
    <row r="1381" spans="1:13" ht="12.75" customHeight="1" outlineLevel="1" x14ac:dyDescent="0.25">
      <c r="A1381" s="46" t="str">
        <f t="shared" si="464"/>
        <v xml:space="preserve">Meter Reading Related; </v>
      </c>
      <c r="B1381" s="51" t="s">
        <v>1269</v>
      </c>
      <c r="C1381" s="236" t="s">
        <v>2744</v>
      </c>
      <c r="D1381" s="4" t="s">
        <v>2674</v>
      </c>
      <c r="E1381" s="4" t="s">
        <v>2782</v>
      </c>
      <c r="F1381" s="4" t="s">
        <v>2681</v>
      </c>
      <c r="G1381" s="159" t="str">
        <f t="shared" si="465"/>
        <v>string</v>
      </c>
      <c r="H1381" s="159" t="str">
        <f t="shared" si="466"/>
        <v/>
      </c>
      <c r="I1381" s="159">
        <f t="shared" si="467"/>
        <v>15</v>
      </c>
      <c r="J1381" s="159" t="str">
        <f t="shared" si="468"/>
        <v/>
      </c>
      <c r="K1381" s="159" t="str">
        <f t="shared" si="469"/>
        <v/>
      </c>
      <c r="L1381" s="159" t="str">
        <f t="shared" si="470"/>
        <v/>
      </c>
      <c r="M1381" s="159" t="str">
        <f t="shared" si="471"/>
        <v/>
      </c>
    </row>
    <row r="1382" spans="1:13" ht="12.75" customHeight="1" outlineLevel="1" collapsed="1" x14ac:dyDescent="0.25">
      <c r="A1382" s="46" t="str">
        <f t="shared" si="464"/>
        <v xml:space="preserve">Meter Reading Related; </v>
      </c>
      <c r="B1382" s="51" t="s">
        <v>1269</v>
      </c>
      <c r="C1382" s="4"/>
      <c r="D1382" s="4"/>
      <c r="E1382" s="4" t="s">
        <v>2783</v>
      </c>
      <c r="F1382" s="4" t="s">
        <v>2670</v>
      </c>
      <c r="G1382" s="159" t="str">
        <f t="shared" si="465"/>
        <v>string</v>
      </c>
      <c r="H1382" s="159" t="str">
        <f t="shared" si="466"/>
        <v/>
      </c>
      <c r="I1382" s="159">
        <f t="shared" si="467"/>
        <v>9</v>
      </c>
      <c r="J1382" s="159" t="str">
        <f t="shared" si="468"/>
        <v/>
      </c>
      <c r="K1382" s="159" t="str">
        <f t="shared" si="469"/>
        <v/>
      </c>
      <c r="L1382" s="159" t="str">
        <f t="shared" si="470"/>
        <v/>
      </c>
      <c r="M1382" s="159" t="str">
        <f t="shared" si="471"/>
        <v/>
      </c>
    </row>
    <row r="1383" spans="1:13" ht="12.75" customHeight="1" outlineLevel="1" x14ac:dyDescent="0.25">
      <c r="A1383" s="46" t="str">
        <f t="shared" si="464"/>
        <v xml:space="preserve">Meter Reading Related; </v>
      </c>
      <c r="B1383" s="51" t="s">
        <v>1269</v>
      </c>
      <c r="C1383" s="236" t="s">
        <v>2745</v>
      </c>
      <c r="D1383" s="4" t="s">
        <v>2674</v>
      </c>
      <c r="E1383" s="4" t="s">
        <v>3425</v>
      </c>
      <c r="F1383" s="4" t="s">
        <v>2670</v>
      </c>
      <c r="G1383" s="159" t="str">
        <f t="shared" si="465"/>
        <v>int</v>
      </c>
      <c r="H1383" s="159" t="str">
        <f t="shared" si="466"/>
        <v/>
      </c>
      <c r="I1383" s="159" t="str">
        <f t="shared" si="467"/>
        <v/>
      </c>
      <c r="J1383" s="159" t="str">
        <f t="shared" si="468"/>
        <v/>
      </c>
      <c r="K1383" s="159">
        <f t="shared" si="469"/>
        <v>4</v>
      </c>
      <c r="L1383" s="159" t="str">
        <f t="shared" si="470"/>
        <v/>
      </c>
      <c r="M1383" s="159" t="str">
        <f t="shared" si="471"/>
        <v/>
      </c>
    </row>
    <row r="1384" spans="1:13" s="230" customFormat="1" ht="12.75" customHeight="1" outlineLevel="1" x14ac:dyDescent="0.25">
      <c r="A1384" s="46" t="str">
        <f t="shared" si="464"/>
        <v xml:space="preserve">Meter Reading Related; </v>
      </c>
      <c r="B1384" s="50" t="s">
        <v>1269</v>
      </c>
      <c r="C1384" s="4"/>
      <c r="D1384" s="4"/>
      <c r="E1384" s="4" t="s">
        <v>2787</v>
      </c>
      <c r="F1384" s="4" t="s">
        <v>2670</v>
      </c>
      <c r="G1384" s="4" t="str">
        <f t="shared" si="465"/>
        <v>string</v>
      </c>
      <c r="H1384" s="4">
        <f t="shared" si="466"/>
        <v>2</v>
      </c>
      <c r="I1384" s="4" t="str">
        <f t="shared" si="467"/>
        <v/>
      </c>
      <c r="J1384" s="4" t="str">
        <f t="shared" si="468"/>
        <v/>
      </c>
      <c r="K1384" s="4" t="str">
        <f t="shared" si="469"/>
        <v/>
      </c>
      <c r="L1384" s="4" t="str">
        <f t="shared" si="470"/>
        <v/>
      </c>
      <c r="M1384" s="4" t="str">
        <f t="shared" si="471"/>
        <v/>
      </c>
    </row>
    <row r="1385" spans="1:13" ht="12.75" customHeight="1" outlineLevel="1" x14ac:dyDescent="0.25">
      <c r="A1385" s="46" t="str">
        <f t="shared" si="464"/>
        <v xml:space="preserve">Meter Reading Related; </v>
      </c>
      <c r="B1385" s="51" t="s">
        <v>1269</v>
      </c>
      <c r="C1385" s="4"/>
      <c r="D1385" s="4"/>
      <c r="E1385" s="4" t="s">
        <v>2888</v>
      </c>
      <c r="F1385" s="4" t="s">
        <v>2670</v>
      </c>
      <c r="G1385" s="159" t="str">
        <f t="shared" si="465"/>
        <v>string</v>
      </c>
      <c r="H1385" s="159" t="str">
        <f t="shared" si="466"/>
        <v/>
      </c>
      <c r="I1385" s="159">
        <f t="shared" si="467"/>
        <v>3</v>
      </c>
      <c r="J1385" s="159" t="str">
        <f t="shared" si="468"/>
        <v/>
      </c>
      <c r="K1385" s="159" t="str">
        <f t="shared" si="469"/>
        <v/>
      </c>
      <c r="L1385" s="159" t="str">
        <f t="shared" si="470"/>
        <v/>
      </c>
      <c r="M1385" s="159" t="str">
        <f t="shared" si="471"/>
        <v/>
      </c>
    </row>
    <row r="1386" spans="1:13" ht="12.75" customHeight="1" outlineLevel="1" x14ac:dyDescent="0.25">
      <c r="A1386" s="46" t="str">
        <f t="shared" si="464"/>
        <v xml:space="preserve">Meter Reading Related; </v>
      </c>
      <c r="B1386" s="51" t="s">
        <v>1269</v>
      </c>
      <c r="C1386" s="236" t="s">
        <v>2746</v>
      </c>
      <c r="D1386" s="4" t="s">
        <v>2674</v>
      </c>
      <c r="E1386" s="4" t="s">
        <v>627</v>
      </c>
      <c r="F1386" s="4" t="s">
        <v>2670</v>
      </c>
      <c r="G1386" s="159" t="str">
        <f t="shared" si="465"/>
        <v>decimal</v>
      </c>
      <c r="H1386" s="159" t="str">
        <f t="shared" si="466"/>
        <v/>
      </c>
      <c r="I1386" s="159" t="str">
        <f t="shared" si="467"/>
        <v/>
      </c>
      <c r="J1386" s="159" t="str">
        <f t="shared" si="468"/>
        <v/>
      </c>
      <c r="K1386" s="159">
        <f t="shared" si="469"/>
        <v>9</v>
      </c>
      <c r="L1386" s="159">
        <f t="shared" si="470"/>
        <v>3</v>
      </c>
      <c r="M1386" s="159" t="str">
        <f t="shared" si="471"/>
        <v/>
      </c>
    </row>
    <row r="1387" spans="1:13" ht="12.75" customHeight="1" outlineLevel="1" collapsed="1" x14ac:dyDescent="0.25">
      <c r="A1387" s="46" t="str">
        <f t="shared" si="464"/>
        <v xml:space="preserve">Meter Reading Related; </v>
      </c>
      <c r="B1387" s="51" t="s">
        <v>1269</v>
      </c>
      <c r="C1387" s="4"/>
      <c r="D1387" s="4"/>
      <c r="E1387" s="4" t="s">
        <v>2675</v>
      </c>
      <c r="F1387" s="4" t="s">
        <v>2670</v>
      </c>
      <c r="G1387" s="159" t="str">
        <f t="shared" si="465"/>
        <v>dateTime</v>
      </c>
      <c r="H1387" s="159" t="str">
        <f t="shared" si="466"/>
        <v/>
      </c>
      <c r="I1387" s="159" t="str">
        <f t="shared" si="467"/>
        <v/>
      </c>
      <c r="J1387" s="159" t="str">
        <f t="shared" si="468"/>
        <v/>
      </c>
      <c r="K1387" s="159" t="str">
        <f t="shared" si="469"/>
        <v/>
      </c>
      <c r="L1387" s="159" t="str">
        <f t="shared" si="470"/>
        <v/>
      </c>
      <c r="M1387" s="159" t="str">
        <f t="shared" si="471"/>
        <v/>
      </c>
    </row>
    <row r="1388" spans="1:13" ht="12.75" customHeight="1" outlineLevel="1" x14ac:dyDescent="0.25">
      <c r="A1388" s="46" t="str">
        <f t="shared" si="464"/>
        <v xml:space="preserve">Meter Reading Related; </v>
      </c>
      <c r="B1388" s="51" t="s">
        <v>1269</v>
      </c>
      <c r="C1388" s="4"/>
      <c r="D1388" s="4"/>
      <c r="E1388" s="4" t="s">
        <v>628</v>
      </c>
      <c r="F1388" s="4" t="s">
        <v>2670</v>
      </c>
      <c r="G1388" s="159" t="str">
        <f t="shared" si="465"/>
        <v>string</v>
      </c>
      <c r="H1388" s="159" t="str">
        <f t="shared" si="466"/>
        <v/>
      </c>
      <c r="I1388" s="159">
        <f t="shared" si="467"/>
        <v>4</v>
      </c>
      <c r="J1388" s="159" t="str">
        <f t="shared" si="468"/>
        <v/>
      </c>
      <c r="K1388" s="159" t="str">
        <f t="shared" si="469"/>
        <v/>
      </c>
      <c r="L1388" s="159" t="str">
        <f t="shared" si="470"/>
        <v/>
      </c>
      <c r="M1388" s="159" t="str">
        <f t="shared" si="471"/>
        <v/>
      </c>
    </row>
    <row r="1389" spans="1:13" ht="12.75" customHeight="1" outlineLevel="1" x14ac:dyDescent="0.25">
      <c r="A1389" s="46" t="str">
        <f t="shared" si="464"/>
        <v xml:space="preserve">Meter Reading Related; </v>
      </c>
      <c r="B1389" s="51" t="s">
        <v>1269</v>
      </c>
      <c r="C1389" s="4"/>
      <c r="D1389" s="4"/>
      <c r="E1389" s="4" t="s">
        <v>3404</v>
      </c>
      <c r="F1389" s="4" t="s">
        <v>2681</v>
      </c>
      <c r="G1389" s="159" t="str">
        <f t="shared" si="465"/>
        <v>decimal</v>
      </c>
      <c r="H1389" s="159" t="str">
        <f t="shared" si="466"/>
        <v/>
      </c>
      <c r="I1389" s="159" t="str">
        <f t="shared" si="467"/>
        <v/>
      </c>
      <c r="J1389" s="159" t="str">
        <f t="shared" si="468"/>
        <v/>
      </c>
      <c r="K1389" s="159">
        <f t="shared" si="469"/>
        <v>9</v>
      </c>
      <c r="L1389" s="159">
        <f t="shared" si="470"/>
        <v>3</v>
      </c>
      <c r="M1389" s="159" t="str">
        <f t="shared" si="471"/>
        <v/>
      </c>
    </row>
    <row r="1390" spans="1:13" ht="12.75" customHeight="1" outlineLevel="1" x14ac:dyDescent="0.25">
      <c r="A1390" s="46" t="str">
        <f t="shared" ref="A1390:A1413" si="472">IF(B1390="","",VLOOKUP(B1390,mapping_result,2,FALSE))</f>
        <v xml:space="preserve">Meter Reading Related; </v>
      </c>
      <c r="B1390" s="51" t="s">
        <v>1269</v>
      </c>
      <c r="C1390" s="4" t="s">
        <v>3405</v>
      </c>
      <c r="D1390" s="4" t="s">
        <v>2670</v>
      </c>
      <c r="E1390" s="159" t="s">
        <v>3406</v>
      </c>
      <c r="F1390" s="159" t="s">
        <v>2670</v>
      </c>
      <c r="G1390" s="159" t="str">
        <f t="shared" si="465"/>
        <v>int</v>
      </c>
      <c r="H1390" s="159" t="str">
        <f t="shared" si="466"/>
        <v/>
      </c>
      <c r="I1390" s="159" t="str">
        <f t="shared" si="467"/>
        <v/>
      </c>
      <c r="J1390" s="159" t="str">
        <f t="shared" si="468"/>
        <v/>
      </c>
      <c r="K1390" s="159">
        <f t="shared" si="469"/>
        <v>6</v>
      </c>
      <c r="L1390" s="159" t="str">
        <f t="shared" si="470"/>
        <v/>
      </c>
      <c r="M1390" s="159" t="str">
        <f t="shared" si="471"/>
        <v/>
      </c>
    </row>
    <row r="1391" spans="1:13" ht="12.75" customHeight="1" outlineLevel="1" x14ac:dyDescent="0.25">
      <c r="A1391" s="46" t="str">
        <f t="shared" si="472"/>
        <v xml:space="preserve">Meter Reading Related; </v>
      </c>
      <c r="B1391" s="51" t="s">
        <v>1269</v>
      </c>
      <c r="C1391" s="4"/>
      <c r="D1391" s="4"/>
      <c r="E1391" s="159" t="s">
        <v>3407</v>
      </c>
      <c r="F1391" s="159" t="s">
        <v>2670</v>
      </c>
      <c r="G1391" s="159" t="str">
        <f t="shared" si="465"/>
        <v>int</v>
      </c>
      <c r="H1391" s="159" t="str">
        <f t="shared" si="466"/>
        <v/>
      </c>
      <c r="I1391" s="159" t="str">
        <f t="shared" si="467"/>
        <v/>
      </c>
      <c r="J1391" s="159" t="str">
        <f t="shared" si="468"/>
        <v/>
      </c>
      <c r="K1391" s="159">
        <f t="shared" si="469"/>
        <v>6</v>
      </c>
      <c r="L1391" s="159" t="str">
        <f t="shared" si="470"/>
        <v/>
      </c>
      <c r="M1391" s="159" t="str">
        <f t="shared" si="471"/>
        <v/>
      </c>
    </row>
    <row r="1392" spans="1:13" ht="12.75" customHeight="1" x14ac:dyDescent="0.25">
      <c r="A1392" s="46" t="str">
        <f t="shared" si="472"/>
        <v xml:space="preserve">Meter Reading Related; </v>
      </c>
      <c r="B1392" s="47" t="s">
        <v>3775</v>
      </c>
      <c r="C1392" s="48" t="str">
        <f>VLOOKUP($B1392,MMnames,2,FALSE)</f>
        <v>Export Interval Meter Daily Readings</v>
      </c>
      <c r="D1392" s="49"/>
      <c r="E1392" s="49"/>
      <c r="F1392" s="14"/>
      <c r="G1392" s="14"/>
      <c r="H1392" s="14"/>
      <c r="I1392" s="14"/>
      <c r="J1392" s="14"/>
      <c r="K1392" s="14"/>
      <c r="L1392" s="14"/>
      <c r="M1392" s="14"/>
    </row>
    <row r="1393" spans="1:13" ht="12.75" customHeight="1" outlineLevel="1" x14ac:dyDescent="0.25">
      <c r="A1393" s="46" t="str">
        <f t="shared" si="472"/>
        <v xml:space="preserve">Meter Reading Related; </v>
      </c>
      <c r="B1393" s="51" t="s">
        <v>3775</v>
      </c>
      <c r="C1393" s="4" t="s">
        <v>2578</v>
      </c>
      <c r="D1393" s="4" t="s">
        <v>2674</v>
      </c>
      <c r="E1393" s="4" t="s">
        <v>2769</v>
      </c>
      <c r="F1393" s="4" t="s">
        <v>2670</v>
      </c>
      <c r="G1393" s="159" t="str">
        <f>VLOOKUP(E1393,DI_schema,2,FALSE)</f>
        <v>string</v>
      </c>
      <c r="H1393" s="159">
        <f t="shared" ref="H1393:H1410" si="473">VLOOKUP($E1393,DI_schema,3,FALSE)</f>
        <v>11</v>
      </c>
      <c r="I1393" s="159" t="str">
        <f t="shared" ref="I1393:I1410" si="474">VLOOKUP($E1393,DI_schema,4,FALSE)</f>
        <v/>
      </c>
      <c r="J1393" s="159" t="str">
        <f>VLOOKUP($E1393,DI_schema,5,FALSE)</f>
        <v/>
      </c>
      <c r="K1393" s="159" t="str">
        <f>VLOOKUP($E1393,DI_schema,6,FALSE)</f>
        <v/>
      </c>
      <c r="L1393" s="159" t="str">
        <f>VLOOKUP($E1393,DI_schema,7,FALSE)</f>
        <v/>
      </c>
      <c r="M1393" s="159" t="str">
        <f t="shared" ref="M1393:M1410" si="475">IF(LEN(VLOOKUP($E1393,DI_schema,8,FALSE))&gt;0,"Yes","")</f>
        <v/>
      </c>
    </row>
    <row r="1394" spans="1:13" ht="12.75" customHeight="1" outlineLevel="1" x14ac:dyDescent="0.25">
      <c r="A1394" s="46" t="str">
        <f t="shared" si="472"/>
        <v xml:space="preserve">Meter Reading Related; </v>
      </c>
      <c r="B1394" s="51" t="s">
        <v>3775</v>
      </c>
      <c r="C1394" s="4"/>
      <c r="D1394" s="4"/>
      <c r="E1394" s="4" t="s">
        <v>615</v>
      </c>
      <c r="F1394" s="4" t="s">
        <v>2670</v>
      </c>
      <c r="G1394" s="159" t="str">
        <f>VLOOKUP(E1394,DI_schema,2,FALSE)</f>
        <v>date</v>
      </c>
      <c r="H1394" s="237" t="str">
        <f t="shared" si="473"/>
        <v/>
      </c>
      <c r="I1394" s="159" t="str">
        <f t="shared" si="474"/>
        <v/>
      </c>
      <c r="J1394" s="159" t="str">
        <f>VLOOKUP($E1394,DI_schema,5,FALSE)</f>
        <v/>
      </c>
      <c r="K1394" s="159" t="str">
        <f>VLOOKUP($E1394,DI_schema,6,FALSE)</f>
        <v/>
      </c>
      <c r="L1394" s="159" t="str">
        <f>VLOOKUP($E1394,DI_schema,7,FALSE)</f>
        <v/>
      </c>
      <c r="M1394" s="159" t="str">
        <f t="shared" si="475"/>
        <v/>
      </c>
    </row>
    <row r="1395" spans="1:13" ht="12.75" customHeight="1" outlineLevel="1" x14ac:dyDescent="0.25">
      <c r="A1395" s="46" t="str">
        <f t="shared" si="472"/>
        <v xml:space="preserve">Meter Reading Related; </v>
      </c>
      <c r="B1395" s="51" t="s">
        <v>3775</v>
      </c>
      <c r="C1395" s="4"/>
      <c r="D1395" s="4"/>
      <c r="E1395" s="4" t="s">
        <v>650</v>
      </c>
      <c r="F1395" s="4" t="s">
        <v>2681</v>
      </c>
      <c r="G1395" s="159" t="str">
        <f>VLOOKUP(E1395,DI_schema,2,FALSE)</f>
        <v>decimal</v>
      </c>
      <c r="H1395" s="159" t="str">
        <f t="shared" si="473"/>
        <v/>
      </c>
      <c r="I1395" s="159" t="str">
        <f t="shared" si="474"/>
        <v/>
      </c>
      <c r="J1395" s="159" t="str">
        <f>VLOOKUP($E1395,DI_schema,5,FALSE)</f>
        <v/>
      </c>
      <c r="K1395" s="159">
        <f>VLOOKUP($E1395,DI_schema,6,FALSE)</f>
        <v>6</v>
      </c>
      <c r="L1395" s="159">
        <f>VLOOKUP($E1395,DI_schema,7,FALSE)</f>
        <v>4</v>
      </c>
      <c r="M1395" s="159" t="str">
        <f t="shared" si="475"/>
        <v/>
      </c>
    </row>
    <row r="1396" spans="1:13" ht="12.75" customHeight="1" outlineLevel="1" collapsed="1" x14ac:dyDescent="0.25">
      <c r="A1396" s="46" t="str">
        <f t="shared" si="472"/>
        <v xml:space="preserve">Meter Reading Related; </v>
      </c>
      <c r="B1396" s="51" t="s">
        <v>3775</v>
      </c>
      <c r="C1396" s="4"/>
      <c r="D1396" s="4"/>
      <c r="E1396" s="4" t="s">
        <v>3987</v>
      </c>
      <c r="F1396" s="4" t="s">
        <v>2681</v>
      </c>
      <c r="G1396" s="159" t="s">
        <v>2241</v>
      </c>
      <c r="H1396" s="159" t="str">
        <f t="shared" si="473"/>
        <v/>
      </c>
      <c r="I1396" s="159">
        <f t="shared" si="474"/>
        <v>9</v>
      </c>
      <c r="J1396" s="159"/>
      <c r="K1396" s="159"/>
      <c r="L1396" s="159"/>
      <c r="M1396" s="159" t="str">
        <f t="shared" si="475"/>
        <v/>
      </c>
    </row>
    <row r="1397" spans="1:13" ht="12.75" customHeight="1" outlineLevel="1" x14ac:dyDescent="0.25">
      <c r="A1397" s="46" t="str">
        <f t="shared" si="472"/>
        <v xml:space="preserve">Meter Reading Related; </v>
      </c>
      <c r="B1397" s="51" t="s">
        <v>3775</v>
      </c>
      <c r="C1397" s="4"/>
      <c r="D1397" s="4"/>
      <c r="E1397" s="220" t="s">
        <v>2579</v>
      </c>
      <c r="F1397" s="4" t="s">
        <v>2681</v>
      </c>
      <c r="G1397" s="159" t="str">
        <f>VLOOKUP($E1397,DI_schema,2,FALSE)</f>
        <v>string</v>
      </c>
      <c r="H1397" s="159">
        <f t="shared" si="473"/>
        <v>4</v>
      </c>
      <c r="I1397" s="159" t="str">
        <f t="shared" si="474"/>
        <v/>
      </c>
      <c r="J1397" s="159" t="str">
        <f t="shared" ref="J1397:J1410" si="476">VLOOKUP($E1397,DI_schema,5,FALSE)</f>
        <v/>
      </c>
      <c r="K1397" s="159" t="str">
        <f t="shared" ref="K1397:K1410" si="477">VLOOKUP($E1397,DI_schema,6,FALSE)</f>
        <v/>
      </c>
      <c r="L1397" s="159" t="str">
        <f t="shared" ref="L1397:L1410" si="478">VLOOKUP($E1397,DI_schema,7,FALSE)</f>
        <v/>
      </c>
      <c r="M1397" s="159" t="str">
        <f t="shared" si="475"/>
        <v>Yes</v>
      </c>
    </row>
    <row r="1398" spans="1:13" ht="12.75" customHeight="1" outlineLevel="1" x14ac:dyDescent="0.25">
      <c r="A1398" s="46" t="str">
        <f t="shared" si="472"/>
        <v xml:space="preserve">Meter Reading Related; </v>
      </c>
      <c r="B1398" s="51" t="s">
        <v>3775</v>
      </c>
      <c r="C1398" s="4"/>
      <c r="D1398" s="4"/>
      <c r="E1398" s="4" t="s">
        <v>2580</v>
      </c>
      <c r="F1398" s="4" t="s">
        <v>2670</v>
      </c>
      <c r="G1398" s="159" t="str">
        <f t="shared" ref="G1398:G1410" si="479">VLOOKUP(E1398,DI_schema,2,FALSE)</f>
        <v>string</v>
      </c>
      <c r="H1398" s="159">
        <f t="shared" si="473"/>
        <v>2</v>
      </c>
      <c r="I1398" s="159" t="str">
        <f t="shared" si="474"/>
        <v/>
      </c>
      <c r="J1398" s="159" t="str">
        <f t="shared" si="476"/>
        <v/>
      </c>
      <c r="K1398" s="159" t="str">
        <f t="shared" si="477"/>
        <v/>
      </c>
      <c r="L1398" s="159" t="str">
        <f t="shared" si="478"/>
        <v/>
      </c>
      <c r="M1398" s="159" t="str">
        <f t="shared" si="475"/>
        <v/>
      </c>
    </row>
    <row r="1399" spans="1:13" ht="12.75" customHeight="1" outlineLevel="1" x14ac:dyDescent="0.25">
      <c r="A1399" s="46" t="str">
        <f t="shared" si="472"/>
        <v xml:space="preserve">Meter Reading Related; </v>
      </c>
      <c r="B1399" s="51" t="s">
        <v>3775</v>
      </c>
      <c r="C1399" s="4"/>
      <c r="D1399" s="4"/>
      <c r="E1399" s="4" t="s">
        <v>2581</v>
      </c>
      <c r="F1399" s="4" t="s">
        <v>2670</v>
      </c>
      <c r="G1399" s="159" t="str">
        <f t="shared" si="479"/>
        <v>int</v>
      </c>
      <c r="H1399" s="159" t="str">
        <f t="shared" si="473"/>
        <v/>
      </c>
      <c r="I1399" s="159" t="str">
        <f t="shared" si="474"/>
        <v/>
      </c>
      <c r="J1399" s="159" t="str">
        <f t="shared" si="476"/>
        <v/>
      </c>
      <c r="K1399" s="159">
        <f t="shared" si="477"/>
        <v>2</v>
      </c>
      <c r="L1399" s="159" t="str">
        <f t="shared" si="478"/>
        <v/>
      </c>
      <c r="M1399" s="159" t="str">
        <f t="shared" si="475"/>
        <v/>
      </c>
    </row>
    <row r="1400" spans="1:13" ht="12.75" customHeight="1" outlineLevel="1" x14ac:dyDescent="0.25">
      <c r="A1400" s="46" t="str">
        <f t="shared" si="472"/>
        <v xml:space="preserve">Meter Reading Related; </v>
      </c>
      <c r="B1400" s="51" t="s">
        <v>3775</v>
      </c>
      <c r="C1400" s="236" t="s">
        <v>2744</v>
      </c>
      <c r="D1400" s="4" t="s">
        <v>2674</v>
      </c>
      <c r="E1400" s="4" t="s">
        <v>2782</v>
      </c>
      <c r="F1400" s="4" t="s">
        <v>2681</v>
      </c>
      <c r="G1400" s="159" t="str">
        <f t="shared" si="479"/>
        <v>string</v>
      </c>
      <c r="H1400" s="159" t="str">
        <f t="shared" si="473"/>
        <v/>
      </c>
      <c r="I1400" s="159">
        <f t="shared" si="474"/>
        <v>15</v>
      </c>
      <c r="J1400" s="159" t="str">
        <f t="shared" si="476"/>
        <v/>
      </c>
      <c r="K1400" s="159" t="str">
        <f t="shared" si="477"/>
        <v/>
      </c>
      <c r="L1400" s="159" t="str">
        <f t="shared" si="478"/>
        <v/>
      </c>
      <c r="M1400" s="159" t="str">
        <f t="shared" si="475"/>
        <v/>
      </c>
    </row>
    <row r="1401" spans="1:13" ht="12.75" customHeight="1" outlineLevel="1" x14ac:dyDescent="0.25">
      <c r="A1401" s="46" t="str">
        <f t="shared" si="472"/>
        <v xml:space="preserve">Meter Reading Related; </v>
      </c>
      <c r="B1401" s="51" t="s">
        <v>3775</v>
      </c>
      <c r="C1401" s="4"/>
      <c r="D1401" s="4"/>
      <c r="E1401" s="4" t="s">
        <v>2783</v>
      </c>
      <c r="F1401" s="4" t="s">
        <v>2670</v>
      </c>
      <c r="G1401" s="159" t="str">
        <f t="shared" si="479"/>
        <v>string</v>
      </c>
      <c r="H1401" s="159" t="str">
        <f t="shared" si="473"/>
        <v/>
      </c>
      <c r="I1401" s="159">
        <f t="shared" si="474"/>
        <v>9</v>
      </c>
      <c r="J1401" s="159" t="str">
        <f t="shared" si="476"/>
        <v/>
      </c>
      <c r="K1401" s="159" t="str">
        <f t="shared" si="477"/>
        <v/>
      </c>
      <c r="L1401" s="159" t="str">
        <f t="shared" si="478"/>
        <v/>
      </c>
      <c r="M1401" s="159" t="str">
        <f t="shared" si="475"/>
        <v/>
      </c>
    </row>
    <row r="1402" spans="1:13" s="230" customFormat="1" ht="12.75" customHeight="1" outlineLevel="1" x14ac:dyDescent="0.25">
      <c r="A1402" s="46" t="str">
        <f t="shared" si="472"/>
        <v xml:space="preserve">Meter Reading Related; </v>
      </c>
      <c r="B1402" s="50" t="s">
        <v>3775</v>
      </c>
      <c r="C1402" s="236" t="s">
        <v>2747</v>
      </c>
      <c r="D1402" s="4" t="s">
        <v>2674</v>
      </c>
      <c r="E1402" s="4" t="s">
        <v>3425</v>
      </c>
      <c r="F1402" s="4" t="s">
        <v>2670</v>
      </c>
      <c r="G1402" s="4" t="str">
        <f t="shared" si="479"/>
        <v>int</v>
      </c>
      <c r="H1402" s="4" t="str">
        <f t="shared" si="473"/>
        <v/>
      </c>
      <c r="I1402" s="159" t="str">
        <f t="shared" si="474"/>
        <v/>
      </c>
      <c r="J1402" s="4" t="str">
        <f t="shared" si="476"/>
        <v/>
      </c>
      <c r="K1402" s="4">
        <f t="shared" si="477"/>
        <v>4</v>
      </c>
      <c r="L1402" s="4" t="str">
        <f t="shared" si="478"/>
        <v/>
      </c>
      <c r="M1402" s="4" t="str">
        <f t="shared" si="475"/>
        <v/>
      </c>
    </row>
    <row r="1403" spans="1:13" s="230" customFormat="1" ht="12.75" customHeight="1" outlineLevel="1" x14ac:dyDescent="0.25">
      <c r="A1403" s="46" t="str">
        <f t="shared" si="472"/>
        <v xml:space="preserve">Meter Reading Related; </v>
      </c>
      <c r="B1403" s="50" t="s">
        <v>3775</v>
      </c>
      <c r="C1403" s="4"/>
      <c r="D1403" s="4"/>
      <c r="E1403" s="4" t="s">
        <v>2787</v>
      </c>
      <c r="F1403" s="4" t="s">
        <v>2670</v>
      </c>
      <c r="G1403" s="4" t="str">
        <f t="shared" si="479"/>
        <v>string</v>
      </c>
      <c r="H1403" s="4">
        <f t="shared" si="473"/>
        <v>2</v>
      </c>
      <c r="I1403" s="4" t="str">
        <f t="shared" si="474"/>
        <v/>
      </c>
      <c r="J1403" s="4" t="str">
        <f t="shared" si="476"/>
        <v/>
      </c>
      <c r="K1403" s="4" t="str">
        <f t="shared" si="477"/>
        <v/>
      </c>
      <c r="L1403" s="4" t="str">
        <f t="shared" si="478"/>
        <v/>
      </c>
      <c r="M1403" s="4" t="str">
        <f t="shared" si="475"/>
        <v/>
      </c>
    </row>
    <row r="1404" spans="1:13" ht="12.75" customHeight="1" outlineLevel="1" x14ac:dyDescent="0.25">
      <c r="A1404" s="46" t="str">
        <f t="shared" si="472"/>
        <v xml:space="preserve">Meter Reading Related; </v>
      </c>
      <c r="B1404" s="51" t="s">
        <v>3775</v>
      </c>
      <c r="C1404" s="4"/>
      <c r="D1404" s="4"/>
      <c r="E1404" s="4" t="s">
        <v>2888</v>
      </c>
      <c r="F1404" s="4" t="s">
        <v>2670</v>
      </c>
      <c r="G1404" s="159" t="str">
        <f t="shared" si="479"/>
        <v>string</v>
      </c>
      <c r="H1404" s="159" t="str">
        <f t="shared" si="473"/>
        <v/>
      </c>
      <c r="I1404" s="159">
        <f t="shared" si="474"/>
        <v>3</v>
      </c>
      <c r="J1404" s="159" t="str">
        <f t="shared" si="476"/>
        <v/>
      </c>
      <c r="K1404" s="159" t="str">
        <f t="shared" si="477"/>
        <v/>
      </c>
      <c r="L1404" s="159" t="str">
        <f t="shared" si="478"/>
        <v/>
      </c>
      <c r="M1404" s="159" t="str">
        <f t="shared" si="475"/>
        <v/>
      </c>
    </row>
    <row r="1405" spans="1:13" ht="12.75" customHeight="1" outlineLevel="1" x14ac:dyDescent="0.25">
      <c r="A1405" s="46" t="str">
        <f t="shared" si="472"/>
        <v xml:space="preserve">Meter Reading Related; </v>
      </c>
      <c r="B1405" s="51" t="s">
        <v>3775</v>
      </c>
      <c r="C1405" s="236" t="s">
        <v>2748</v>
      </c>
      <c r="D1405" s="4" t="s">
        <v>2674</v>
      </c>
      <c r="E1405" s="4" t="s">
        <v>627</v>
      </c>
      <c r="F1405" s="4" t="s">
        <v>2670</v>
      </c>
      <c r="G1405" s="159" t="str">
        <f t="shared" si="479"/>
        <v>decimal</v>
      </c>
      <c r="H1405" s="159" t="str">
        <f t="shared" si="473"/>
        <v/>
      </c>
      <c r="I1405" s="159" t="str">
        <f t="shared" si="474"/>
        <v/>
      </c>
      <c r="J1405" s="159" t="str">
        <f t="shared" si="476"/>
        <v/>
      </c>
      <c r="K1405" s="159">
        <f t="shared" si="477"/>
        <v>9</v>
      </c>
      <c r="L1405" s="159">
        <f t="shared" si="478"/>
        <v>3</v>
      </c>
      <c r="M1405" s="159" t="str">
        <f t="shared" si="475"/>
        <v/>
      </c>
    </row>
    <row r="1406" spans="1:13" ht="12.75" customHeight="1" outlineLevel="1" x14ac:dyDescent="0.25">
      <c r="A1406" s="46" t="str">
        <f t="shared" si="472"/>
        <v xml:space="preserve">Meter Reading Related; </v>
      </c>
      <c r="B1406" s="51" t="s">
        <v>3775</v>
      </c>
      <c r="C1406" s="4"/>
      <c r="D1406" s="4"/>
      <c r="E1406" s="4" t="s">
        <v>2675</v>
      </c>
      <c r="F1406" s="4" t="s">
        <v>2670</v>
      </c>
      <c r="G1406" s="159" t="str">
        <f t="shared" si="479"/>
        <v>dateTime</v>
      </c>
      <c r="H1406" s="159" t="str">
        <f t="shared" si="473"/>
        <v/>
      </c>
      <c r="I1406" s="159" t="str">
        <f t="shared" si="474"/>
        <v/>
      </c>
      <c r="J1406" s="159" t="str">
        <f t="shared" si="476"/>
        <v/>
      </c>
      <c r="K1406" s="159" t="str">
        <f t="shared" si="477"/>
        <v/>
      </c>
      <c r="L1406" s="159" t="str">
        <f t="shared" si="478"/>
        <v/>
      </c>
      <c r="M1406" s="159" t="str">
        <f t="shared" si="475"/>
        <v/>
      </c>
    </row>
    <row r="1407" spans="1:13" ht="12.75" customHeight="1" outlineLevel="1" collapsed="1" x14ac:dyDescent="0.25">
      <c r="A1407" s="46" t="str">
        <f t="shared" si="472"/>
        <v xml:space="preserve">Meter Reading Related; </v>
      </c>
      <c r="B1407" s="51" t="s">
        <v>3775</v>
      </c>
      <c r="C1407" s="4"/>
      <c r="D1407" s="4"/>
      <c r="E1407" s="4" t="s">
        <v>628</v>
      </c>
      <c r="F1407" s="4" t="s">
        <v>2670</v>
      </c>
      <c r="G1407" s="159" t="str">
        <f t="shared" si="479"/>
        <v>string</v>
      </c>
      <c r="H1407" s="159" t="str">
        <f t="shared" si="473"/>
        <v/>
      </c>
      <c r="I1407" s="159">
        <f t="shared" si="474"/>
        <v>4</v>
      </c>
      <c r="J1407" s="159" t="str">
        <f t="shared" si="476"/>
        <v/>
      </c>
      <c r="K1407" s="159" t="str">
        <f t="shared" si="477"/>
        <v/>
      </c>
      <c r="L1407" s="159" t="str">
        <f t="shared" si="478"/>
        <v/>
      </c>
      <c r="M1407" s="159" t="str">
        <f t="shared" si="475"/>
        <v/>
      </c>
    </row>
    <row r="1408" spans="1:13" ht="12.75" customHeight="1" outlineLevel="1" x14ac:dyDescent="0.25">
      <c r="A1408" s="46" t="str">
        <f t="shared" si="472"/>
        <v xml:space="preserve">Meter Reading Related; </v>
      </c>
      <c r="B1408" s="51" t="s">
        <v>3775</v>
      </c>
      <c r="C1408" s="4"/>
      <c r="D1408" s="4"/>
      <c r="E1408" s="4" t="s">
        <v>3404</v>
      </c>
      <c r="F1408" s="4" t="s">
        <v>2681</v>
      </c>
      <c r="G1408" s="159" t="str">
        <f t="shared" si="479"/>
        <v>decimal</v>
      </c>
      <c r="H1408" s="159" t="str">
        <f t="shared" si="473"/>
        <v/>
      </c>
      <c r="I1408" s="159" t="str">
        <f t="shared" si="474"/>
        <v/>
      </c>
      <c r="J1408" s="159" t="str">
        <f t="shared" si="476"/>
        <v/>
      </c>
      <c r="K1408" s="159">
        <f t="shared" si="477"/>
        <v>9</v>
      </c>
      <c r="L1408" s="159">
        <f t="shared" si="478"/>
        <v>3</v>
      </c>
      <c r="M1408" s="159" t="str">
        <f t="shared" si="475"/>
        <v/>
      </c>
    </row>
    <row r="1409" spans="1:13" ht="12.75" customHeight="1" outlineLevel="1" x14ac:dyDescent="0.25">
      <c r="A1409" s="46" t="str">
        <f t="shared" si="472"/>
        <v xml:space="preserve">Meter Reading Related; </v>
      </c>
      <c r="B1409" s="51" t="s">
        <v>3775</v>
      </c>
      <c r="C1409" s="4" t="s">
        <v>3405</v>
      </c>
      <c r="D1409" s="4" t="s">
        <v>2670</v>
      </c>
      <c r="E1409" s="159" t="s">
        <v>3406</v>
      </c>
      <c r="F1409" s="159" t="s">
        <v>2670</v>
      </c>
      <c r="G1409" s="159" t="str">
        <f t="shared" si="479"/>
        <v>int</v>
      </c>
      <c r="H1409" s="159" t="str">
        <f t="shared" si="473"/>
        <v/>
      </c>
      <c r="I1409" s="159" t="str">
        <f t="shared" si="474"/>
        <v/>
      </c>
      <c r="J1409" s="159" t="str">
        <f t="shared" si="476"/>
        <v/>
      </c>
      <c r="K1409" s="159">
        <f t="shared" si="477"/>
        <v>6</v>
      </c>
      <c r="L1409" s="159" t="str">
        <f t="shared" si="478"/>
        <v/>
      </c>
      <c r="M1409" s="159" t="str">
        <f t="shared" si="475"/>
        <v/>
      </c>
    </row>
    <row r="1410" spans="1:13" ht="12.75" customHeight="1" outlineLevel="1" x14ac:dyDescent="0.25">
      <c r="A1410" s="46" t="str">
        <f t="shared" si="472"/>
        <v xml:space="preserve">Meter Reading Related; </v>
      </c>
      <c r="B1410" s="51" t="s">
        <v>3775</v>
      </c>
      <c r="C1410" s="4"/>
      <c r="D1410" s="4"/>
      <c r="E1410" s="159" t="s">
        <v>3407</v>
      </c>
      <c r="F1410" s="159" t="s">
        <v>2670</v>
      </c>
      <c r="G1410" s="159" t="str">
        <f t="shared" si="479"/>
        <v>int</v>
      </c>
      <c r="H1410" s="159" t="str">
        <f t="shared" si="473"/>
        <v/>
      </c>
      <c r="I1410" s="159" t="str">
        <f t="shared" si="474"/>
        <v/>
      </c>
      <c r="J1410" s="159" t="str">
        <f t="shared" si="476"/>
        <v/>
      </c>
      <c r="K1410" s="159">
        <f t="shared" si="477"/>
        <v>6</v>
      </c>
      <c r="L1410" s="159" t="str">
        <f t="shared" si="478"/>
        <v/>
      </c>
      <c r="M1410" s="159" t="str">
        <f t="shared" si="475"/>
        <v/>
      </c>
    </row>
    <row r="1411" spans="1:13" s="168" customFormat="1" ht="12.75" customHeight="1" x14ac:dyDescent="0.25">
      <c r="A1411" s="46"/>
      <c r="B1411" s="47" t="s">
        <v>4069</v>
      </c>
      <c r="C1411" s="48" t="s">
        <v>4131</v>
      </c>
      <c r="D1411" s="204"/>
      <c r="E1411" s="204"/>
      <c r="F1411" s="205"/>
      <c r="G1411" s="205"/>
      <c r="H1411" s="205"/>
      <c r="I1411" s="205"/>
      <c r="J1411" s="205"/>
      <c r="K1411" s="205"/>
      <c r="L1411" s="205"/>
      <c r="M1411" s="205"/>
    </row>
    <row r="1412" spans="1:13" s="168" customFormat="1" ht="12.75" customHeight="1" outlineLevel="1" x14ac:dyDescent="0.25">
      <c r="A1412" s="46" t="e">
        <f t="shared" si="472"/>
        <v>#N/A</v>
      </c>
      <c r="B1412" s="276" t="s">
        <v>4069</v>
      </c>
      <c r="C1412" s="278" t="s">
        <v>2578</v>
      </c>
      <c r="D1412" s="278" t="s">
        <v>2674</v>
      </c>
      <c r="E1412" s="278" t="s">
        <v>2769</v>
      </c>
      <c r="F1412" s="278" t="s">
        <v>2670</v>
      </c>
      <c r="G1412" s="278" t="s">
        <v>2241</v>
      </c>
      <c r="H1412" s="278">
        <v>11</v>
      </c>
      <c r="I1412" s="237" t="s">
        <v>2248</v>
      </c>
      <c r="J1412" s="278" t="s">
        <v>2248</v>
      </c>
      <c r="K1412" s="278" t="s">
        <v>2248</v>
      </c>
      <c r="L1412" s="278" t="s">
        <v>2248</v>
      </c>
      <c r="M1412" s="278" t="s">
        <v>2248</v>
      </c>
    </row>
    <row r="1413" spans="1:13" s="168" customFormat="1" ht="12.75" customHeight="1" outlineLevel="1" x14ac:dyDescent="0.25">
      <c r="A1413" s="46" t="e">
        <f t="shared" si="472"/>
        <v>#N/A</v>
      </c>
      <c r="B1413" s="276" t="s">
        <v>4069</v>
      </c>
      <c r="C1413" s="278"/>
      <c r="D1413" s="278"/>
      <c r="E1413" s="278" t="s">
        <v>615</v>
      </c>
      <c r="F1413" s="278" t="s">
        <v>2670</v>
      </c>
      <c r="G1413" s="278" t="s">
        <v>2243</v>
      </c>
      <c r="H1413" s="278" t="s">
        <v>2248</v>
      </c>
      <c r="I1413" s="237" t="s">
        <v>2248</v>
      </c>
      <c r="J1413" s="278" t="s">
        <v>2248</v>
      </c>
      <c r="K1413" s="278" t="s">
        <v>2248</v>
      </c>
      <c r="L1413" s="278" t="s">
        <v>2248</v>
      </c>
      <c r="M1413" s="278" t="s">
        <v>2248</v>
      </c>
    </row>
    <row r="1414" spans="1:13" s="168" customFormat="1" ht="12.75" customHeight="1" outlineLevel="1" collapsed="1" x14ac:dyDescent="0.25">
      <c r="A1414" s="55"/>
      <c r="B1414" s="276" t="s">
        <v>4069</v>
      </c>
      <c r="C1414" s="278"/>
      <c r="D1414" s="278"/>
      <c r="E1414" s="278" t="s">
        <v>2580</v>
      </c>
      <c r="F1414" s="278" t="s">
        <v>2670</v>
      </c>
      <c r="G1414" s="278" t="s">
        <v>2241</v>
      </c>
      <c r="H1414" s="278">
        <v>2</v>
      </c>
      <c r="I1414" s="237" t="s">
        <v>2248</v>
      </c>
      <c r="J1414" s="278" t="s">
        <v>2248</v>
      </c>
      <c r="K1414" s="278" t="s">
        <v>2248</v>
      </c>
      <c r="L1414" s="278" t="s">
        <v>2248</v>
      </c>
      <c r="M1414" s="278" t="s">
        <v>2248</v>
      </c>
    </row>
    <row r="1415" spans="1:13" s="168" customFormat="1" ht="12.75" customHeight="1" outlineLevel="1" x14ac:dyDescent="0.25">
      <c r="A1415" s="55"/>
      <c r="B1415" s="276" t="s">
        <v>4069</v>
      </c>
      <c r="C1415" s="278"/>
      <c r="D1415" s="278"/>
      <c r="E1415" s="278" t="s">
        <v>2581</v>
      </c>
      <c r="F1415" s="278" t="s">
        <v>2670</v>
      </c>
      <c r="G1415" s="278" t="s">
        <v>2245</v>
      </c>
      <c r="H1415" s="278" t="s">
        <v>2248</v>
      </c>
      <c r="I1415" s="237" t="s">
        <v>2248</v>
      </c>
      <c r="J1415" s="278" t="s">
        <v>2248</v>
      </c>
      <c r="K1415" s="278">
        <v>2</v>
      </c>
      <c r="L1415" s="278" t="s">
        <v>2248</v>
      </c>
      <c r="M1415" s="278" t="s">
        <v>2248</v>
      </c>
    </row>
    <row r="1416" spans="1:13" s="168" customFormat="1" ht="12.75" customHeight="1" outlineLevel="1" x14ac:dyDescent="0.25">
      <c r="A1416" s="55"/>
      <c r="B1416" s="276" t="s">
        <v>4069</v>
      </c>
      <c r="C1416" s="282" t="s">
        <v>2744</v>
      </c>
      <c r="D1416" s="278" t="s">
        <v>2674</v>
      </c>
      <c r="E1416" s="278" t="s">
        <v>2782</v>
      </c>
      <c r="F1416" s="278" t="s">
        <v>2681</v>
      </c>
      <c r="G1416" s="278" t="s">
        <v>2241</v>
      </c>
      <c r="H1416" s="278" t="s">
        <v>2248</v>
      </c>
      <c r="I1416" s="237">
        <v>15</v>
      </c>
      <c r="J1416" s="278" t="s">
        <v>2248</v>
      </c>
      <c r="K1416" s="278" t="s">
        <v>2248</v>
      </c>
      <c r="L1416" s="278" t="s">
        <v>2248</v>
      </c>
      <c r="M1416" s="278" t="s">
        <v>2248</v>
      </c>
    </row>
    <row r="1417" spans="1:13" s="168" customFormat="1" ht="12.75" customHeight="1" outlineLevel="1" x14ac:dyDescent="0.25">
      <c r="A1417" s="55"/>
      <c r="B1417" s="276" t="s">
        <v>4069</v>
      </c>
      <c r="C1417" s="282"/>
      <c r="D1417" s="278"/>
      <c r="E1417" s="278" t="s">
        <v>2783</v>
      </c>
      <c r="F1417" s="278" t="s">
        <v>2670</v>
      </c>
      <c r="G1417" s="278" t="s">
        <v>2241</v>
      </c>
      <c r="H1417" s="278" t="s">
        <v>2248</v>
      </c>
      <c r="I1417" s="237">
        <v>9</v>
      </c>
      <c r="J1417" s="278" t="s">
        <v>2248</v>
      </c>
      <c r="K1417" s="278" t="s">
        <v>2248</v>
      </c>
      <c r="L1417" s="278" t="s">
        <v>2248</v>
      </c>
      <c r="M1417" s="278" t="s">
        <v>2248</v>
      </c>
    </row>
    <row r="1418" spans="1:13" s="168" customFormat="1" ht="12.75" customHeight="1" outlineLevel="1" x14ac:dyDescent="0.25">
      <c r="A1418" s="55"/>
      <c r="B1418" s="276" t="s">
        <v>4069</v>
      </c>
      <c r="C1418" s="282" t="s">
        <v>2745</v>
      </c>
      <c r="D1418" s="278" t="s">
        <v>2674</v>
      </c>
      <c r="E1418" s="278" t="s">
        <v>3425</v>
      </c>
      <c r="F1418" s="278" t="s">
        <v>2670</v>
      </c>
      <c r="G1418" s="278" t="s">
        <v>2245</v>
      </c>
      <c r="H1418" s="278" t="s">
        <v>2248</v>
      </c>
      <c r="I1418" s="237" t="s">
        <v>2248</v>
      </c>
      <c r="J1418" s="278" t="s">
        <v>2248</v>
      </c>
      <c r="K1418" s="278">
        <v>4</v>
      </c>
      <c r="L1418" s="278" t="s">
        <v>2248</v>
      </c>
      <c r="M1418" s="278" t="s">
        <v>2248</v>
      </c>
    </row>
    <row r="1419" spans="1:13" s="168" customFormat="1" ht="12.75" customHeight="1" outlineLevel="1" x14ac:dyDescent="0.25">
      <c r="A1419" s="55"/>
      <c r="B1419" s="276" t="s">
        <v>4069</v>
      </c>
      <c r="C1419" s="282"/>
      <c r="D1419" s="278"/>
      <c r="E1419" s="278" t="s">
        <v>2787</v>
      </c>
      <c r="F1419" s="278" t="s">
        <v>2670</v>
      </c>
      <c r="G1419" s="278" t="s">
        <v>2241</v>
      </c>
      <c r="H1419" s="278">
        <v>2</v>
      </c>
      <c r="I1419" s="237" t="s">
        <v>2248</v>
      </c>
      <c r="J1419" s="278" t="s">
        <v>2248</v>
      </c>
      <c r="K1419" s="278" t="s">
        <v>2248</v>
      </c>
      <c r="L1419" s="278" t="s">
        <v>2248</v>
      </c>
      <c r="M1419" s="278" t="s">
        <v>2248</v>
      </c>
    </row>
    <row r="1420" spans="1:13" s="168" customFormat="1" ht="12.75" customHeight="1" outlineLevel="1" x14ac:dyDescent="0.25">
      <c r="A1420" s="55"/>
      <c r="B1420" s="276" t="s">
        <v>4069</v>
      </c>
      <c r="C1420" s="282"/>
      <c r="D1420" s="278"/>
      <c r="E1420" s="278" t="s">
        <v>2888</v>
      </c>
      <c r="F1420" s="278" t="s">
        <v>2670</v>
      </c>
      <c r="G1420" s="278" t="s">
        <v>2241</v>
      </c>
      <c r="H1420" s="278" t="s">
        <v>2248</v>
      </c>
      <c r="I1420" s="237">
        <v>3</v>
      </c>
      <c r="J1420" s="278" t="s">
        <v>2248</v>
      </c>
      <c r="K1420" s="278" t="s">
        <v>2248</v>
      </c>
      <c r="L1420" s="278" t="s">
        <v>2248</v>
      </c>
      <c r="M1420" s="278" t="s">
        <v>2248</v>
      </c>
    </row>
    <row r="1421" spans="1:13" s="168" customFormat="1" ht="12.75" customHeight="1" outlineLevel="1" x14ac:dyDescent="0.25">
      <c r="A1421" s="55"/>
      <c r="B1421" s="276" t="s">
        <v>4069</v>
      </c>
      <c r="C1421" s="282" t="s">
        <v>2746</v>
      </c>
      <c r="D1421" s="278" t="s">
        <v>2674</v>
      </c>
      <c r="E1421" s="278" t="s">
        <v>627</v>
      </c>
      <c r="F1421" s="278" t="s">
        <v>2670</v>
      </c>
      <c r="G1421" s="278" t="s">
        <v>2242</v>
      </c>
      <c r="H1421" s="278" t="s">
        <v>2248</v>
      </c>
      <c r="I1421" s="237" t="s">
        <v>2248</v>
      </c>
      <c r="J1421" s="278" t="s">
        <v>2248</v>
      </c>
      <c r="K1421" s="278">
        <v>9</v>
      </c>
      <c r="L1421" s="278">
        <v>3</v>
      </c>
      <c r="M1421" s="278" t="s">
        <v>2248</v>
      </c>
    </row>
    <row r="1422" spans="1:13" s="168" customFormat="1" ht="12.75" customHeight="1" outlineLevel="1" x14ac:dyDescent="0.25">
      <c r="A1422" s="55"/>
      <c r="B1422" s="276" t="s">
        <v>4069</v>
      </c>
      <c r="C1422" s="278"/>
      <c r="D1422" s="278"/>
      <c r="E1422" s="278" t="s">
        <v>2675</v>
      </c>
      <c r="F1422" s="278" t="s">
        <v>2670</v>
      </c>
      <c r="G1422" s="278" t="s">
        <v>2246</v>
      </c>
      <c r="H1422" s="278" t="s">
        <v>2248</v>
      </c>
      <c r="I1422" s="237" t="s">
        <v>2248</v>
      </c>
      <c r="J1422" s="278" t="s">
        <v>2248</v>
      </c>
      <c r="K1422" s="278" t="s">
        <v>2248</v>
      </c>
      <c r="L1422" s="278" t="s">
        <v>2248</v>
      </c>
      <c r="M1422" s="278" t="s">
        <v>2248</v>
      </c>
    </row>
    <row r="1423" spans="1:13" s="168" customFormat="1" ht="12.75" customHeight="1" outlineLevel="1" x14ac:dyDescent="0.25">
      <c r="A1423" s="55"/>
      <c r="B1423" s="276" t="s">
        <v>4069</v>
      </c>
      <c r="C1423" s="278"/>
      <c r="D1423" s="278"/>
      <c r="E1423" s="278" t="s">
        <v>628</v>
      </c>
      <c r="F1423" s="278" t="s">
        <v>2670</v>
      </c>
      <c r="G1423" s="278" t="s">
        <v>2241</v>
      </c>
      <c r="H1423" s="278" t="s">
        <v>2248</v>
      </c>
      <c r="I1423" s="237">
        <v>4</v>
      </c>
      <c r="J1423" s="278" t="s">
        <v>2248</v>
      </c>
      <c r="K1423" s="278" t="s">
        <v>2248</v>
      </c>
      <c r="L1423" s="278" t="s">
        <v>2248</v>
      </c>
      <c r="M1423" s="278" t="s">
        <v>2248</v>
      </c>
    </row>
    <row r="1424" spans="1:13" s="168" customFormat="1" ht="12.75" customHeight="1" outlineLevel="1" x14ac:dyDescent="0.25">
      <c r="A1424" s="55"/>
      <c r="B1424" s="276" t="s">
        <v>4069</v>
      </c>
      <c r="C1424" s="278" t="s">
        <v>3405</v>
      </c>
      <c r="D1424" s="278" t="s">
        <v>2670</v>
      </c>
      <c r="E1424" s="278" t="s">
        <v>3406</v>
      </c>
      <c r="F1424" s="278" t="s">
        <v>2670</v>
      </c>
      <c r="G1424" s="278" t="s">
        <v>2245</v>
      </c>
      <c r="H1424" s="278" t="s">
        <v>2248</v>
      </c>
      <c r="I1424" s="237" t="s">
        <v>2248</v>
      </c>
      <c r="J1424" s="278" t="s">
        <v>2248</v>
      </c>
      <c r="K1424" s="278">
        <v>6</v>
      </c>
      <c r="L1424" s="278" t="s">
        <v>2248</v>
      </c>
      <c r="M1424" s="278" t="s">
        <v>2248</v>
      </c>
    </row>
    <row r="1425" spans="1:13" s="168" customFormat="1" ht="12.75" customHeight="1" outlineLevel="1" x14ac:dyDescent="0.25">
      <c r="A1425" s="55"/>
      <c r="B1425" s="276" t="s">
        <v>4069</v>
      </c>
      <c r="C1425" s="278"/>
      <c r="D1425" s="278"/>
      <c r="E1425" s="278" t="s">
        <v>3407</v>
      </c>
      <c r="F1425" s="278" t="s">
        <v>2670</v>
      </c>
      <c r="G1425" s="278" t="s">
        <v>2245</v>
      </c>
      <c r="H1425" s="278" t="s">
        <v>2248</v>
      </c>
      <c r="I1425" s="237" t="s">
        <v>2248</v>
      </c>
      <c r="J1425" s="278" t="s">
        <v>2248</v>
      </c>
      <c r="K1425" s="278">
        <v>6</v>
      </c>
      <c r="L1425" s="278" t="s">
        <v>2248</v>
      </c>
      <c r="M1425" s="278" t="s">
        <v>2248</v>
      </c>
    </row>
    <row r="1426" spans="1:13" s="168" customFormat="1" ht="12.75" customHeight="1" x14ac:dyDescent="0.25">
      <c r="A1426" s="55"/>
      <c r="B1426" s="47" t="s">
        <v>4070</v>
      </c>
      <c r="C1426" s="48" t="s">
        <v>4102</v>
      </c>
      <c r="D1426" s="204"/>
      <c r="E1426" s="204"/>
      <c r="F1426" s="205"/>
      <c r="G1426" s="205"/>
      <c r="H1426" s="205"/>
      <c r="I1426" s="205"/>
      <c r="J1426" s="205"/>
      <c r="K1426" s="205"/>
      <c r="L1426" s="205"/>
      <c r="M1426" s="205"/>
    </row>
    <row r="1427" spans="1:13" s="168" customFormat="1" ht="12.75" customHeight="1" outlineLevel="1" x14ac:dyDescent="0.25">
      <c r="A1427" s="55"/>
      <c r="B1427" s="276" t="s">
        <v>4070</v>
      </c>
      <c r="C1427" s="278" t="s">
        <v>2578</v>
      </c>
      <c r="D1427" s="278" t="s">
        <v>2674</v>
      </c>
      <c r="E1427" s="278" t="s">
        <v>2769</v>
      </c>
      <c r="F1427" s="278" t="s">
        <v>2670</v>
      </c>
      <c r="G1427" s="278" t="s">
        <v>2241</v>
      </c>
      <c r="H1427" s="278">
        <v>11</v>
      </c>
      <c r="I1427" s="237" t="s">
        <v>2248</v>
      </c>
      <c r="J1427" s="278" t="s">
        <v>2248</v>
      </c>
      <c r="K1427" s="278" t="s">
        <v>2248</v>
      </c>
      <c r="L1427" s="278" t="s">
        <v>2248</v>
      </c>
      <c r="M1427" s="278" t="s">
        <v>2248</v>
      </c>
    </row>
    <row r="1428" spans="1:13" s="168" customFormat="1" ht="12.75" customHeight="1" outlineLevel="1" x14ac:dyDescent="0.25">
      <c r="A1428" s="55"/>
      <c r="B1428" s="276" t="s">
        <v>4070</v>
      </c>
      <c r="C1428" s="278"/>
      <c r="D1428" s="278"/>
      <c r="E1428" s="278" t="s">
        <v>615</v>
      </c>
      <c r="F1428" s="278" t="s">
        <v>2670</v>
      </c>
      <c r="G1428" s="278" t="s">
        <v>2243</v>
      </c>
      <c r="H1428" s="278" t="s">
        <v>2248</v>
      </c>
      <c r="I1428" s="237" t="s">
        <v>2248</v>
      </c>
      <c r="J1428" s="278" t="s">
        <v>2248</v>
      </c>
      <c r="K1428" s="278" t="s">
        <v>2248</v>
      </c>
      <c r="L1428" s="278" t="s">
        <v>2248</v>
      </c>
      <c r="M1428" s="278" t="s">
        <v>2248</v>
      </c>
    </row>
    <row r="1429" spans="1:13" s="168" customFormat="1" ht="12.75" customHeight="1" outlineLevel="1" x14ac:dyDescent="0.25">
      <c r="A1429" s="55"/>
      <c r="B1429" s="276" t="s">
        <v>4070</v>
      </c>
      <c r="C1429" s="282" t="s">
        <v>2744</v>
      </c>
      <c r="D1429" s="278" t="s">
        <v>2674</v>
      </c>
      <c r="E1429" s="278" t="s">
        <v>2782</v>
      </c>
      <c r="F1429" s="278" t="s">
        <v>2681</v>
      </c>
      <c r="G1429" s="278" t="s">
        <v>2241</v>
      </c>
      <c r="H1429" s="278" t="s">
        <v>2248</v>
      </c>
      <c r="I1429" s="237">
        <v>15</v>
      </c>
      <c r="J1429" s="278" t="s">
        <v>2248</v>
      </c>
      <c r="K1429" s="278" t="s">
        <v>2248</v>
      </c>
      <c r="L1429" s="278" t="s">
        <v>2248</v>
      </c>
      <c r="M1429" s="278" t="s">
        <v>2248</v>
      </c>
    </row>
    <row r="1430" spans="1:13" s="168" customFormat="1" ht="12.75" customHeight="1" outlineLevel="1" x14ac:dyDescent="0.25">
      <c r="A1430" s="55"/>
      <c r="B1430" s="276" t="s">
        <v>4070</v>
      </c>
      <c r="C1430" s="282"/>
      <c r="D1430" s="278"/>
      <c r="E1430" s="278" t="s">
        <v>2783</v>
      </c>
      <c r="F1430" s="278" t="s">
        <v>2670</v>
      </c>
      <c r="G1430" s="278" t="s">
        <v>2241</v>
      </c>
      <c r="H1430" s="278" t="s">
        <v>2248</v>
      </c>
      <c r="I1430" s="237">
        <v>9</v>
      </c>
      <c r="J1430" s="278" t="s">
        <v>2248</v>
      </c>
      <c r="K1430" s="278" t="s">
        <v>2248</v>
      </c>
      <c r="L1430" s="278" t="s">
        <v>2248</v>
      </c>
      <c r="M1430" s="278" t="s">
        <v>2248</v>
      </c>
    </row>
    <row r="1431" spans="1:13" s="168" customFormat="1" ht="12.75" customHeight="1" outlineLevel="1" x14ac:dyDescent="0.25">
      <c r="A1431" s="55"/>
      <c r="B1431" s="276" t="s">
        <v>4070</v>
      </c>
      <c r="C1431" s="279" t="s">
        <v>2586</v>
      </c>
      <c r="D1431" s="237" t="s">
        <v>2679</v>
      </c>
      <c r="E1431" s="237" t="s">
        <v>2784</v>
      </c>
      <c r="F1431" s="237" t="s">
        <v>2670</v>
      </c>
      <c r="G1431" s="237" t="str">
        <f>VLOOKUP(E1431,DI_schema,2,FALSE)</f>
        <v>string</v>
      </c>
      <c r="H1431" s="237" t="str">
        <f>VLOOKUP($E1431,DI_schema,3,FALSE)</f>
        <v/>
      </c>
      <c r="I1431" s="237">
        <f>VLOOKUP($E1431,DI_schema,4,FALSE)</f>
        <v>3</v>
      </c>
      <c r="J1431" s="237" t="str">
        <f>VLOOKUP($E1431,DI_schema,5,FALSE)</f>
        <v/>
      </c>
      <c r="K1431" s="237" t="str">
        <f>VLOOKUP($E1431,DI_schema,6,FALSE)</f>
        <v/>
      </c>
      <c r="L1431" s="237" t="str">
        <f>VLOOKUP($E1431,DI_schema,7,FALSE)</f>
        <v/>
      </c>
      <c r="M1431" s="237" t="str">
        <f>IF(LEN(VLOOKUP($E1431,DI_schema,8,FALSE))&gt;0,"Yes","")</f>
        <v/>
      </c>
    </row>
    <row r="1432" spans="1:13" s="168" customFormat="1" ht="12.75" customHeight="1" outlineLevel="1" x14ac:dyDescent="0.25">
      <c r="A1432" s="55"/>
      <c r="B1432" s="276" t="s">
        <v>4070</v>
      </c>
      <c r="C1432" s="237"/>
      <c r="D1432" s="237"/>
      <c r="E1432" s="237" t="s">
        <v>2785</v>
      </c>
      <c r="F1432" s="237" t="s">
        <v>2670</v>
      </c>
      <c r="G1432" s="237" t="str">
        <f>VLOOKUP(E1432,DI_schema,2,FALSE)</f>
        <v>string</v>
      </c>
      <c r="H1432" s="237" t="str">
        <f>VLOOKUP($E1432,DI_schema,3,FALSE)</f>
        <v/>
      </c>
      <c r="I1432" s="237">
        <f>VLOOKUP($E1432,DI_schema,4,FALSE)</f>
        <v>10</v>
      </c>
      <c r="J1432" s="237" t="str">
        <f>VLOOKUP($E1432,DI_schema,5,FALSE)</f>
        <v/>
      </c>
      <c r="K1432" s="237" t="str">
        <f>VLOOKUP($E1432,DI_schema,6,FALSE)</f>
        <v/>
      </c>
      <c r="L1432" s="237" t="str">
        <f>VLOOKUP($E1432,DI_schema,7,FALSE)</f>
        <v/>
      </c>
      <c r="M1432" s="237" t="str">
        <f>IF(LEN(VLOOKUP($E1432,DI_schema,8,FALSE))&gt;0,"Yes","")</f>
        <v/>
      </c>
    </row>
    <row r="1433" spans="1:13" s="168" customFormat="1" ht="12.75" customHeight="1" outlineLevel="1" x14ac:dyDescent="0.25">
      <c r="A1433" s="55"/>
      <c r="B1433" s="276" t="s">
        <v>4070</v>
      </c>
      <c r="C1433" s="279"/>
      <c r="D1433" s="278"/>
      <c r="E1433" s="237" t="s">
        <v>2787</v>
      </c>
      <c r="F1433" s="237" t="s">
        <v>2670</v>
      </c>
      <c r="G1433" s="237" t="str">
        <f>VLOOKUP(E1433,DI_schema,2,FALSE)</f>
        <v>string</v>
      </c>
      <c r="H1433" s="237">
        <f>VLOOKUP($E1433,DI_schema,3,FALSE)</f>
        <v>2</v>
      </c>
      <c r="I1433" s="237" t="str">
        <f>VLOOKUP($E1433,DI_schema,4,FALSE)</f>
        <v/>
      </c>
      <c r="J1433" s="278"/>
      <c r="K1433" s="278"/>
      <c r="L1433" s="278"/>
      <c r="M1433" s="278"/>
    </row>
    <row r="1434" spans="1:13" s="168" customFormat="1" ht="12.75" customHeight="1" outlineLevel="1" x14ac:dyDescent="0.25">
      <c r="A1434" s="55"/>
      <c r="B1434" s="276" t="s">
        <v>4070</v>
      </c>
      <c r="C1434" s="282"/>
      <c r="D1434" s="278"/>
      <c r="E1434" s="237" t="s">
        <v>2888</v>
      </c>
      <c r="F1434" s="237" t="s">
        <v>2670</v>
      </c>
      <c r="G1434" s="237" t="str">
        <f>VLOOKUP(E1434,DI_schema,2,FALSE)</f>
        <v>string</v>
      </c>
      <c r="H1434" s="237" t="str">
        <f>VLOOKUP($E1434,DI_schema,3,FALSE)</f>
        <v/>
      </c>
      <c r="I1434" s="237">
        <f>VLOOKUP($E1434,DI_schema,4,FALSE)</f>
        <v>3</v>
      </c>
      <c r="J1434" s="237" t="str">
        <f>VLOOKUP($E1434,DI_schema,5,FALSE)</f>
        <v/>
      </c>
      <c r="K1434" s="278"/>
      <c r="L1434" s="278"/>
      <c r="M1434" s="278"/>
    </row>
    <row r="1435" spans="1:13" s="168" customFormat="1" ht="12.75" customHeight="1" outlineLevel="1" x14ac:dyDescent="0.25">
      <c r="A1435" s="55"/>
      <c r="B1435" s="276" t="s">
        <v>4070</v>
      </c>
      <c r="C1435" s="282"/>
      <c r="D1435" s="278"/>
      <c r="E1435" s="237" t="s">
        <v>2786</v>
      </c>
      <c r="F1435" s="237" t="s">
        <v>2670</v>
      </c>
      <c r="G1435" s="237" t="str">
        <f>VLOOKUP(E1435,DI_schema,2,FALSE)</f>
        <v>decimal</v>
      </c>
      <c r="H1435" s="237" t="str">
        <f>VLOOKUP($E1435,DI_schema,3,FALSE)</f>
        <v/>
      </c>
      <c r="I1435" s="237" t="str">
        <f>VLOOKUP($E1435,DI_schema,4,FALSE)</f>
        <v/>
      </c>
      <c r="J1435" s="237" t="str">
        <f>VLOOKUP($E1435,DI_schema,5,FALSE)</f>
        <v/>
      </c>
      <c r="K1435" s="237">
        <f>VLOOKUP($E1435,DI_schema,6,FALSE)</f>
        <v>15</v>
      </c>
      <c r="L1435" s="237">
        <f>VLOOKUP($E1435,DI_schema,7,FALSE)</f>
        <v>3</v>
      </c>
      <c r="M1435" s="278"/>
    </row>
    <row r="1436" spans="1:13" ht="12.75" customHeight="1" x14ac:dyDescent="0.25">
      <c r="A1436" s="55"/>
      <c r="B1436" s="47" t="s">
        <v>3780</v>
      </c>
      <c r="C1436" s="48" t="str">
        <f>VLOOKUP($B1436,MMnames,2,FALSE)</f>
        <v>Designated DUoS Payment Dispute</v>
      </c>
      <c r="D1436" s="49"/>
      <c r="E1436" s="49"/>
      <c r="F1436" s="14"/>
      <c r="G1436" s="14"/>
      <c r="H1436" s="14"/>
      <c r="I1436" s="14"/>
      <c r="J1436" s="14"/>
      <c r="K1436" s="14"/>
      <c r="L1436" s="14"/>
      <c r="M1436" s="14"/>
    </row>
    <row r="1437" spans="1:13" ht="12.75" customHeight="1" outlineLevel="1" x14ac:dyDescent="0.25">
      <c r="A1437" s="55"/>
      <c r="B1437" s="51" t="s">
        <v>3780</v>
      </c>
      <c r="C1437" s="159" t="s">
        <v>2668</v>
      </c>
      <c r="D1437" s="159"/>
      <c r="E1437" s="159" t="s">
        <v>2769</v>
      </c>
      <c r="F1437" s="159" t="s">
        <v>2670</v>
      </c>
      <c r="G1437" s="159" t="str">
        <f>VLOOKUP(E1437,DI_schema,2,FALSE)</f>
        <v>string</v>
      </c>
      <c r="H1437" s="159">
        <f>VLOOKUP($E1437,DI_schema,3,FALSE)</f>
        <v>11</v>
      </c>
      <c r="I1437" s="159" t="str">
        <f>VLOOKUP($E1437,DI_schema,4,FALSE)</f>
        <v/>
      </c>
      <c r="J1437" s="159" t="str">
        <f>VLOOKUP($E1437,DI_schema,5,FALSE)</f>
        <v/>
      </c>
      <c r="K1437" s="159" t="str">
        <f>VLOOKUP($E1437,DI_schema,6,FALSE)</f>
        <v/>
      </c>
      <c r="L1437" s="159" t="str">
        <f>VLOOKUP($E1437,DI_schema,7,FALSE)</f>
        <v/>
      </c>
      <c r="M1437" s="159" t="str">
        <f>IF(LEN(VLOOKUP($E1437,DI_schema,8,FALSE))&gt;0,"Yes","")</f>
        <v/>
      </c>
    </row>
    <row r="1438" spans="1:13" ht="12.75" customHeight="1" outlineLevel="1" x14ac:dyDescent="0.25">
      <c r="A1438" s="55"/>
      <c r="B1438" s="51" t="s">
        <v>3780</v>
      </c>
      <c r="C1438" s="159"/>
      <c r="D1438" s="159"/>
      <c r="E1438" s="159" t="s">
        <v>2894</v>
      </c>
      <c r="F1438" s="233" t="s">
        <v>2681</v>
      </c>
      <c r="G1438" s="159" t="str">
        <f>VLOOKUP(E1438,DI_schema,2,FALSE)</f>
        <v>string</v>
      </c>
      <c r="H1438" s="159" t="str">
        <f>VLOOKUP($E1438,DI_schema,3,FALSE)</f>
        <v/>
      </c>
      <c r="I1438" s="159">
        <f>VLOOKUP($E1438,DI_schema,4,FALSE)</f>
        <v>35</v>
      </c>
      <c r="J1438" s="159" t="str">
        <f>VLOOKUP($E1438,DI_schema,5,FALSE)</f>
        <v/>
      </c>
      <c r="K1438" s="159" t="str">
        <f>VLOOKUP($E1438,DI_schema,6,FALSE)</f>
        <v/>
      </c>
      <c r="L1438" s="159" t="str">
        <f>VLOOKUP($E1438,DI_schema,7,FALSE)</f>
        <v/>
      </c>
      <c r="M1438" s="159" t="str">
        <f>IF(LEN(VLOOKUP($E1438,DI_schema,8,FALSE))&gt;0,"Yes","")</f>
        <v/>
      </c>
    </row>
    <row r="1439" spans="1:13" ht="12.75" customHeight="1" outlineLevel="1" x14ac:dyDescent="0.25">
      <c r="A1439" s="55"/>
      <c r="B1439" s="51" t="s">
        <v>3780</v>
      </c>
      <c r="C1439" s="159"/>
      <c r="D1439" s="159"/>
      <c r="E1439" s="159" t="s">
        <v>3454</v>
      </c>
      <c r="F1439" s="159" t="s">
        <v>2670</v>
      </c>
      <c r="G1439" s="159" t="str">
        <f>VLOOKUP(E1439,DI_schema,2,FALSE)</f>
        <v>string</v>
      </c>
      <c r="H1439" s="159" t="str">
        <f>VLOOKUP($E1439,DI_schema,3,FALSE)</f>
        <v/>
      </c>
      <c r="I1439" s="159">
        <v>12</v>
      </c>
      <c r="J1439" s="159" t="str">
        <f>VLOOKUP($E1439,DI_schema,5,FALSE)</f>
        <v/>
      </c>
      <c r="K1439" s="159" t="str">
        <f>VLOOKUP($E1439,DI_schema,6,FALSE)</f>
        <v/>
      </c>
      <c r="L1439" s="159" t="str">
        <f>VLOOKUP($E1439,DI_schema,7,FALSE)</f>
        <v/>
      </c>
      <c r="M1439" s="159" t="str">
        <f>IF(LEN(VLOOKUP($E1439,DI_schema,8,FALSE))&gt;0,"Yes","")</f>
        <v/>
      </c>
    </row>
    <row r="1440" spans="1:13" ht="12.75" customHeight="1" outlineLevel="1" x14ac:dyDescent="0.25">
      <c r="A1440" s="55"/>
      <c r="B1440" s="51" t="s">
        <v>3780</v>
      </c>
      <c r="C1440" s="4"/>
      <c r="D1440" s="159"/>
      <c r="E1440" s="159" t="s">
        <v>3455</v>
      </c>
      <c r="F1440" s="4" t="s">
        <v>2670</v>
      </c>
      <c r="G1440" s="159" t="str">
        <f>VLOOKUP(E1440,DI_schema,2,FALSE)</f>
        <v>string</v>
      </c>
      <c r="H1440" s="159" t="str">
        <f>VLOOKUP($E1440,DI_schema,3,FALSE)</f>
        <v/>
      </c>
      <c r="I1440" s="159">
        <v>21</v>
      </c>
      <c r="J1440" s="159" t="str">
        <f>VLOOKUP($E1440,DI_schema,5,FALSE)</f>
        <v/>
      </c>
      <c r="K1440" s="159" t="str">
        <f>VLOOKUP($E1440,DI_schema,6,FALSE)</f>
        <v/>
      </c>
      <c r="L1440" s="159" t="str">
        <f>VLOOKUP($E1440,DI_schema,7,FALSE)</f>
        <v/>
      </c>
      <c r="M1440" s="159" t="str">
        <f>IF(LEN(VLOOKUP($E1440,DI_schema,8,FALSE))&gt;0,"Yes","")</f>
        <v/>
      </c>
    </row>
    <row r="1441" spans="1:13" ht="12.75" customHeight="1" outlineLevel="1" x14ac:dyDescent="0.25">
      <c r="A1441" s="55"/>
      <c r="B1441" s="51" t="s">
        <v>3780</v>
      </c>
      <c r="C1441" s="159"/>
      <c r="D1441" s="159"/>
      <c r="E1441" s="159" t="s">
        <v>3456</v>
      </c>
      <c r="F1441" s="4" t="s">
        <v>2670</v>
      </c>
      <c r="G1441" s="159" t="str">
        <f>VLOOKUP(E1441,DI_schema,2,FALSE)</f>
        <v>string</v>
      </c>
      <c r="H1441" s="159">
        <f>VLOOKUP($E1441,DI_schema,3,FALSE)</f>
        <v>3</v>
      </c>
      <c r="I1441" s="159" t="str">
        <f>VLOOKUP($E1441,DI_schema,4,FALSE)</f>
        <v/>
      </c>
      <c r="J1441" s="159" t="str">
        <f>VLOOKUP($E1441,DI_schema,5,FALSE)</f>
        <v/>
      </c>
      <c r="K1441" s="159" t="str">
        <f>VLOOKUP($E1441,DI_schema,6,FALSE)</f>
        <v/>
      </c>
      <c r="L1441" s="159" t="str">
        <f>VLOOKUP($E1441,DI_schema,7,FALSE)</f>
        <v/>
      </c>
      <c r="M1441" s="159" t="str">
        <f>IF(LEN(VLOOKUP($E1441,DI_schema,8,FALSE))&gt;0,"Yes","")</f>
        <v/>
      </c>
    </row>
    <row r="1442" spans="1:13" ht="12.75" customHeight="1" x14ac:dyDescent="0.25">
      <c r="A1442" s="55"/>
      <c r="B1442" s="47" t="s">
        <v>3782</v>
      </c>
      <c r="C1442" s="48" t="str">
        <f>VLOOKUP($B1442,MMnames,2,FALSE)</f>
        <v>Non Interval Aggregation</v>
      </c>
      <c r="D1442" s="49"/>
      <c r="E1442" s="49"/>
      <c r="F1442" s="14"/>
      <c r="G1442" s="14"/>
      <c r="H1442" s="14"/>
      <c r="I1442" s="14"/>
      <c r="J1442" s="14"/>
      <c r="K1442" s="14"/>
      <c r="L1442" s="14"/>
      <c r="M1442" s="14"/>
    </row>
    <row r="1443" spans="1:13" ht="12.75" customHeight="1" outlineLevel="1" x14ac:dyDescent="0.25">
      <c r="A1443" s="55"/>
      <c r="B1443" s="51" t="s">
        <v>3782</v>
      </c>
      <c r="C1443" s="159" t="s">
        <v>2668</v>
      </c>
      <c r="D1443" s="159"/>
      <c r="E1443" s="159" t="s">
        <v>2669</v>
      </c>
      <c r="F1443" s="159" t="s">
        <v>2670</v>
      </c>
      <c r="G1443" s="159" t="str">
        <f t="shared" ref="G1443:G1459" si="480">VLOOKUP(E1443,DI_schema,2,FALSE)</f>
        <v>date</v>
      </c>
      <c r="H1443" s="159" t="str">
        <f t="shared" ref="H1443:H1459" si="481">VLOOKUP($E1443,DI_schema,3,FALSE)</f>
        <v/>
      </c>
      <c r="I1443" s="159" t="str">
        <f t="shared" ref="I1443:I1459" si="482">VLOOKUP($E1443,DI_schema,4,FALSE)</f>
        <v/>
      </c>
      <c r="J1443" s="159" t="str">
        <f t="shared" ref="J1443:J1459" si="483">VLOOKUP($E1443,DI_schema,5,FALSE)</f>
        <v/>
      </c>
      <c r="K1443" s="159" t="str">
        <f t="shared" ref="K1443:K1459" si="484">VLOOKUP($E1443,DI_schema,6,FALSE)</f>
        <v/>
      </c>
      <c r="L1443" s="159" t="str">
        <f t="shared" ref="L1443:L1459" si="485">VLOOKUP($E1443,DI_schema,7,FALSE)</f>
        <v/>
      </c>
      <c r="M1443" s="159" t="str">
        <f t="shared" ref="M1443:M1459" si="486">IF(LEN(VLOOKUP($E1443,DI_schema,8,FALSE))&gt;0,"Yes","")</f>
        <v/>
      </c>
    </row>
    <row r="1444" spans="1:13" ht="12.75" customHeight="1" outlineLevel="1" x14ac:dyDescent="0.25">
      <c r="A1444" s="55"/>
      <c r="B1444" s="51" t="s">
        <v>3782</v>
      </c>
      <c r="C1444" s="159"/>
      <c r="D1444" s="159"/>
      <c r="E1444" s="159" t="s">
        <v>2750</v>
      </c>
      <c r="F1444" s="159" t="s">
        <v>2670</v>
      </c>
      <c r="G1444" s="159" t="str">
        <f t="shared" si="480"/>
        <v>int</v>
      </c>
      <c r="H1444" s="159" t="str">
        <f t="shared" si="481"/>
        <v/>
      </c>
      <c r="I1444" s="159" t="str">
        <f t="shared" si="482"/>
        <v/>
      </c>
      <c r="J1444" s="159" t="str">
        <f t="shared" si="483"/>
        <v/>
      </c>
      <c r="K1444" s="159">
        <f t="shared" si="484"/>
        <v>2</v>
      </c>
      <c r="L1444" s="159" t="str">
        <f t="shared" si="485"/>
        <v/>
      </c>
      <c r="M1444" s="159" t="str">
        <f t="shared" si="486"/>
        <v/>
      </c>
    </row>
    <row r="1445" spans="1:13" ht="12.75" customHeight="1" outlineLevel="1" x14ac:dyDescent="0.25">
      <c r="A1445" s="55"/>
      <c r="B1445" s="51" t="s">
        <v>3782</v>
      </c>
      <c r="C1445" s="159"/>
      <c r="D1445" s="159"/>
      <c r="E1445" s="46" t="s">
        <v>2671</v>
      </c>
      <c r="F1445" s="159" t="s">
        <v>2670</v>
      </c>
      <c r="G1445" s="159" t="str">
        <f t="shared" si="480"/>
        <v>string</v>
      </c>
      <c r="H1445" s="159">
        <f t="shared" si="481"/>
        <v>3</v>
      </c>
      <c r="I1445" s="159" t="str">
        <f t="shared" si="482"/>
        <v/>
      </c>
      <c r="J1445" s="159" t="str">
        <f t="shared" si="483"/>
        <v/>
      </c>
      <c r="K1445" s="159" t="str">
        <f t="shared" si="484"/>
        <v/>
      </c>
      <c r="L1445" s="159" t="str">
        <f t="shared" si="485"/>
        <v/>
      </c>
      <c r="M1445" s="159" t="str">
        <f t="shared" si="486"/>
        <v/>
      </c>
    </row>
    <row r="1446" spans="1:13" ht="12.75" customHeight="1" outlineLevel="1" x14ac:dyDescent="0.25">
      <c r="A1446" s="55"/>
      <c r="B1446" s="51" t="s">
        <v>3782</v>
      </c>
      <c r="C1446" s="4"/>
      <c r="D1446" s="159"/>
      <c r="E1446" s="4" t="s">
        <v>2751</v>
      </c>
      <c r="F1446" s="159" t="s">
        <v>2670</v>
      </c>
      <c r="G1446" s="159" t="str">
        <f t="shared" si="480"/>
        <v>string</v>
      </c>
      <c r="H1446" s="159">
        <f t="shared" si="481"/>
        <v>9</v>
      </c>
      <c r="I1446" s="159" t="str">
        <f t="shared" si="482"/>
        <v/>
      </c>
      <c r="J1446" s="159" t="str">
        <f t="shared" si="483"/>
        <v/>
      </c>
      <c r="K1446" s="159" t="str">
        <f t="shared" si="484"/>
        <v/>
      </c>
      <c r="L1446" s="159" t="str">
        <f t="shared" si="485"/>
        <v/>
      </c>
      <c r="M1446" s="159" t="str">
        <f t="shared" si="486"/>
        <v>Yes</v>
      </c>
    </row>
    <row r="1447" spans="1:13" ht="12.75" customHeight="1" outlineLevel="1" x14ac:dyDescent="0.25">
      <c r="A1447" s="55"/>
      <c r="B1447" s="51" t="s">
        <v>3782</v>
      </c>
      <c r="C1447" s="159"/>
      <c r="D1447" s="159"/>
      <c r="E1447" s="159" t="s">
        <v>2672</v>
      </c>
      <c r="F1447" s="159" t="s">
        <v>2670</v>
      </c>
      <c r="G1447" s="159" t="str">
        <f t="shared" si="480"/>
        <v>string</v>
      </c>
      <c r="H1447" s="159" t="str">
        <f t="shared" si="481"/>
        <v/>
      </c>
      <c r="I1447" s="159">
        <f t="shared" si="482"/>
        <v>1</v>
      </c>
      <c r="J1447" s="159" t="str">
        <f t="shared" si="483"/>
        <v/>
      </c>
      <c r="K1447" s="159" t="str">
        <f t="shared" si="484"/>
        <v/>
      </c>
      <c r="L1447" s="159" t="str">
        <f t="shared" si="485"/>
        <v/>
      </c>
      <c r="M1447" s="159" t="str">
        <f t="shared" si="486"/>
        <v>Yes</v>
      </c>
    </row>
    <row r="1448" spans="1:13" ht="12.75" customHeight="1" outlineLevel="1" x14ac:dyDescent="0.25">
      <c r="A1448" s="55"/>
      <c r="B1448" s="51" t="s">
        <v>3782</v>
      </c>
      <c r="C1448" s="159" t="s">
        <v>2673</v>
      </c>
      <c r="D1448" s="159" t="s">
        <v>2679</v>
      </c>
      <c r="E1448" s="159" t="s">
        <v>2675</v>
      </c>
      <c r="F1448" s="159" t="s">
        <v>2670</v>
      </c>
      <c r="G1448" s="159" t="str">
        <f t="shared" si="480"/>
        <v>dateTime</v>
      </c>
      <c r="H1448" s="159" t="str">
        <f t="shared" si="481"/>
        <v/>
      </c>
      <c r="I1448" s="159" t="str">
        <f t="shared" si="482"/>
        <v/>
      </c>
      <c r="J1448" s="159" t="str">
        <f t="shared" si="483"/>
        <v/>
      </c>
      <c r="K1448" s="159" t="str">
        <f t="shared" si="484"/>
        <v/>
      </c>
      <c r="L1448" s="159" t="str">
        <f t="shared" si="485"/>
        <v/>
      </c>
      <c r="M1448" s="159" t="str">
        <f t="shared" si="486"/>
        <v/>
      </c>
    </row>
    <row r="1449" spans="1:13" ht="12.75" customHeight="1" outlineLevel="1" x14ac:dyDescent="0.25">
      <c r="A1449" s="55"/>
      <c r="B1449" s="51" t="s">
        <v>3782</v>
      </c>
      <c r="C1449" s="159"/>
      <c r="D1449" s="159"/>
      <c r="E1449" s="159" t="s">
        <v>2676</v>
      </c>
      <c r="F1449" s="159" t="s">
        <v>2670</v>
      </c>
      <c r="G1449" s="159" t="str">
        <f t="shared" si="480"/>
        <v>int</v>
      </c>
      <c r="H1449" s="159" t="str">
        <f t="shared" si="481"/>
        <v/>
      </c>
      <c r="I1449" s="159" t="str">
        <f t="shared" si="482"/>
        <v/>
      </c>
      <c r="J1449" s="159" t="str">
        <f t="shared" si="483"/>
        <v/>
      </c>
      <c r="K1449" s="159">
        <f t="shared" si="484"/>
        <v>4</v>
      </c>
      <c r="L1449" s="159" t="str">
        <f t="shared" si="485"/>
        <v/>
      </c>
      <c r="M1449" s="159" t="str">
        <f t="shared" si="486"/>
        <v/>
      </c>
    </row>
    <row r="1450" spans="1:13" ht="12.75" customHeight="1" outlineLevel="1" x14ac:dyDescent="0.25">
      <c r="A1450" s="55"/>
      <c r="B1450" s="51" t="s">
        <v>3782</v>
      </c>
      <c r="C1450" s="159"/>
      <c r="D1450" s="159"/>
      <c r="E1450" s="159" t="s">
        <v>2673</v>
      </c>
      <c r="F1450" s="159" t="s">
        <v>2670</v>
      </c>
      <c r="G1450" s="159" t="str">
        <f t="shared" si="480"/>
        <v>decimal</v>
      </c>
      <c r="H1450" s="159" t="str">
        <f t="shared" si="481"/>
        <v/>
      </c>
      <c r="I1450" s="159" t="str">
        <f t="shared" si="482"/>
        <v/>
      </c>
      <c r="J1450" s="159" t="str">
        <f t="shared" si="483"/>
        <v/>
      </c>
      <c r="K1450" s="159">
        <f t="shared" si="484"/>
        <v>9</v>
      </c>
      <c r="L1450" s="159">
        <f t="shared" si="485"/>
        <v>2</v>
      </c>
      <c r="M1450" s="159" t="str">
        <f t="shared" si="486"/>
        <v/>
      </c>
    </row>
    <row r="1451" spans="1:13" ht="25.5" customHeight="1" outlineLevel="1" x14ac:dyDescent="0.25">
      <c r="A1451" s="55"/>
      <c r="B1451" s="276" t="s">
        <v>3782</v>
      </c>
      <c r="C1451" s="237"/>
      <c r="D1451" s="237"/>
      <c r="E1451" s="281" t="s">
        <v>2677</v>
      </c>
      <c r="F1451" s="237" t="s">
        <v>2670</v>
      </c>
      <c r="G1451" s="237" t="str">
        <f t="shared" si="480"/>
        <v>decimal</v>
      </c>
      <c r="H1451" s="237" t="str">
        <f t="shared" si="481"/>
        <v/>
      </c>
      <c r="I1451" s="237" t="str">
        <f t="shared" si="482"/>
        <v/>
      </c>
      <c r="J1451" s="237" t="str">
        <f t="shared" si="483"/>
        <v/>
      </c>
      <c r="K1451" s="237">
        <f t="shared" si="484"/>
        <v>9</v>
      </c>
      <c r="L1451" s="237">
        <f t="shared" si="485"/>
        <v>2</v>
      </c>
      <c r="M1451" s="237" t="str">
        <f t="shared" si="486"/>
        <v/>
      </c>
    </row>
    <row r="1452" spans="1:13" s="230" customFormat="1" ht="12.75" customHeight="1" outlineLevel="1" x14ac:dyDescent="0.25">
      <c r="A1452" s="55"/>
      <c r="B1452" s="276" t="s">
        <v>3782</v>
      </c>
      <c r="C1452" s="237" t="s">
        <v>2678</v>
      </c>
      <c r="D1452" s="237" t="s">
        <v>2679</v>
      </c>
      <c r="E1452" s="237" t="s">
        <v>2682</v>
      </c>
      <c r="F1452" s="237" t="s">
        <v>2670</v>
      </c>
      <c r="G1452" s="237" t="str">
        <f t="shared" si="480"/>
        <v>string</v>
      </c>
      <c r="H1452" s="237" t="str">
        <f t="shared" si="481"/>
        <v/>
      </c>
      <c r="I1452" s="237">
        <f t="shared" si="482"/>
        <v>5</v>
      </c>
      <c r="J1452" s="237" t="str">
        <f t="shared" si="483"/>
        <v/>
      </c>
      <c r="K1452" s="237" t="str">
        <f t="shared" si="484"/>
        <v/>
      </c>
      <c r="L1452" s="237" t="str">
        <f t="shared" si="485"/>
        <v/>
      </c>
      <c r="M1452" s="237" t="str">
        <f t="shared" si="486"/>
        <v/>
      </c>
    </row>
    <row r="1453" spans="1:13" s="230" customFormat="1" ht="12.75" customHeight="1" outlineLevel="1" x14ac:dyDescent="0.25">
      <c r="A1453" s="55"/>
      <c r="B1453" s="276" t="s">
        <v>3782</v>
      </c>
      <c r="C1453" s="237"/>
      <c r="D1453" s="237"/>
      <c r="E1453" s="237" t="s">
        <v>2683</v>
      </c>
      <c r="F1453" s="237" t="s">
        <v>2670</v>
      </c>
      <c r="G1453" s="237" t="str">
        <f t="shared" si="480"/>
        <v>string</v>
      </c>
      <c r="H1453" s="237" t="str">
        <f t="shared" si="481"/>
        <v/>
      </c>
      <c r="I1453" s="237">
        <f t="shared" si="482"/>
        <v>3</v>
      </c>
      <c r="J1453" s="237" t="str">
        <f t="shared" si="483"/>
        <v/>
      </c>
      <c r="K1453" s="237" t="str">
        <f t="shared" si="484"/>
        <v/>
      </c>
      <c r="L1453" s="237" t="str">
        <f t="shared" si="485"/>
        <v/>
      </c>
      <c r="M1453" s="237" t="str">
        <f t="shared" si="486"/>
        <v/>
      </c>
    </row>
    <row r="1454" spans="1:13" s="230" customFormat="1" ht="12.75" customHeight="1" outlineLevel="1" x14ac:dyDescent="0.25">
      <c r="A1454" s="55"/>
      <c r="B1454" s="276" t="s">
        <v>3782</v>
      </c>
      <c r="C1454" s="237"/>
      <c r="D1454" s="237"/>
      <c r="E1454" s="237" t="s">
        <v>2680</v>
      </c>
      <c r="F1454" s="237" t="s">
        <v>2681</v>
      </c>
      <c r="G1454" s="237" t="str">
        <f t="shared" si="480"/>
        <v>int</v>
      </c>
      <c r="H1454" s="237" t="str">
        <f t="shared" si="481"/>
        <v/>
      </c>
      <c r="I1454" s="167" t="str">
        <f t="shared" si="482"/>
        <v/>
      </c>
      <c r="J1454" s="237" t="str">
        <f t="shared" si="483"/>
        <v/>
      </c>
      <c r="K1454" s="237">
        <f t="shared" si="484"/>
        <v>8</v>
      </c>
      <c r="L1454" s="237" t="str">
        <f t="shared" si="485"/>
        <v/>
      </c>
      <c r="M1454" s="237" t="str">
        <f t="shared" si="486"/>
        <v/>
      </c>
    </row>
    <row r="1455" spans="1:13" s="230" customFormat="1" ht="12.75" customHeight="1" outlineLevel="1" x14ac:dyDescent="0.25">
      <c r="A1455" s="55"/>
      <c r="B1455" s="276" t="s">
        <v>3782</v>
      </c>
      <c r="C1455" s="279" t="s">
        <v>3653</v>
      </c>
      <c r="D1455" s="237" t="s">
        <v>2679</v>
      </c>
      <c r="E1455" s="237" t="s">
        <v>2675</v>
      </c>
      <c r="F1455" s="237" t="s">
        <v>2670</v>
      </c>
      <c r="G1455" s="237" t="str">
        <f t="shared" si="480"/>
        <v>dateTime</v>
      </c>
      <c r="H1455" s="237" t="str">
        <f t="shared" si="481"/>
        <v/>
      </c>
      <c r="I1455" s="167" t="str">
        <f t="shared" si="482"/>
        <v/>
      </c>
      <c r="J1455" s="237" t="str">
        <f t="shared" si="483"/>
        <v/>
      </c>
      <c r="K1455" s="237" t="str">
        <f t="shared" si="484"/>
        <v/>
      </c>
      <c r="L1455" s="237" t="str">
        <f t="shared" si="485"/>
        <v/>
      </c>
      <c r="M1455" s="237" t="str">
        <f t="shared" si="486"/>
        <v/>
      </c>
    </row>
    <row r="1456" spans="1:13" s="230" customFormat="1" ht="12.75" customHeight="1" outlineLevel="1" x14ac:dyDescent="0.25">
      <c r="A1456" s="55"/>
      <c r="B1456" s="276" t="s">
        <v>3782</v>
      </c>
      <c r="C1456" s="237"/>
      <c r="D1456" s="237"/>
      <c r="E1456" s="237" t="s">
        <v>2676</v>
      </c>
      <c r="F1456" s="237" t="s">
        <v>2670</v>
      </c>
      <c r="G1456" s="237" t="str">
        <f t="shared" si="480"/>
        <v>int</v>
      </c>
      <c r="H1456" s="237" t="str">
        <f t="shared" si="481"/>
        <v/>
      </c>
      <c r="I1456" s="167" t="str">
        <f t="shared" si="482"/>
        <v/>
      </c>
      <c r="J1456" s="237" t="str">
        <f t="shared" si="483"/>
        <v/>
      </c>
      <c r="K1456" s="237">
        <f t="shared" si="484"/>
        <v>4</v>
      </c>
      <c r="L1456" s="237" t="str">
        <f t="shared" si="485"/>
        <v/>
      </c>
      <c r="M1456" s="237" t="str">
        <f t="shared" si="486"/>
        <v/>
      </c>
    </row>
    <row r="1457" spans="1:13" s="230" customFormat="1" ht="12.75" customHeight="1" outlineLevel="1" x14ac:dyDescent="0.25">
      <c r="A1457" s="55"/>
      <c r="B1457" s="276" t="s">
        <v>3782</v>
      </c>
      <c r="C1457" s="237"/>
      <c r="D1457" s="237"/>
      <c r="E1457" s="237" t="s">
        <v>2673</v>
      </c>
      <c r="F1457" s="237" t="s">
        <v>2670</v>
      </c>
      <c r="G1457" s="237" t="str">
        <f t="shared" si="480"/>
        <v>decimal</v>
      </c>
      <c r="H1457" s="237" t="str">
        <f t="shared" si="481"/>
        <v/>
      </c>
      <c r="I1457" s="167" t="str">
        <f t="shared" si="482"/>
        <v/>
      </c>
      <c r="J1457" s="237" t="str">
        <f t="shared" si="483"/>
        <v/>
      </c>
      <c r="K1457" s="237">
        <f t="shared" si="484"/>
        <v>9</v>
      </c>
      <c r="L1457" s="237">
        <f t="shared" si="485"/>
        <v>2</v>
      </c>
      <c r="M1457" s="237" t="str">
        <f t="shared" si="486"/>
        <v/>
      </c>
    </row>
    <row r="1458" spans="1:13" s="230" customFormat="1" ht="12.75" customHeight="1" outlineLevel="1" x14ac:dyDescent="0.25">
      <c r="A1458" s="55"/>
      <c r="B1458" s="276" t="s">
        <v>3782</v>
      </c>
      <c r="C1458" s="279" t="s">
        <v>3654</v>
      </c>
      <c r="D1458" s="237" t="s">
        <v>2679</v>
      </c>
      <c r="E1458" s="237" t="s">
        <v>2684</v>
      </c>
      <c r="F1458" s="237" t="s">
        <v>2681</v>
      </c>
      <c r="G1458" s="237" t="str">
        <f t="shared" si="480"/>
        <v>string</v>
      </c>
      <c r="H1458" s="237" t="str">
        <f t="shared" si="481"/>
        <v/>
      </c>
      <c r="I1458" s="237">
        <f t="shared" si="482"/>
        <v>4</v>
      </c>
      <c r="J1458" s="237" t="str">
        <f t="shared" si="483"/>
        <v/>
      </c>
      <c r="K1458" s="237" t="str">
        <f t="shared" si="484"/>
        <v/>
      </c>
      <c r="L1458" s="237" t="str">
        <f t="shared" si="485"/>
        <v/>
      </c>
      <c r="M1458" s="237" t="str">
        <f t="shared" si="486"/>
        <v/>
      </c>
    </row>
    <row r="1459" spans="1:13" s="230" customFormat="1" ht="12.75" customHeight="1" outlineLevel="1" x14ac:dyDescent="0.25">
      <c r="A1459" s="55"/>
      <c r="B1459" s="276" t="s">
        <v>3782</v>
      </c>
      <c r="C1459" s="237"/>
      <c r="D1459" s="237"/>
      <c r="E1459" s="237" t="s">
        <v>2685</v>
      </c>
      <c r="F1459" s="237" t="s">
        <v>2681</v>
      </c>
      <c r="G1459" s="237" t="str">
        <f t="shared" si="480"/>
        <v>decimal</v>
      </c>
      <c r="H1459" s="237" t="str">
        <f t="shared" si="481"/>
        <v/>
      </c>
      <c r="I1459" s="167" t="str">
        <f t="shared" si="482"/>
        <v/>
      </c>
      <c r="J1459" s="237" t="str">
        <f t="shared" si="483"/>
        <v/>
      </c>
      <c r="K1459" s="237">
        <f t="shared" si="484"/>
        <v>31</v>
      </c>
      <c r="L1459" s="237">
        <f t="shared" si="485"/>
        <v>14</v>
      </c>
      <c r="M1459" s="237" t="str">
        <f t="shared" si="486"/>
        <v/>
      </c>
    </row>
    <row r="1460" spans="1:13" s="168" customFormat="1" ht="12.75" customHeight="1" x14ac:dyDescent="0.25">
      <c r="A1460" s="55"/>
      <c r="B1460" s="47" t="s">
        <v>4071</v>
      </c>
      <c r="C1460" s="48" t="s">
        <v>4132</v>
      </c>
      <c r="D1460" s="204"/>
      <c r="E1460" s="204"/>
      <c r="F1460" s="205"/>
      <c r="G1460" s="205"/>
      <c r="H1460" s="205"/>
      <c r="I1460" s="205"/>
      <c r="J1460" s="205"/>
      <c r="K1460" s="205"/>
      <c r="L1460" s="205"/>
      <c r="M1460" s="205"/>
    </row>
    <row r="1461" spans="1:13" s="168" customFormat="1" ht="12.75" customHeight="1" outlineLevel="1" x14ac:dyDescent="0.25">
      <c r="A1461" s="55"/>
      <c r="B1461" s="276" t="s">
        <v>4071</v>
      </c>
      <c r="C1461" s="237" t="s">
        <v>2668</v>
      </c>
      <c r="D1461" s="237"/>
      <c r="E1461" s="237" t="s">
        <v>2669</v>
      </c>
      <c r="F1461" s="237" t="s">
        <v>2670</v>
      </c>
      <c r="G1461" s="237" t="s">
        <v>2243</v>
      </c>
      <c r="H1461" s="237" t="s">
        <v>2248</v>
      </c>
      <c r="I1461" s="237" t="s">
        <v>2248</v>
      </c>
      <c r="J1461" s="237" t="s">
        <v>2248</v>
      </c>
      <c r="K1461" s="237" t="s">
        <v>2248</v>
      </c>
      <c r="L1461" s="237" t="s">
        <v>2248</v>
      </c>
      <c r="M1461" s="237" t="s">
        <v>2248</v>
      </c>
    </row>
    <row r="1462" spans="1:13" s="168" customFormat="1" ht="12.75" customHeight="1" outlineLevel="1" x14ac:dyDescent="0.25">
      <c r="A1462" s="55"/>
      <c r="B1462" s="276" t="s">
        <v>4071</v>
      </c>
      <c r="C1462" s="237"/>
      <c r="D1462" s="237"/>
      <c r="E1462" s="237" t="s">
        <v>2750</v>
      </c>
      <c r="F1462" s="237" t="s">
        <v>2670</v>
      </c>
      <c r="G1462" s="237" t="s">
        <v>2245</v>
      </c>
      <c r="H1462" s="237" t="s">
        <v>2248</v>
      </c>
      <c r="I1462" s="237" t="s">
        <v>2248</v>
      </c>
      <c r="J1462" s="237" t="s">
        <v>2248</v>
      </c>
      <c r="K1462" s="237">
        <v>2</v>
      </c>
      <c r="L1462" s="237" t="s">
        <v>2248</v>
      </c>
      <c r="M1462" s="237" t="s">
        <v>2248</v>
      </c>
    </row>
    <row r="1463" spans="1:13" s="168" customFormat="1" ht="12.75" customHeight="1" outlineLevel="1" collapsed="1" x14ac:dyDescent="0.25">
      <c r="A1463" s="46" t="e">
        <f t="shared" ref="A1463:A1519" si="487">IF(B1463="","",VLOOKUP(B1463,mapping_result,2,FALSE))</f>
        <v>#N/A</v>
      </c>
      <c r="B1463" s="276" t="s">
        <v>4071</v>
      </c>
      <c r="C1463" s="237"/>
      <c r="D1463" s="237"/>
      <c r="E1463" s="280" t="s">
        <v>2671</v>
      </c>
      <c r="F1463" s="237" t="s">
        <v>2670</v>
      </c>
      <c r="G1463" s="237" t="s">
        <v>2241</v>
      </c>
      <c r="H1463" s="237">
        <v>3</v>
      </c>
      <c r="I1463" s="237" t="s">
        <v>2248</v>
      </c>
      <c r="J1463" s="237" t="s">
        <v>2248</v>
      </c>
      <c r="K1463" s="237" t="s">
        <v>2248</v>
      </c>
      <c r="L1463" s="237" t="s">
        <v>2248</v>
      </c>
      <c r="M1463" s="237" t="s">
        <v>2248</v>
      </c>
    </row>
    <row r="1464" spans="1:13" s="168" customFormat="1" ht="12.75" customHeight="1" outlineLevel="1" x14ac:dyDescent="0.25">
      <c r="A1464" s="46" t="e">
        <f t="shared" si="487"/>
        <v>#N/A</v>
      </c>
      <c r="B1464" s="276" t="s">
        <v>4071</v>
      </c>
      <c r="C1464" s="237"/>
      <c r="D1464" s="237"/>
      <c r="E1464" s="237" t="s">
        <v>2751</v>
      </c>
      <c r="F1464" s="237" t="s">
        <v>2670</v>
      </c>
      <c r="G1464" s="237" t="s">
        <v>2241</v>
      </c>
      <c r="H1464" s="237">
        <v>9</v>
      </c>
      <c r="I1464" s="237" t="s">
        <v>2248</v>
      </c>
      <c r="J1464" s="237" t="s">
        <v>2248</v>
      </c>
      <c r="K1464" s="237" t="s">
        <v>2248</v>
      </c>
      <c r="L1464" s="237" t="s">
        <v>2248</v>
      </c>
      <c r="M1464" s="237" t="s">
        <v>1060</v>
      </c>
    </row>
    <row r="1465" spans="1:13" s="168" customFormat="1" ht="12.75" customHeight="1" outlineLevel="1" x14ac:dyDescent="0.25">
      <c r="A1465" s="46" t="e">
        <f t="shared" si="487"/>
        <v>#N/A</v>
      </c>
      <c r="B1465" s="276" t="s">
        <v>4071</v>
      </c>
      <c r="C1465" s="237"/>
      <c r="D1465" s="237"/>
      <c r="E1465" s="237" t="s">
        <v>2672</v>
      </c>
      <c r="F1465" s="237" t="s">
        <v>2670</v>
      </c>
      <c r="G1465" s="237" t="s">
        <v>2241</v>
      </c>
      <c r="H1465" s="237" t="s">
        <v>2248</v>
      </c>
      <c r="I1465" s="237">
        <v>1</v>
      </c>
      <c r="J1465" s="237" t="s">
        <v>2248</v>
      </c>
      <c r="K1465" s="237" t="s">
        <v>2248</v>
      </c>
      <c r="L1465" s="237" t="s">
        <v>2248</v>
      </c>
      <c r="M1465" s="237" t="s">
        <v>1060</v>
      </c>
    </row>
    <row r="1466" spans="1:13" s="168" customFormat="1" ht="12.75" customHeight="1" outlineLevel="1" x14ac:dyDescent="0.25">
      <c r="A1466" s="46" t="e">
        <f t="shared" si="487"/>
        <v>#N/A</v>
      </c>
      <c r="B1466" s="276" t="s">
        <v>4071</v>
      </c>
      <c r="C1466" s="237"/>
      <c r="D1466" s="237"/>
      <c r="E1466" s="237" t="s">
        <v>2756</v>
      </c>
      <c r="F1466" s="237" t="s">
        <v>2681</v>
      </c>
      <c r="G1466" s="237" t="s">
        <v>2245</v>
      </c>
      <c r="H1466" s="237" t="s">
        <v>2248</v>
      </c>
      <c r="I1466" s="237" t="s">
        <v>2248</v>
      </c>
      <c r="J1466" s="237" t="s">
        <v>2248</v>
      </c>
      <c r="K1466" s="237">
        <v>3</v>
      </c>
      <c r="L1466" s="237" t="s">
        <v>2248</v>
      </c>
      <c r="M1466" s="237" t="s">
        <v>2248</v>
      </c>
    </row>
    <row r="1467" spans="1:13" s="168" customFormat="1" ht="12.75" customHeight="1" outlineLevel="1" x14ac:dyDescent="0.25">
      <c r="A1467" s="46" t="e">
        <f t="shared" si="487"/>
        <v>#N/A</v>
      </c>
      <c r="B1467" s="276" t="s">
        <v>4071</v>
      </c>
      <c r="C1467" s="237"/>
      <c r="D1467" s="237"/>
      <c r="E1467" s="237" t="s">
        <v>2757</v>
      </c>
      <c r="F1467" s="237" t="s">
        <v>2670</v>
      </c>
      <c r="G1467" s="237" t="s">
        <v>2245</v>
      </c>
      <c r="H1467" s="237" t="s">
        <v>2248</v>
      </c>
      <c r="I1467" s="237" t="s">
        <v>2248</v>
      </c>
      <c r="J1467" s="237" t="s">
        <v>2248</v>
      </c>
      <c r="K1467" s="237">
        <v>3</v>
      </c>
      <c r="L1467" s="237" t="s">
        <v>2248</v>
      </c>
      <c r="M1467" s="237" t="s">
        <v>2248</v>
      </c>
    </row>
    <row r="1468" spans="1:13" s="168" customFormat="1" ht="12.75" customHeight="1" outlineLevel="1" x14ac:dyDescent="0.25">
      <c r="A1468" s="46" t="e">
        <f t="shared" si="487"/>
        <v>#N/A</v>
      </c>
      <c r="B1468" s="276" t="s">
        <v>4071</v>
      </c>
      <c r="C1468" s="237" t="s">
        <v>2673</v>
      </c>
      <c r="D1468" s="237" t="s">
        <v>2679</v>
      </c>
      <c r="E1468" s="237" t="s">
        <v>2675</v>
      </c>
      <c r="F1468" s="237" t="s">
        <v>2670</v>
      </c>
      <c r="G1468" s="237" t="s">
        <v>2246</v>
      </c>
      <c r="H1468" s="237" t="s">
        <v>2248</v>
      </c>
      <c r="I1468" s="237" t="s">
        <v>2248</v>
      </c>
      <c r="J1468" s="237" t="s">
        <v>2248</v>
      </c>
      <c r="K1468" s="237" t="s">
        <v>2248</v>
      </c>
      <c r="L1468" s="237" t="s">
        <v>2248</v>
      </c>
      <c r="M1468" s="237" t="s">
        <v>2248</v>
      </c>
    </row>
    <row r="1469" spans="1:13" s="168" customFormat="1" ht="12.75" customHeight="1" outlineLevel="1" x14ac:dyDescent="0.25">
      <c r="A1469" s="46" t="e">
        <f t="shared" si="487"/>
        <v>#N/A</v>
      </c>
      <c r="B1469" s="276" t="s">
        <v>4071</v>
      </c>
      <c r="C1469" s="237"/>
      <c r="D1469" s="237"/>
      <c r="E1469" s="237" t="s">
        <v>2676</v>
      </c>
      <c r="F1469" s="237" t="s">
        <v>2670</v>
      </c>
      <c r="G1469" s="237" t="s">
        <v>2245</v>
      </c>
      <c r="H1469" s="237" t="s">
        <v>2248</v>
      </c>
      <c r="I1469" s="237" t="s">
        <v>2248</v>
      </c>
      <c r="J1469" s="237" t="s">
        <v>2248</v>
      </c>
      <c r="K1469" s="237">
        <v>4</v>
      </c>
      <c r="L1469" s="237" t="s">
        <v>2248</v>
      </c>
      <c r="M1469" s="237" t="s">
        <v>2248</v>
      </c>
    </row>
    <row r="1470" spans="1:13" s="168" customFormat="1" ht="12.75" customHeight="1" outlineLevel="1" x14ac:dyDescent="0.25">
      <c r="A1470" s="46" t="e">
        <f t="shared" si="487"/>
        <v>#N/A</v>
      </c>
      <c r="B1470" s="276" t="s">
        <v>4071</v>
      </c>
      <c r="C1470" s="237"/>
      <c r="D1470" s="237"/>
      <c r="E1470" s="237" t="s">
        <v>2673</v>
      </c>
      <c r="F1470" s="237" t="s">
        <v>2670</v>
      </c>
      <c r="G1470" s="237" t="s">
        <v>2242</v>
      </c>
      <c r="H1470" s="237" t="s">
        <v>2248</v>
      </c>
      <c r="I1470" s="237" t="s">
        <v>2248</v>
      </c>
      <c r="J1470" s="237" t="s">
        <v>2248</v>
      </c>
      <c r="K1470" s="237">
        <v>9</v>
      </c>
      <c r="L1470" s="237">
        <v>2</v>
      </c>
      <c r="M1470" s="237" t="s">
        <v>2248</v>
      </c>
    </row>
    <row r="1471" spans="1:13" s="168" customFormat="1" ht="25.5" customHeight="1" outlineLevel="1" x14ac:dyDescent="0.25">
      <c r="A1471" s="46" t="e">
        <f t="shared" si="487"/>
        <v>#N/A</v>
      </c>
      <c r="B1471" s="276" t="s">
        <v>4071</v>
      </c>
      <c r="C1471" s="237"/>
      <c r="D1471" s="237"/>
      <c r="E1471" s="281" t="s">
        <v>2677</v>
      </c>
      <c r="F1471" s="237" t="s">
        <v>2670</v>
      </c>
      <c r="G1471" s="237" t="s">
        <v>2242</v>
      </c>
      <c r="H1471" s="237" t="s">
        <v>2248</v>
      </c>
      <c r="I1471" s="237" t="s">
        <v>2248</v>
      </c>
      <c r="J1471" s="237" t="s">
        <v>2248</v>
      </c>
      <c r="K1471" s="237">
        <v>9</v>
      </c>
      <c r="L1471" s="237">
        <v>2</v>
      </c>
      <c r="M1471" s="237" t="s">
        <v>2248</v>
      </c>
    </row>
    <row r="1472" spans="1:13" s="168" customFormat="1" ht="12.75" customHeight="1" outlineLevel="1" x14ac:dyDescent="0.25">
      <c r="A1472" s="46" t="e">
        <f t="shared" si="487"/>
        <v>#N/A</v>
      </c>
      <c r="B1472" s="276" t="s">
        <v>4071</v>
      </c>
      <c r="C1472" s="237" t="s">
        <v>2678</v>
      </c>
      <c r="D1472" s="237" t="s">
        <v>2679</v>
      </c>
      <c r="E1472" s="237" t="s">
        <v>2682</v>
      </c>
      <c r="F1472" s="237" t="s">
        <v>2670</v>
      </c>
      <c r="G1472" s="237" t="s">
        <v>2241</v>
      </c>
      <c r="H1472" s="237" t="s">
        <v>2248</v>
      </c>
      <c r="I1472" s="237">
        <v>5</v>
      </c>
      <c r="J1472" s="237" t="s">
        <v>2248</v>
      </c>
      <c r="K1472" s="237" t="s">
        <v>2248</v>
      </c>
      <c r="L1472" s="237" t="s">
        <v>2248</v>
      </c>
      <c r="M1472" s="237" t="s">
        <v>2248</v>
      </c>
    </row>
    <row r="1473" spans="1:13" s="168" customFormat="1" ht="12.75" customHeight="1" outlineLevel="1" x14ac:dyDescent="0.25">
      <c r="A1473" s="46" t="e">
        <f t="shared" si="487"/>
        <v>#N/A</v>
      </c>
      <c r="B1473" s="276" t="s">
        <v>4071</v>
      </c>
      <c r="C1473" s="237"/>
      <c r="D1473" s="237"/>
      <c r="E1473" s="237" t="s">
        <v>2680</v>
      </c>
      <c r="F1473" s="237" t="s">
        <v>2670</v>
      </c>
      <c r="G1473" s="237" t="s">
        <v>2245</v>
      </c>
      <c r="H1473" s="237" t="s">
        <v>2248</v>
      </c>
      <c r="I1473" s="237" t="s">
        <v>2248</v>
      </c>
      <c r="J1473" s="237" t="s">
        <v>2248</v>
      </c>
      <c r="K1473" s="237">
        <v>8</v>
      </c>
      <c r="L1473" s="237" t="s">
        <v>2248</v>
      </c>
      <c r="M1473" s="237" t="s">
        <v>2248</v>
      </c>
    </row>
    <row r="1474" spans="1:13" ht="12.75" customHeight="1" x14ac:dyDescent="0.25">
      <c r="A1474" s="46" t="str">
        <f t="shared" si="487"/>
        <v xml:space="preserve">Aggregation; </v>
      </c>
      <c r="B1474" s="47" t="s">
        <v>3783</v>
      </c>
      <c r="C1474" s="48" t="str">
        <f>VLOOKUP($B1474,MMnames,2,FALSE)</f>
        <v>Part GU Aggregation</v>
      </c>
      <c r="D1474" s="49"/>
      <c r="E1474" s="49"/>
      <c r="F1474" s="14"/>
      <c r="G1474" s="14"/>
      <c r="H1474" s="14"/>
      <c r="I1474" s="14"/>
      <c r="J1474" s="14"/>
      <c r="K1474" s="14"/>
      <c r="L1474" s="14"/>
      <c r="M1474" s="14"/>
    </row>
    <row r="1475" spans="1:13" ht="12.75" customHeight="1" outlineLevel="1" x14ac:dyDescent="0.25">
      <c r="A1475" s="46" t="str">
        <f t="shared" si="487"/>
        <v xml:space="preserve">Aggregation; </v>
      </c>
      <c r="B1475" s="51" t="s">
        <v>3783</v>
      </c>
      <c r="C1475" s="159" t="s">
        <v>2668</v>
      </c>
      <c r="D1475" s="159"/>
      <c r="E1475" s="159" t="s">
        <v>2669</v>
      </c>
      <c r="F1475" s="159" t="s">
        <v>2670</v>
      </c>
      <c r="G1475" s="159" t="str">
        <f>VLOOKUP(E1475,DI_schema,2,FALSE)</f>
        <v>date</v>
      </c>
      <c r="H1475" s="159" t="str">
        <f>VLOOKUP($E1475,DI_schema,3,FALSE)</f>
        <v/>
      </c>
      <c r="I1475" s="159" t="str">
        <f>VLOOKUP($E1475,DI_schema,4,FALSE)</f>
        <v/>
      </c>
      <c r="J1475" s="159" t="str">
        <f>VLOOKUP($E1475,DI_schema,5,FALSE)</f>
        <v/>
      </c>
      <c r="K1475" s="159" t="str">
        <f>VLOOKUP($E1475,DI_schema,6,FALSE)</f>
        <v/>
      </c>
      <c r="L1475" s="159" t="str">
        <f>VLOOKUP($E1475,DI_schema,7,FALSE)</f>
        <v/>
      </c>
      <c r="M1475" s="159" t="str">
        <f>IF(LEN(VLOOKUP($E1475,DI_schema,8,FALSE))&gt;0,"Yes","")</f>
        <v/>
      </c>
    </row>
    <row r="1476" spans="1:13" ht="12.75" customHeight="1" outlineLevel="1" x14ac:dyDescent="0.25">
      <c r="A1476" s="46" t="str">
        <f t="shared" si="487"/>
        <v xml:space="preserve">Aggregation; </v>
      </c>
      <c r="B1476" s="51" t="s">
        <v>3783</v>
      </c>
      <c r="C1476" s="159"/>
      <c r="D1476" s="159"/>
      <c r="E1476" s="159" t="s">
        <v>2750</v>
      </c>
      <c r="F1476" s="159" t="s">
        <v>2670</v>
      </c>
      <c r="G1476" s="159" t="str">
        <f>VLOOKUP(E1476,DI_schema,2,FALSE)</f>
        <v>int</v>
      </c>
      <c r="H1476" s="159" t="str">
        <f>VLOOKUP($E1476,DI_schema,3,FALSE)</f>
        <v/>
      </c>
      <c r="I1476" s="159" t="str">
        <f>VLOOKUP($E1476,DI_schema,4,FALSE)</f>
        <v/>
      </c>
      <c r="J1476" s="159" t="str">
        <f>VLOOKUP($E1476,DI_schema,5,FALSE)</f>
        <v/>
      </c>
      <c r="K1476" s="159">
        <f>VLOOKUP($E1476,DI_schema,6,FALSE)</f>
        <v>2</v>
      </c>
      <c r="L1476" s="159" t="str">
        <f>VLOOKUP($E1476,DI_schema,7,FALSE)</f>
        <v/>
      </c>
      <c r="M1476" s="159" t="str">
        <f>IF(LEN(VLOOKUP($E1476,DI_schema,8,FALSE))&gt;0,"Yes","")</f>
        <v/>
      </c>
    </row>
    <row r="1477" spans="1:13" ht="12.75" customHeight="1" outlineLevel="1" x14ac:dyDescent="0.25">
      <c r="A1477" s="46" t="str">
        <f t="shared" si="487"/>
        <v xml:space="preserve">Aggregation; </v>
      </c>
      <c r="B1477" s="51" t="s">
        <v>3783</v>
      </c>
      <c r="C1477" s="159"/>
      <c r="D1477" s="159"/>
      <c r="E1477" s="159" t="s">
        <v>3987</v>
      </c>
      <c r="F1477" s="159" t="s">
        <v>2670</v>
      </c>
      <c r="G1477" s="159" t="s">
        <v>2241</v>
      </c>
      <c r="H1477" s="159"/>
      <c r="I1477" s="159">
        <v>9</v>
      </c>
      <c r="J1477" s="159"/>
      <c r="K1477" s="159"/>
      <c r="L1477" s="159"/>
      <c r="M1477" s="159"/>
    </row>
    <row r="1478" spans="1:13" ht="12.75" customHeight="1" outlineLevel="1" x14ac:dyDescent="0.25">
      <c r="A1478" s="46" t="str">
        <f t="shared" si="487"/>
        <v xml:space="preserve">Aggregation; </v>
      </c>
      <c r="B1478" s="51" t="s">
        <v>3783</v>
      </c>
      <c r="C1478" s="159" t="s">
        <v>2686</v>
      </c>
      <c r="D1478" s="159" t="s">
        <v>2674</v>
      </c>
      <c r="E1478" s="159" t="s">
        <v>2675</v>
      </c>
      <c r="F1478" s="159" t="s">
        <v>2670</v>
      </c>
      <c r="G1478" s="159" t="str">
        <f>VLOOKUP(E1478,DI_schema,2,FALSE)</f>
        <v>dateTime</v>
      </c>
      <c r="H1478" s="159" t="str">
        <f>VLOOKUP($E1478,DI_schema,3,FALSE)</f>
        <v/>
      </c>
      <c r="I1478" s="159" t="str">
        <f>VLOOKUP($E1478,DI_schema,4,FALSE)</f>
        <v/>
      </c>
      <c r="J1478" s="159" t="str">
        <f>VLOOKUP($E1478,DI_schema,5,FALSE)</f>
        <v/>
      </c>
      <c r="K1478" s="159" t="str">
        <f>VLOOKUP($E1478,DI_schema,6,FALSE)</f>
        <v/>
      </c>
      <c r="L1478" s="159" t="str">
        <f>VLOOKUP($E1478,DI_schema,7,FALSE)</f>
        <v/>
      </c>
      <c r="M1478" s="159" t="str">
        <f>IF(LEN(VLOOKUP($E1478,DI_schema,8,FALSE))&gt;0,"Yes","")</f>
        <v/>
      </c>
    </row>
    <row r="1479" spans="1:13" ht="12.75" customHeight="1" outlineLevel="1" x14ac:dyDescent="0.25">
      <c r="A1479" s="46" t="str">
        <f t="shared" si="487"/>
        <v xml:space="preserve">Aggregation; </v>
      </c>
      <c r="B1479" s="51" t="s">
        <v>3783</v>
      </c>
      <c r="C1479" s="159"/>
      <c r="D1479" s="159"/>
      <c r="E1479" s="159" t="s">
        <v>2676</v>
      </c>
      <c r="F1479" s="159" t="s">
        <v>2670</v>
      </c>
      <c r="G1479" s="159" t="str">
        <f>VLOOKUP(E1479,DI_schema,2,FALSE)</f>
        <v>int</v>
      </c>
      <c r="H1479" s="159" t="str">
        <f>VLOOKUP($E1479,DI_schema,3,FALSE)</f>
        <v/>
      </c>
      <c r="I1479" s="159" t="str">
        <f>VLOOKUP($E1479,DI_schema,4,FALSE)</f>
        <v/>
      </c>
      <c r="J1479" s="159" t="str">
        <f>VLOOKUP($E1479,DI_schema,5,FALSE)</f>
        <v/>
      </c>
      <c r="K1479" s="159">
        <f>VLOOKUP($E1479,DI_schema,6,FALSE)</f>
        <v>4</v>
      </c>
      <c r="L1479" s="159" t="str">
        <f>VLOOKUP($E1479,DI_schema,7,FALSE)</f>
        <v/>
      </c>
      <c r="M1479" s="159" t="str">
        <f>IF(LEN(VLOOKUP($E1479,DI_schema,8,FALSE))&gt;0,"Yes","")</f>
        <v/>
      </c>
    </row>
    <row r="1480" spans="1:13" ht="12.75" customHeight="1" outlineLevel="1" x14ac:dyDescent="0.25">
      <c r="A1480" s="46" t="str">
        <f t="shared" si="487"/>
        <v xml:space="preserve">Aggregation; </v>
      </c>
      <c r="B1480" s="51" t="s">
        <v>3783</v>
      </c>
      <c r="C1480" s="159"/>
      <c r="D1480" s="159"/>
      <c r="E1480" s="159" t="s">
        <v>2687</v>
      </c>
      <c r="F1480" s="159" t="s">
        <v>2670</v>
      </c>
      <c r="G1480" s="159" t="str">
        <f>VLOOKUP(E1480,DI_schema,2,FALSE)</f>
        <v>decimal</v>
      </c>
      <c r="H1480" s="159" t="str">
        <f>VLOOKUP($E1480,DI_schema,3,FALSE)</f>
        <v/>
      </c>
      <c r="I1480" s="159" t="str">
        <f>VLOOKUP($E1480,DI_schema,4,FALSE)</f>
        <v/>
      </c>
      <c r="J1480" s="159" t="str">
        <f>VLOOKUP($E1480,DI_schema,5,FALSE)</f>
        <v/>
      </c>
      <c r="K1480" s="159">
        <f>VLOOKUP($E1480,DI_schema,6,FALSE)</f>
        <v>9</v>
      </c>
      <c r="L1480" s="159">
        <f>VLOOKUP($E1480,DI_schema,7,FALSE)</f>
        <v>2</v>
      </c>
      <c r="M1480" s="159" t="str">
        <f>IF(LEN(VLOOKUP($E1480,DI_schema,8,FALSE))&gt;0,"Yes","")</f>
        <v/>
      </c>
    </row>
    <row r="1481" spans="1:13" ht="25.5" customHeight="1" outlineLevel="1" x14ac:dyDescent="0.25">
      <c r="A1481" s="46" t="str">
        <f t="shared" si="487"/>
        <v xml:space="preserve">Aggregation; </v>
      </c>
      <c r="B1481" s="51" t="s">
        <v>3783</v>
      </c>
      <c r="C1481" s="159"/>
      <c r="D1481" s="159"/>
      <c r="E1481" s="233" t="s">
        <v>2749</v>
      </c>
      <c r="F1481" s="159" t="s">
        <v>2670</v>
      </c>
      <c r="G1481" s="159" t="str">
        <f>VLOOKUP(E1481,DI_schema,2,FALSE)</f>
        <v>decimal</v>
      </c>
      <c r="H1481" s="159" t="str">
        <f>VLOOKUP($E1481,DI_schema,3,FALSE)</f>
        <v/>
      </c>
      <c r="I1481" s="159" t="str">
        <f>VLOOKUP($E1481,DI_schema,4,FALSE)</f>
        <v/>
      </c>
      <c r="J1481" s="159" t="str">
        <f>VLOOKUP($E1481,DI_schema,5,FALSE)</f>
        <v/>
      </c>
      <c r="K1481" s="159">
        <f>VLOOKUP($E1481,DI_schema,6,FALSE)</f>
        <v>9</v>
      </c>
      <c r="L1481" s="159">
        <f>VLOOKUP($E1481,DI_schema,7,FALSE)</f>
        <v>2</v>
      </c>
      <c r="M1481" s="159" t="str">
        <f>IF(LEN(VLOOKUP($E1481,DI_schema,8,FALSE))&gt;0,"Yes","")</f>
        <v/>
      </c>
    </row>
    <row r="1482" spans="1:13" ht="12.75" customHeight="1" x14ac:dyDescent="0.25">
      <c r="A1482" s="46" t="str">
        <f t="shared" si="487"/>
        <v xml:space="preserve">Aggregation; </v>
      </c>
      <c r="B1482" s="47" t="s">
        <v>3784</v>
      </c>
      <c r="C1482" s="48" t="str">
        <f>VLOOKUP($B1482,MMnames,2,FALSE)</f>
        <v>Interval Import Aggregation</v>
      </c>
      <c r="D1482" s="49"/>
      <c r="E1482" s="49"/>
      <c r="F1482" s="14"/>
      <c r="G1482" s="14"/>
      <c r="H1482" s="14"/>
      <c r="I1482" s="14"/>
      <c r="J1482" s="14"/>
      <c r="K1482" s="14"/>
      <c r="L1482" s="14"/>
      <c r="M1482" s="14"/>
    </row>
    <row r="1483" spans="1:13" ht="12.75" customHeight="1" outlineLevel="1" collapsed="1" x14ac:dyDescent="0.25">
      <c r="A1483" s="46" t="str">
        <f t="shared" si="487"/>
        <v xml:space="preserve">Aggregation; </v>
      </c>
      <c r="B1483" s="51" t="s">
        <v>3784</v>
      </c>
      <c r="C1483" s="159" t="s">
        <v>2668</v>
      </c>
      <c r="D1483" s="159"/>
      <c r="E1483" s="4" t="s">
        <v>2669</v>
      </c>
      <c r="F1483" s="159" t="s">
        <v>2670</v>
      </c>
      <c r="G1483" s="159" t="str">
        <f t="shared" ref="G1483:G1499" si="488">VLOOKUP(E1483,DI_schema,2,FALSE)</f>
        <v>date</v>
      </c>
      <c r="H1483" s="159" t="str">
        <f t="shared" ref="H1483:H1499" si="489">VLOOKUP($E1483,DI_schema,3,FALSE)</f>
        <v/>
      </c>
      <c r="I1483" s="159" t="str">
        <f t="shared" ref="I1483:I1499" si="490">VLOOKUP($E1483,DI_schema,4,FALSE)</f>
        <v/>
      </c>
      <c r="J1483" s="159" t="str">
        <f t="shared" ref="J1483:J1499" si="491">VLOOKUP($E1483,DI_schema,5,FALSE)</f>
        <v/>
      </c>
      <c r="K1483" s="159" t="str">
        <f t="shared" ref="K1483:K1499" si="492">VLOOKUP($E1483,DI_schema,6,FALSE)</f>
        <v/>
      </c>
      <c r="L1483" s="159" t="str">
        <f t="shared" ref="L1483:L1499" si="493">VLOOKUP($E1483,DI_schema,7,FALSE)</f>
        <v/>
      </c>
      <c r="M1483" s="159" t="str">
        <f t="shared" ref="M1483:M1499" si="494">IF(LEN(VLOOKUP($E1483,DI_schema,8,FALSE))&gt;0,"Yes","")</f>
        <v/>
      </c>
    </row>
    <row r="1484" spans="1:13" ht="12.75" customHeight="1" outlineLevel="1" x14ac:dyDescent="0.25">
      <c r="A1484" s="46" t="str">
        <f t="shared" si="487"/>
        <v xml:space="preserve">Aggregation; </v>
      </c>
      <c r="B1484" s="51" t="s">
        <v>3784</v>
      </c>
      <c r="C1484" s="159"/>
      <c r="D1484" s="159"/>
      <c r="E1484" s="4" t="s">
        <v>2750</v>
      </c>
      <c r="F1484" s="159" t="s">
        <v>2670</v>
      </c>
      <c r="G1484" s="159" t="str">
        <f t="shared" si="488"/>
        <v>int</v>
      </c>
      <c r="H1484" s="159" t="str">
        <f t="shared" si="489"/>
        <v/>
      </c>
      <c r="I1484" s="159" t="str">
        <f t="shared" si="490"/>
        <v/>
      </c>
      <c r="J1484" s="159" t="str">
        <f t="shared" si="491"/>
        <v/>
      </c>
      <c r="K1484" s="159">
        <f t="shared" si="492"/>
        <v>2</v>
      </c>
      <c r="L1484" s="159" t="str">
        <f t="shared" si="493"/>
        <v/>
      </c>
      <c r="M1484" s="159" t="str">
        <f t="shared" si="494"/>
        <v/>
      </c>
    </row>
    <row r="1485" spans="1:13" ht="12.75" customHeight="1" outlineLevel="1" x14ac:dyDescent="0.25">
      <c r="A1485" s="46" t="str">
        <f t="shared" si="487"/>
        <v xml:space="preserve">Aggregation; </v>
      </c>
      <c r="B1485" s="51" t="s">
        <v>3784</v>
      </c>
      <c r="C1485" s="159"/>
      <c r="D1485" s="159"/>
      <c r="E1485" s="229" t="s">
        <v>2671</v>
      </c>
      <c r="F1485" s="159" t="s">
        <v>2670</v>
      </c>
      <c r="G1485" s="159" t="str">
        <f t="shared" si="488"/>
        <v>string</v>
      </c>
      <c r="H1485" s="159">
        <f t="shared" si="489"/>
        <v>3</v>
      </c>
      <c r="I1485" s="159" t="str">
        <f t="shared" si="490"/>
        <v/>
      </c>
      <c r="J1485" s="159" t="str">
        <f t="shared" si="491"/>
        <v/>
      </c>
      <c r="K1485" s="159" t="str">
        <f t="shared" si="492"/>
        <v/>
      </c>
      <c r="L1485" s="159" t="str">
        <f t="shared" si="493"/>
        <v/>
      </c>
      <c r="M1485" s="159" t="str">
        <f t="shared" si="494"/>
        <v/>
      </c>
    </row>
    <row r="1486" spans="1:13" ht="12.75" customHeight="1" outlineLevel="1" x14ac:dyDescent="0.25">
      <c r="A1486" s="46" t="str">
        <f t="shared" si="487"/>
        <v xml:space="preserve">Aggregation; </v>
      </c>
      <c r="B1486" s="51" t="s">
        <v>3784</v>
      </c>
      <c r="C1486" s="4"/>
      <c r="D1486" s="159"/>
      <c r="E1486" s="4" t="s">
        <v>2751</v>
      </c>
      <c r="F1486" s="159" t="s">
        <v>2670</v>
      </c>
      <c r="G1486" s="159" t="str">
        <f t="shared" si="488"/>
        <v>string</v>
      </c>
      <c r="H1486" s="159">
        <f t="shared" si="489"/>
        <v>9</v>
      </c>
      <c r="I1486" s="159" t="str">
        <f t="shared" si="490"/>
        <v/>
      </c>
      <c r="J1486" s="159" t="str">
        <f t="shared" si="491"/>
        <v/>
      </c>
      <c r="K1486" s="159" t="str">
        <f t="shared" si="492"/>
        <v/>
      </c>
      <c r="L1486" s="159" t="str">
        <f t="shared" si="493"/>
        <v/>
      </c>
      <c r="M1486" s="159" t="str">
        <f t="shared" si="494"/>
        <v>Yes</v>
      </c>
    </row>
    <row r="1487" spans="1:13" ht="12.75" customHeight="1" outlineLevel="1" x14ac:dyDescent="0.25">
      <c r="A1487" s="46" t="str">
        <f t="shared" si="487"/>
        <v xml:space="preserve">Aggregation; </v>
      </c>
      <c r="B1487" s="51" t="s">
        <v>3784</v>
      </c>
      <c r="C1487" s="159"/>
      <c r="D1487" s="159"/>
      <c r="E1487" s="4" t="s">
        <v>2672</v>
      </c>
      <c r="F1487" s="159" t="s">
        <v>2670</v>
      </c>
      <c r="G1487" s="159" t="str">
        <f t="shared" si="488"/>
        <v>string</v>
      </c>
      <c r="H1487" s="159" t="str">
        <f t="shared" si="489"/>
        <v/>
      </c>
      <c r="I1487" s="159">
        <f t="shared" si="490"/>
        <v>1</v>
      </c>
      <c r="J1487" s="159" t="str">
        <f t="shared" si="491"/>
        <v/>
      </c>
      <c r="K1487" s="159" t="str">
        <f t="shared" si="492"/>
        <v/>
      </c>
      <c r="L1487" s="159" t="str">
        <f t="shared" si="493"/>
        <v/>
      </c>
      <c r="M1487" s="159" t="str">
        <f t="shared" si="494"/>
        <v>Yes</v>
      </c>
    </row>
    <row r="1488" spans="1:13" ht="12.75" customHeight="1" outlineLevel="1" x14ac:dyDescent="0.25">
      <c r="A1488" s="46" t="str">
        <f t="shared" si="487"/>
        <v xml:space="preserve">Aggregation; </v>
      </c>
      <c r="B1488" s="51" t="s">
        <v>3784</v>
      </c>
      <c r="C1488" s="159"/>
      <c r="D1488" s="159"/>
      <c r="E1488" s="4" t="s">
        <v>2756</v>
      </c>
      <c r="F1488" s="4" t="s">
        <v>2681</v>
      </c>
      <c r="G1488" s="159" t="str">
        <f t="shared" si="488"/>
        <v>int</v>
      </c>
      <c r="H1488" s="159" t="str">
        <f t="shared" si="489"/>
        <v/>
      </c>
      <c r="I1488" s="159" t="str">
        <f t="shared" si="490"/>
        <v/>
      </c>
      <c r="J1488" s="159" t="str">
        <f t="shared" si="491"/>
        <v/>
      </c>
      <c r="K1488" s="159">
        <f t="shared" si="492"/>
        <v>3</v>
      </c>
      <c r="L1488" s="159" t="str">
        <f t="shared" si="493"/>
        <v/>
      </c>
      <c r="M1488" s="159" t="str">
        <f t="shared" si="494"/>
        <v/>
      </c>
    </row>
    <row r="1489" spans="1:13" ht="12.75" customHeight="1" outlineLevel="1" x14ac:dyDescent="0.25">
      <c r="A1489" s="46" t="str">
        <f t="shared" si="487"/>
        <v xml:space="preserve">Aggregation; </v>
      </c>
      <c r="B1489" s="51" t="s">
        <v>3784</v>
      </c>
      <c r="C1489" s="159"/>
      <c r="D1489" s="159"/>
      <c r="E1489" s="4" t="s">
        <v>2757</v>
      </c>
      <c r="F1489" s="159" t="s">
        <v>2670</v>
      </c>
      <c r="G1489" s="159" t="str">
        <f t="shared" si="488"/>
        <v>int</v>
      </c>
      <c r="H1489" s="159" t="str">
        <f t="shared" si="489"/>
        <v/>
      </c>
      <c r="I1489" s="159" t="str">
        <f t="shared" si="490"/>
        <v/>
      </c>
      <c r="J1489" s="159" t="str">
        <f t="shared" si="491"/>
        <v/>
      </c>
      <c r="K1489" s="159">
        <f t="shared" si="492"/>
        <v>3</v>
      </c>
      <c r="L1489" s="159" t="str">
        <f t="shared" si="493"/>
        <v/>
      </c>
      <c r="M1489" s="159" t="str">
        <f t="shared" si="494"/>
        <v/>
      </c>
    </row>
    <row r="1490" spans="1:13" ht="12.75" customHeight="1" outlineLevel="1" x14ac:dyDescent="0.25">
      <c r="A1490" s="46" t="str">
        <f t="shared" si="487"/>
        <v xml:space="preserve">Aggregation; </v>
      </c>
      <c r="B1490" s="51" t="s">
        <v>3784</v>
      </c>
      <c r="C1490" s="159" t="s">
        <v>2673</v>
      </c>
      <c r="D1490" s="159" t="s">
        <v>2679</v>
      </c>
      <c r="E1490" s="4" t="s">
        <v>2675</v>
      </c>
      <c r="F1490" s="159" t="s">
        <v>2670</v>
      </c>
      <c r="G1490" s="159" t="str">
        <f t="shared" si="488"/>
        <v>dateTime</v>
      </c>
      <c r="H1490" s="159" t="str">
        <f t="shared" si="489"/>
        <v/>
      </c>
      <c r="I1490" s="159" t="str">
        <f t="shared" si="490"/>
        <v/>
      </c>
      <c r="J1490" s="159" t="str">
        <f t="shared" si="491"/>
        <v/>
      </c>
      <c r="K1490" s="159" t="str">
        <f t="shared" si="492"/>
        <v/>
      </c>
      <c r="L1490" s="159" t="str">
        <f t="shared" si="493"/>
        <v/>
      </c>
      <c r="M1490" s="159" t="str">
        <f t="shared" si="494"/>
        <v/>
      </c>
    </row>
    <row r="1491" spans="1:13" ht="12.75" customHeight="1" outlineLevel="1" x14ac:dyDescent="0.25">
      <c r="A1491" s="46" t="str">
        <f t="shared" si="487"/>
        <v xml:space="preserve">Aggregation; </v>
      </c>
      <c r="B1491" s="51" t="s">
        <v>3784</v>
      </c>
      <c r="C1491" s="159"/>
      <c r="D1491" s="159"/>
      <c r="E1491" s="4" t="s">
        <v>2676</v>
      </c>
      <c r="F1491" s="159" t="s">
        <v>2670</v>
      </c>
      <c r="G1491" s="159" t="str">
        <f t="shared" si="488"/>
        <v>int</v>
      </c>
      <c r="H1491" s="159" t="str">
        <f t="shared" si="489"/>
        <v/>
      </c>
      <c r="I1491" s="159" t="str">
        <f t="shared" si="490"/>
        <v/>
      </c>
      <c r="J1491" s="159" t="str">
        <f t="shared" si="491"/>
        <v/>
      </c>
      <c r="K1491" s="159">
        <f t="shared" si="492"/>
        <v>4</v>
      </c>
      <c r="L1491" s="159" t="str">
        <f t="shared" si="493"/>
        <v/>
      </c>
      <c r="M1491" s="159" t="str">
        <f t="shared" si="494"/>
        <v/>
      </c>
    </row>
    <row r="1492" spans="1:13" ht="12.75" customHeight="1" outlineLevel="1" x14ac:dyDescent="0.25">
      <c r="A1492" s="46" t="str">
        <f t="shared" si="487"/>
        <v xml:space="preserve">Aggregation; </v>
      </c>
      <c r="B1492" s="51" t="s">
        <v>3784</v>
      </c>
      <c r="C1492" s="159"/>
      <c r="D1492" s="159"/>
      <c r="E1492" s="4" t="s">
        <v>2673</v>
      </c>
      <c r="F1492" s="159" t="s">
        <v>2670</v>
      </c>
      <c r="G1492" s="159" t="str">
        <f t="shared" si="488"/>
        <v>decimal</v>
      </c>
      <c r="H1492" s="159" t="str">
        <f t="shared" si="489"/>
        <v/>
      </c>
      <c r="I1492" s="159" t="str">
        <f t="shared" si="490"/>
        <v/>
      </c>
      <c r="J1492" s="159" t="str">
        <f t="shared" si="491"/>
        <v/>
      </c>
      <c r="K1492" s="159">
        <f t="shared" si="492"/>
        <v>9</v>
      </c>
      <c r="L1492" s="159">
        <f t="shared" si="493"/>
        <v>2</v>
      </c>
      <c r="M1492" s="159" t="str">
        <f t="shared" si="494"/>
        <v/>
      </c>
    </row>
    <row r="1493" spans="1:13" ht="25.5" customHeight="1" outlineLevel="1" x14ac:dyDescent="0.25">
      <c r="A1493" s="46" t="str">
        <f t="shared" si="487"/>
        <v xml:space="preserve">Aggregation; </v>
      </c>
      <c r="B1493" s="51" t="s">
        <v>3784</v>
      </c>
      <c r="C1493" s="159"/>
      <c r="D1493" s="159"/>
      <c r="E1493" s="234" t="s">
        <v>2677</v>
      </c>
      <c r="F1493" s="159" t="s">
        <v>2670</v>
      </c>
      <c r="G1493" s="159" t="str">
        <f t="shared" si="488"/>
        <v>decimal</v>
      </c>
      <c r="H1493" s="159" t="str">
        <f t="shared" si="489"/>
        <v/>
      </c>
      <c r="I1493" s="159" t="str">
        <f t="shared" si="490"/>
        <v/>
      </c>
      <c r="J1493" s="159" t="str">
        <f t="shared" si="491"/>
        <v/>
      </c>
      <c r="K1493" s="159">
        <f t="shared" si="492"/>
        <v>9</v>
      </c>
      <c r="L1493" s="159">
        <f t="shared" si="493"/>
        <v>2</v>
      </c>
      <c r="M1493" s="159" t="str">
        <f t="shared" si="494"/>
        <v/>
      </c>
    </row>
    <row r="1494" spans="1:13" ht="12.75" customHeight="1" outlineLevel="1" x14ac:dyDescent="0.25">
      <c r="A1494" s="46" t="str">
        <f t="shared" si="487"/>
        <v xml:space="preserve">Aggregation; </v>
      </c>
      <c r="B1494" s="51" t="s">
        <v>3784</v>
      </c>
      <c r="C1494" s="159" t="s">
        <v>2678</v>
      </c>
      <c r="D1494" s="159" t="s">
        <v>2679</v>
      </c>
      <c r="E1494" s="159" t="s">
        <v>2682</v>
      </c>
      <c r="F1494" s="159" t="s">
        <v>2670</v>
      </c>
      <c r="G1494" s="159" t="str">
        <f t="shared" si="488"/>
        <v>string</v>
      </c>
      <c r="H1494" s="159" t="str">
        <f t="shared" si="489"/>
        <v/>
      </c>
      <c r="I1494" s="159">
        <f t="shared" si="490"/>
        <v>5</v>
      </c>
      <c r="J1494" s="159" t="str">
        <f t="shared" si="491"/>
        <v/>
      </c>
      <c r="K1494" s="159" t="str">
        <f t="shared" si="492"/>
        <v/>
      </c>
      <c r="L1494" s="159" t="str">
        <f t="shared" si="493"/>
        <v/>
      </c>
      <c r="M1494" s="159" t="str">
        <f t="shared" si="494"/>
        <v/>
      </c>
    </row>
    <row r="1495" spans="1:13" ht="12.75" customHeight="1" outlineLevel="1" x14ac:dyDescent="0.25">
      <c r="A1495" s="46" t="str">
        <f t="shared" si="487"/>
        <v xml:space="preserve">Aggregation; </v>
      </c>
      <c r="B1495" s="51" t="s">
        <v>3784</v>
      </c>
      <c r="C1495" s="159"/>
      <c r="D1495" s="159"/>
      <c r="E1495" s="159" t="s">
        <v>2680</v>
      </c>
      <c r="F1495" s="159" t="s">
        <v>2670</v>
      </c>
      <c r="G1495" s="159" t="str">
        <f t="shared" si="488"/>
        <v>int</v>
      </c>
      <c r="H1495" s="159" t="str">
        <f t="shared" si="489"/>
        <v/>
      </c>
      <c r="I1495" s="159" t="str">
        <f t="shared" si="490"/>
        <v/>
      </c>
      <c r="J1495" s="159" t="str">
        <f t="shared" si="491"/>
        <v/>
      </c>
      <c r="K1495" s="159">
        <f t="shared" si="492"/>
        <v>8</v>
      </c>
      <c r="L1495" s="159" t="str">
        <f t="shared" si="493"/>
        <v/>
      </c>
      <c r="M1495" s="159" t="str">
        <f t="shared" si="494"/>
        <v/>
      </c>
    </row>
    <row r="1496" spans="1:13" ht="12.75" customHeight="1" outlineLevel="1" x14ac:dyDescent="0.25">
      <c r="A1496" s="46" t="str">
        <f t="shared" si="487"/>
        <v xml:space="preserve">Aggregation; </v>
      </c>
      <c r="B1496" s="51" t="s">
        <v>3784</v>
      </c>
      <c r="C1496" s="235" t="s">
        <v>3653</v>
      </c>
      <c r="D1496" s="159" t="s">
        <v>2679</v>
      </c>
      <c r="E1496" s="159" t="s">
        <v>2675</v>
      </c>
      <c r="F1496" s="159" t="s">
        <v>2670</v>
      </c>
      <c r="G1496" s="159" t="str">
        <f t="shared" si="488"/>
        <v>dateTime</v>
      </c>
      <c r="H1496" s="159" t="str">
        <f t="shared" si="489"/>
        <v/>
      </c>
      <c r="I1496" s="159" t="str">
        <f t="shared" si="490"/>
        <v/>
      </c>
      <c r="J1496" s="159" t="str">
        <f t="shared" si="491"/>
        <v/>
      </c>
      <c r="K1496" s="159" t="str">
        <f t="shared" si="492"/>
        <v/>
      </c>
      <c r="L1496" s="159" t="str">
        <f t="shared" si="493"/>
        <v/>
      </c>
      <c r="M1496" s="159" t="str">
        <f t="shared" si="494"/>
        <v/>
      </c>
    </row>
    <row r="1497" spans="1:13" ht="12.75" customHeight="1" outlineLevel="1" x14ac:dyDescent="0.25">
      <c r="A1497" s="46" t="str">
        <f t="shared" si="487"/>
        <v xml:space="preserve">Aggregation; </v>
      </c>
      <c r="B1497" s="51" t="s">
        <v>3784</v>
      </c>
      <c r="C1497" s="159"/>
      <c r="D1497" s="159"/>
      <c r="E1497" s="159" t="s">
        <v>2676</v>
      </c>
      <c r="F1497" s="159" t="s">
        <v>2670</v>
      </c>
      <c r="G1497" s="159" t="str">
        <f t="shared" si="488"/>
        <v>int</v>
      </c>
      <c r="H1497" s="159" t="str">
        <f t="shared" si="489"/>
        <v/>
      </c>
      <c r="I1497" s="159" t="str">
        <f t="shared" si="490"/>
        <v/>
      </c>
      <c r="J1497" s="159" t="str">
        <f t="shared" si="491"/>
        <v/>
      </c>
      <c r="K1497" s="159">
        <f t="shared" si="492"/>
        <v>4</v>
      </c>
      <c r="L1497" s="159" t="str">
        <f t="shared" si="493"/>
        <v/>
      </c>
      <c r="M1497" s="159" t="str">
        <f t="shared" si="494"/>
        <v/>
      </c>
    </row>
    <row r="1498" spans="1:13" ht="12.75" customHeight="1" outlineLevel="1" x14ac:dyDescent="0.25">
      <c r="A1498" s="46" t="str">
        <f t="shared" si="487"/>
        <v xml:space="preserve">Aggregation; </v>
      </c>
      <c r="B1498" s="51" t="s">
        <v>3784</v>
      </c>
      <c r="C1498" s="159"/>
      <c r="D1498" s="159"/>
      <c r="E1498" s="159" t="s">
        <v>2673</v>
      </c>
      <c r="F1498" s="159" t="s">
        <v>2670</v>
      </c>
      <c r="G1498" s="159" t="str">
        <f t="shared" si="488"/>
        <v>decimal</v>
      </c>
      <c r="H1498" s="159" t="str">
        <f t="shared" si="489"/>
        <v/>
      </c>
      <c r="I1498" s="159" t="str">
        <f t="shared" si="490"/>
        <v/>
      </c>
      <c r="J1498" s="159" t="str">
        <f t="shared" si="491"/>
        <v/>
      </c>
      <c r="K1498" s="159">
        <f t="shared" si="492"/>
        <v>9</v>
      </c>
      <c r="L1498" s="159">
        <f t="shared" si="493"/>
        <v>2</v>
      </c>
      <c r="M1498" s="159" t="str">
        <f t="shared" si="494"/>
        <v/>
      </c>
    </row>
    <row r="1499" spans="1:13" ht="25.5" customHeight="1" outlineLevel="1" x14ac:dyDescent="0.25">
      <c r="A1499" s="46" t="str">
        <f t="shared" si="487"/>
        <v xml:space="preserve">Aggregation; </v>
      </c>
      <c r="B1499" s="51" t="s">
        <v>3784</v>
      </c>
      <c r="C1499" s="159"/>
      <c r="D1499" s="159"/>
      <c r="E1499" s="233" t="s">
        <v>2677</v>
      </c>
      <c r="F1499" s="159" t="s">
        <v>2670</v>
      </c>
      <c r="G1499" s="159" t="str">
        <f t="shared" si="488"/>
        <v>decimal</v>
      </c>
      <c r="H1499" s="159" t="str">
        <f t="shared" si="489"/>
        <v/>
      </c>
      <c r="I1499" s="159" t="str">
        <f t="shared" si="490"/>
        <v/>
      </c>
      <c r="J1499" s="159" t="str">
        <f t="shared" si="491"/>
        <v/>
      </c>
      <c r="K1499" s="159">
        <f t="shared" si="492"/>
        <v>9</v>
      </c>
      <c r="L1499" s="159">
        <f t="shared" si="493"/>
        <v>2</v>
      </c>
      <c r="M1499" s="159" t="str">
        <f t="shared" si="494"/>
        <v/>
      </c>
    </row>
    <row r="1500" spans="1:13" ht="12.75" customHeight="1" x14ac:dyDescent="0.25">
      <c r="A1500" s="46" t="str">
        <f t="shared" si="487"/>
        <v xml:space="preserve">Aggregation; </v>
      </c>
      <c r="B1500" s="47" t="s">
        <v>3785</v>
      </c>
      <c r="C1500" s="48" t="str">
        <f>VLOOKUP($B1500,MMnames,2,FALSE)</f>
        <v>Supplier Copy SMO</v>
      </c>
      <c r="D1500" s="49"/>
      <c r="E1500" s="49"/>
      <c r="F1500" s="14"/>
      <c r="G1500" s="14"/>
      <c r="H1500" s="14"/>
      <c r="I1500" s="14"/>
      <c r="J1500" s="14"/>
      <c r="K1500" s="14"/>
      <c r="L1500" s="14"/>
      <c r="M1500" s="14"/>
    </row>
    <row r="1501" spans="1:13" ht="12.75" customHeight="1" outlineLevel="1" x14ac:dyDescent="0.25">
      <c r="A1501" s="46" t="str">
        <f t="shared" si="487"/>
        <v xml:space="preserve">Aggregation; </v>
      </c>
      <c r="B1501" s="51" t="s">
        <v>3785</v>
      </c>
      <c r="C1501" s="159" t="s">
        <v>2668</v>
      </c>
      <c r="D1501" s="159"/>
      <c r="E1501" s="4" t="s">
        <v>2750</v>
      </c>
      <c r="F1501" s="4" t="s">
        <v>2670</v>
      </c>
      <c r="G1501" s="159" t="str">
        <f t="shared" ref="G1501:G1512" si="495">VLOOKUP(E1501,DI_schema,2,FALSE)</f>
        <v>int</v>
      </c>
      <c r="H1501" s="159" t="str">
        <f t="shared" ref="H1501:H1512" si="496">VLOOKUP($E1501,DI_schema,3,FALSE)</f>
        <v/>
      </c>
      <c r="I1501" s="159" t="str">
        <f t="shared" ref="I1501:I1512" si="497">VLOOKUP($E1501,DI_schema,4,FALSE)</f>
        <v/>
      </c>
      <c r="J1501" s="159" t="str">
        <f t="shared" ref="J1501:J1512" si="498">VLOOKUP($E1501,DI_schema,5,FALSE)</f>
        <v/>
      </c>
      <c r="K1501" s="159">
        <f t="shared" ref="K1501:K1512" si="499">VLOOKUP($E1501,DI_schema,6,FALSE)</f>
        <v>2</v>
      </c>
      <c r="L1501" s="159" t="str">
        <f t="shared" ref="L1501:L1512" si="500">VLOOKUP($E1501,DI_schema,7,FALSE)</f>
        <v/>
      </c>
      <c r="M1501" s="159" t="str">
        <f t="shared" ref="M1501:M1512" si="501">IF(LEN(VLOOKUP($E1501,DI_schema,8,FALSE))&gt;0,"Yes","")</f>
        <v/>
      </c>
    </row>
    <row r="1502" spans="1:13" ht="12.75" customHeight="1" outlineLevel="1" x14ac:dyDescent="0.25">
      <c r="A1502" s="46" t="str">
        <f t="shared" si="487"/>
        <v xml:space="preserve">Aggregation; </v>
      </c>
      <c r="B1502" s="51" t="s">
        <v>3785</v>
      </c>
      <c r="C1502" s="159"/>
      <c r="D1502" s="159"/>
      <c r="E1502" s="229" t="s">
        <v>2759</v>
      </c>
      <c r="F1502" s="4" t="s">
        <v>2670</v>
      </c>
      <c r="G1502" s="159" t="str">
        <f t="shared" si="495"/>
        <v>dateTime</v>
      </c>
      <c r="H1502" s="159" t="str">
        <f t="shared" si="496"/>
        <v/>
      </c>
      <c r="I1502" s="159" t="str">
        <f t="shared" si="497"/>
        <v/>
      </c>
      <c r="J1502" s="159" t="str">
        <f t="shared" si="498"/>
        <v/>
      </c>
      <c r="K1502" s="159" t="str">
        <f t="shared" si="499"/>
        <v/>
      </c>
      <c r="L1502" s="159" t="str">
        <f t="shared" si="500"/>
        <v/>
      </c>
      <c r="M1502" s="159" t="str">
        <f t="shared" si="501"/>
        <v/>
      </c>
    </row>
    <row r="1503" spans="1:13" ht="12.75" customHeight="1" outlineLevel="1" collapsed="1" x14ac:dyDescent="0.25">
      <c r="A1503" s="46" t="str">
        <f t="shared" si="487"/>
        <v xml:space="preserve">Aggregation; </v>
      </c>
      <c r="B1503" s="51" t="s">
        <v>3785</v>
      </c>
      <c r="C1503" s="159"/>
      <c r="D1503" s="159"/>
      <c r="E1503" s="4" t="s">
        <v>2760</v>
      </c>
      <c r="F1503" s="4" t="s">
        <v>2670</v>
      </c>
      <c r="G1503" s="159" t="str">
        <f t="shared" si="495"/>
        <v>dateTime</v>
      </c>
      <c r="H1503" s="159" t="str">
        <f t="shared" si="496"/>
        <v/>
      </c>
      <c r="I1503" s="159" t="str">
        <f t="shared" si="497"/>
        <v/>
      </c>
      <c r="J1503" s="159" t="str">
        <f t="shared" si="498"/>
        <v/>
      </c>
      <c r="K1503" s="159" t="str">
        <f t="shared" si="499"/>
        <v/>
      </c>
      <c r="L1503" s="159" t="str">
        <f t="shared" si="500"/>
        <v/>
      </c>
      <c r="M1503" s="159" t="str">
        <f t="shared" si="501"/>
        <v/>
      </c>
    </row>
    <row r="1504" spans="1:13" ht="12.75" customHeight="1" outlineLevel="1" x14ac:dyDescent="0.25">
      <c r="A1504" s="46" t="str">
        <f t="shared" si="487"/>
        <v xml:space="preserve">Aggregation; </v>
      </c>
      <c r="B1504" s="51" t="s">
        <v>3785</v>
      </c>
      <c r="C1504" s="4"/>
      <c r="D1504" s="159"/>
      <c r="E1504" s="4" t="s">
        <v>2761</v>
      </c>
      <c r="F1504" s="4" t="s">
        <v>2670</v>
      </c>
      <c r="G1504" s="159" t="str">
        <f t="shared" si="495"/>
        <v>dateTime</v>
      </c>
      <c r="H1504" s="159" t="str">
        <f t="shared" si="496"/>
        <v/>
      </c>
      <c r="I1504" s="159" t="str">
        <f t="shared" si="497"/>
        <v/>
      </c>
      <c r="J1504" s="159" t="str">
        <f t="shared" si="498"/>
        <v/>
      </c>
      <c r="K1504" s="159" t="str">
        <f t="shared" si="499"/>
        <v/>
      </c>
      <c r="L1504" s="159" t="str">
        <f t="shared" si="500"/>
        <v/>
      </c>
      <c r="M1504" s="159" t="str">
        <f t="shared" si="501"/>
        <v/>
      </c>
    </row>
    <row r="1505" spans="1:13" ht="12.75" customHeight="1" outlineLevel="1" x14ac:dyDescent="0.25">
      <c r="A1505" s="46" t="str">
        <f t="shared" si="487"/>
        <v xml:space="preserve">Aggregation; </v>
      </c>
      <c r="B1505" s="51" t="s">
        <v>3785</v>
      </c>
      <c r="C1505" s="159"/>
      <c r="D1505" s="159"/>
      <c r="E1505" s="4" t="s">
        <v>2751</v>
      </c>
      <c r="F1505" s="4" t="s">
        <v>2670</v>
      </c>
      <c r="G1505" s="159" t="str">
        <f t="shared" si="495"/>
        <v>string</v>
      </c>
      <c r="H1505" s="159">
        <f t="shared" si="496"/>
        <v>9</v>
      </c>
      <c r="I1505" s="159" t="str">
        <f t="shared" si="497"/>
        <v/>
      </c>
      <c r="J1505" s="159" t="str">
        <f t="shared" si="498"/>
        <v/>
      </c>
      <c r="K1505" s="159" t="str">
        <f t="shared" si="499"/>
        <v/>
      </c>
      <c r="L1505" s="159" t="str">
        <f t="shared" si="500"/>
        <v/>
      </c>
      <c r="M1505" s="159" t="str">
        <f t="shared" si="501"/>
        <v>Yes</v>
      </c>
    </row>
    <row r="1506" spans="1:13" ht="12.75" customHeight="1" outlineLevel="1" x14ac:dyDescent="0.25">
      <c r="A1506" s="46" t="str">
        <f t="shared" si="487"/>
        <v xml:space="preserve">Aggregation; </v>
      </c>
      <c r="B1506" s="51" t="s">
        <v>3785</v>
      </c>
      <c r="C1506" s="159" t="s">
        <v>2762</v>
      </c>
      <c r="D1506" s="159" t="s">
        <v>2674</v>
      </c>
      <c r="E1506" s="4" t="s">
        <v>2763</v>
      </c>
      <c r="F1506" s="159" t="s">
        <v>2670</v>
      </c>
      <c r="G1506" s="159" t="str">
        <f t="shared" si="495"/>
        <v>int</v>
      </c>
      <c r="H1506" s="159" t="str">
        <f t="shared" si="496"/>
        <v/>
      </c>
      <c r="I1506" s="159" t="str">
        <f t="shared" si="497"/>
        <v/>
      </c>
      <c r="J1506" s="159" t="str">
        <f t="shared" si="498"/>
        <v/>
      </c>
      <c r="K1506" s="159">
        <f t="shared" si="499"/>
        <v>2</v>
      </c>
      <c r="L1506" s="159" t="str">
        <f t="shared" si="500"/>
        <v/>
      </c>
      <c r="M1506" s="159" t="str">
        <f t="shared" si="501"/>
        <v/>
      </c>
    </row>
    <row r="1507" spans="1:13" ht="12.75" customHeight="1" outlineLevel="1" x14ac:dyDescent="0.25">
      <c r="A1507" s="46" t="str">
        <f t="shared" si="487"/>
        <v xml:space="preserve">Aggregation; </v>
      </c>
      <c r="B1507" s="51" t="s">
        <v>3785</v>
      </c>
      <c r="C1507" s="159"/>
      <c r="D1507" s="159"/>
      <c r="E1507" s="4" t="s">
        <v>2764</v>
      </c>
      <c r="F1507" s="159" t="s">
        <v>2670</v>
      </c>
      <c r="G1507" s="159" t="str">
        <f t="shared" si="495"/>
        <v>dateTime</v>
      </c>
      <c r="H1507" s="159" t="str">
        <f t="shared" si="496"/>
        <v/>
      </c>
      <c r="I1507" s="159" t="str">
        <f t="shared" si="497"/>
        <v/>
      </c>
      <c r="J1507" s="159" t="str">
        <f t="shared" si="498"/>
        <v/>
      </c>
      <c r="K1507" s="159" t="str">
        <f t="shared" si="499"/>
        <v/>
      </c>
      <c r="L1507" s="159" t="str">
        <f t="shared" si="500"/>
        <v/>
      </c>
      <c r="M1507" s="159" t="str">
        <f t="shared" si="501"/>
        <v/>
      </c>
    </row>
    <row r="1508" spans="1:13" ht="12.75" customHeight="1" outlineLevel="1" x14ac:dyDescent="0.25">
      <c r="A1508" s="46" t="str">
        <f t="shared" si="487"/>
        <v xml:space="preserve">Aggregation; </v>
      </c>
      <c r="B1508" s="51" t="s">
        <v>3785</v>
      </c>
      <c r="C1508" s="159"/>
      <c r="D1508" s="159"/>
      <c r="E1508" s="4" t="s">
        <v>2765</v>
      </c>
      <c r="F1508" s="159" t="s">
        <v>2670</v>
      </c>
      <c r="G1508" s="159" t="str">
        <f t="shared" si="495"/>
        <v>dateTime</v>
      </c>
      <c r="H1508" s="159" t="str">
        <f t="shared" si="496"/>
        <v/>
      </c>
      <c r="I1508" s="159" t="str">
        <f t="shared" si="497"/>
        <v/>
      </c>
      <c r="J1508" s="159" t="str">
        <f t="shared" si="498"/>
        <v/>
      </c>
      <c r="K1508" s="159" t="str">
        <f t="shared" si="499"/>
        <v/>
      </c>
      <c r="L1508" s="159" t="str">
        <f t="shared" si="500"/>
        <v/>
      </c>
      <c r="M1508" s="159" t="str">
        <f t="shared" si="501"/>
        <v/>
      </c>
    </row>
    <row r="1509" spans="1:13" s="230" customFormat="1" ht="12.75" customHeight="1" outlineLevel="1" x14ac:dyDescent="0.25">
      <c r="A1509" s="46" t="str">
        <f t="shared" si="487"/>
        <v xml:space="preserve">Aggregation; </v>
      </c>
      <c r="B1509" s="50" t="s">
        <v>3785</v>
      </c>
      <c r="C1509" s="4"/>
      <c r="D1509" s="4"/>
      <c r="E1509" s="234" t="s">
        <v>2766</v>
      </c>
      <c r="F1509" s="4" t="s">
        <v>2670</v>
      </c>
      <c r="G1509" s="4" t="str">
        <f t="shared" si="495"/>
        <v>decimal</v>
      </c>
      <c r="H1509" s="4" t="str">
        <f t="shared" si="496"/>
        <v/>
      </c>
      <c r="I1509" s="288" t="str">
        <f t="shared" si="497"/>
        <v/>
      </c>
      <c r="J1509" s="4" t="str">
        <f t="shared" si="498"/>
        <v/>
      </c>
      <c r="K1509" s="4">
        <f t="shared" si="499"/>
        <v>8</v>
      </c>
      <c r="L1509" s="4">
        <f t="shared" si="500"/>
        <v>3</v>
      </c>
      <c r="M1509" s="4" t="str">
        <f t="shared" si="501"/>
        <v/>
      </c>
    </row>
    <row r="1510" spans="1:13" ht="12.75" customHeight="1" outlineLevel="1" x14ac:dyDescent="0.25">
      <c r="A1510" s="46" t="str">
        <f t="shared" si="487"/>
        <v xml:space="preserve">Aggregation; </v>
      </c>
      <c r="B1510" s="51" t="s">
        <v>3785</v>
      </c>
      <c r="C1510" s="159"/>
      <c r="D1510" s="159"/>
      <c r="E1510" s="159" t="s">
        <v>2767</v>
      </c>
      <c r="F1510" s="159" t="s">
        <v>2670</v>
      </c>
      <c r="G1510" s="159" t="str">
        <f t="shared" si="495"/>
        <v>int</v>
      </c>
      <c r="H1510" s="159" t="str">
        <f t="shared" si="496"/>
        <v/>
      </c>
      <c r="I1510" s="159" t="str">
        <f t="shared" si="497"/>
        <v/>
      </c>
      <c r="J1510" s="159" t="str">
        <f t="shared" si="498"/>
        <v/>
      </c>
      <c r="K1510" s="159">
        <f t="shared" si="499"/>
        <v>1</v>
      </c>
      <c r="L1510" s="159" t="str">
        <f t="shared" si="500"/>
        <v/>
      </c>
      <c r="M1510" s="159" t="str">
        <f t="shared" si="501"/>
        <v/>
      </c>
    </row>
    <row r="1511" spans="1:13" s="230" customFormat="1" ht="12.75" customHeight="1" outlineLevel="1" x14ac:dyDescent="0.25">
      <c r="A1511" s="46" t="str">
        <f t="shared" si="487"/>
        <v xml:space="preserve">Aggregation; </v>
      </c>
      <c r="B1511" s="50" t="s">
        <v>3785</v>
      </c>
      <c r="C1511" s="4"/>
      <c r="D1511" s="4"/>
      <c r="E1511" s="4" t="s">
        <v>2768</v>
      </c>
      <c r="F1511" s="4" t="s">
        <v>2670</v>
      </c>
      <c r="G1511" s="4" t="str">
        <f t="shared" si="495"/>
        <v>string</v>
      </c>
      <c r="H1511" s="4" t="str">
        <f t="shared" si="496"/>
        <v/>
      </c>
      <c r="I1511" s="4">
        <f t="shared" si="497"/>
        <v>20</v>
      </c>
      <c r="J1511" s="4" t="str">
        <f t="shared" si="498"/>
        <v/>
      </c>
      <c r="K1511" s="4" t="str">
        <f t="shared" si="499"/>
        <v/>
      </c>
      <c r="L1511" s="4" t="str">
        <f t="shared" si="500"/>
        <v/>
      </c>
      <c r="M1511" s="4" t="str">
        <f t="shared" si="501"/>
        <v/>
      </c>
    </row>
    <row r="1512" spans="1:13" s="230" customFormat="1" ht="12.75" customHeight="1" outlineLevel="1" x14ac:dyDescent="0.25">
      <c r="A1512" s="46" t="str">
        <f t="shared" si="487"/>
        <v xml:space="preserve">Aggregation; </v>
      </c>
      <c r="B1512" s="50" t="s">
        <v>3785</v>
      </c>
      <c r="C1512" s="4"/>
      <c r="D1512" s="4"/>
      <c r="E1512" s="4" t="s">
        <v>3843</v>
      </c>
      <c r="F1512" s="4" t="s">
        <v>2681</v>
      </c>
      <c r="G1512" s="4" t="str">
        <f t="shared" si="495"/>
        <v>decimal</v>
      </c>
      <c r="H1512" s="4" t="str">
        <f t="shared" si="496"/>
        <v/>
      </c>
      <c r="I1512" s="288" t="str">
        <f t="shared" si="497"/>
        <v/>
      </c>
      <c r="J1512" s="4" t="str">
        <f t="shared" si="498"/>
        <v/>
      </c>
      <c r="K1512" s="4">
        <f t="shared" si="499"/>
        <v>10</v>
      </c>
      <c r="L1512" s="4">
        <f t="shared" si="500"/>
        <v>8</v>
      </c>
      <c r="M1512" s="4" t="str">
        <f t="shared" si="501"/>
        <v/>
      </c>
    </row>
    <row r="1513" spans="1:13" ht="12.75" customHeight="1" x14ac:dyDescent="0.25">
      <c r="A1513" s="46" t="str">
        <f t="shared" si="487"/>
        <v xml:space="preserve">Aggregation; </v>
      </c>
      <c r="B1513" s="47" t="s">
        <v>3786</v>
      </c>
      <c r="C1513" s="48" t="str">
        <f>VLOOKUP($B1513,MMnames,2,FALSE)</f>
        <v>Generator Copy SMO</v>
      </c>
      <c r="D1513" s="49"/>
      <c r="E1513" s="49"/>
      <c r="F1513" s="14"/>
      <c r="G1513" s="14"/>
      <c r="H1513" s="14"/>
      <c r="I1513" s="14"/>
      <c r="J1513" s="14"/>
      <c r="K1513" s="14"/>
      <c r="L1513" s="14"/>
      <c r="M1513" s="14"/>
    </row>
    <row r="1514" spans="1:13" ht="12.75" customHeight="1" outlineLevel="1" x14ac:dyDescent="0.25">
      <c r="A1514" s="46" t="str">
        <f t="shared" si="487"/>
        <v xml:space="preserve">Aggregation; </v>
      </c>
      <c r="B1514" s="51" t="s">
        <v>3786</v>
      </c>
      <c r="C1514" s="159" t="s">
        <v>2668</v>
      </c>
      <c r="D1514" s="159"/>
      <c r="E1514" s="4" t="s">
        <v>2750</v>
      </c>
      <c r="F1514" s="4" t="s">
        <v>2670</v>
      </c>
      <c r="G1514" s="159" t="str">
        <f>VLOOKUP(E1514,DI_schema,2,FALSE)</f>
        <v>int</v>
      </c>
      <c r="H1514" s="159" t="str">
        <f>VLOOKUP($E1514,DI_schema,3,FALSE)</f>
        <v/>
      </c>
      <c r="I1514" s="159" t="str">
        <f>VLOOKUP($E1514,DI_schema,4,FALSE)</f>
        <v/>
      </c>
      <c r="J1514" s="159" t="str">
        <f>VLOOKUP($E1514,DI_schema,5,FALSE)</f>
        <v/>
      </c>
      <c r="K1514" s="159">
        <f>VLOOKUP($E1514,DI_schema,6,FALSE)</f>
        <v>2</v>
      </c>
      <c r="L1514" s="159" t="str">
        <f>VLOOKUP($E1514,DI_schema,7,FALSE)</f>
        <v/>
      </c>
      <c r="M1514" s="159" t="str">
        <f>IF(LEN(VLOOKUP($E1514,DI_schema,8,FALSE))&gt;0,"Yes","")</f>
        <v/>
      </c>
    </row>
    <row r="1515" spans="1:13" ht="12.75" customHeight="1" outlineLevel="1" x14ac:dyDescent="0.25">
      <c r="A1515" s="46" t="str">
        <f t="shared" si="487"/>
        <v xml:space="preserve">Aggregation; </v>
      </c>
      <c r="B1515" s="51" t="s">
        <v>3786</v>
      </c>
      <c r="C1515" s="159"/>
      <c r="D1515" s="159"/>
      <c r="E1515" s="229" t="s">
        <v>2759</v>
      </c>
      <c r="F1515" s="4" t="s">
        <v>2670</v>
      </c>
      <c r="G1515" s="159" t="str">
        <f>VLOOKUP(E1515,DI_schema,2,FALSE)</f>
        <v>dateTime</v>
      </c>
      <c r="H1515" s="159" t="str">
        <f>VLOOKUP($E1515,DI_schema,3,FALSE)</f>
        <v/>
      </c>
      <c r="I1515" s="159" t="str">
        <f>VLOOKUP($E1515,DI_schema,4,FALSE)</f>
        <v/>
      </c>
      <c r="J1515" s="159" t="str">
        <f>VLOOKUP($E1515,DI_schema,5,FALSE)</f>
        <v/>
      </c>
      <c r="K1515" s="159" t="str">
        <f>VLOOKUP($E1515,DI_schema,6,FALSE)</f>
        <v/>
      </c>
      <c r="L1515" s="159" t="str">
        <f>VLOOKUP($E1515,DI_schema,7,FALSE)</f>
        <v/>
      </c>
      <c r="M1515" s="159" t="str">
        <f>IF(LEN(VLOOKUP($E1515,DI_schema,8,FALSE))&gt;0,"Yes","")</f>
        <v/>
      </c>
    </row>
    <row r="1516" spans="1:13" ht="12.75" customHeight="1" outlineLevel="1" x14ac:dyDescent="0.25">
      <c r="A1516" s="46" t="str">
        <f t="shared" si="487"/>
        <v xml:space="preserve">Aggregation; </v>
      </c>
      <c r="B1516" s="51" t="s">
        <v>3786</v>
      </c>
      <c r="C1516" s="159"/>
      <c r="D1516" s="159"/>
      <c r="E1516" s="4" t="s">
        <v>2760</v>
      </c>
      <c r="F1516" s="4" t="s">
        <v>2670</v>
      </c>
      <c r="G1516" s="159" t="str">
        <f>VLOOKUP(E1516,DI_schema,2,FALSE)</f>
        <v>dateTime</v>
      </c>
      <c r="H1516" s="159" t="str">
        <f>VLOOKUP($E1516,DI_schema,3,FALSE)</f>
        <v/>
      </c>
      <c r="I1516" s="159" t="str">
        <f>VLOOKUP($E1516,DI_schema,4,FALSE)</f>
        <v/>
      </c>
      <c r="J1516" s="159" t="str">
        <f>VLOOKUP($E1516,DI_schema,5,FALSE)</f>
        <v/>
      </c>
      <c r="K1516" s="159" t="str">
        <f>VLOOKUP($E1516,DI_schema,6,FALSE)</f>
        <v/>
      </c>
      <c r="L1516" s="159" t="str">
        <f>VLOOKUP($E1516,DI_schema,7,FALSE)</f>
        <v/>
      </c>
      <c r="M1516" s="159" t="str">
        <f>IF(LEN(VLOOKUP($E1516,DI_schema,8,FALSE))&gt;0,"Yes","")</f>
        <v/>
      </c>
    </row>
    <row r="1517" spans="1:13" ht="12.75" customHeight="1" outlineLevel="1" x14ac:dyDescent="0.25">
      <c r="A1517" s="46" t="str">
        <f t="shared" si="487"/>
        <v xml:space="preserve">Aggregation; </v>
      </c>
      <c r="B1517" s="51" t="s">
        <v>3786</v>
      </c>
      <c r="C1517" s="4"/>
      <c r="D1517" s="159"/>
      <c r="E1517" s="4" t="s">
        <v>2761</v>
      </c>
      <c r="F1517" s="4" t="s">
        <v>2670</v>
      </c>
      <c r="G1517" s="159" t="str">
        <f>VLOOKUP(E1517,DI_schema,2,FALSE)</f>
        <v>dateTime</v>
      </c>
      <c r="H1517" s="159" t="str">
        <f>VLOOKUP($E1517,DI_schema,3,FALSE)</f>
        <v/>
      </c>
      <c r="I1517" s="159" t="str">
        <f>VLOOKUP($E1517,DI_schema,4,FALSE)</f>
        <v/>
      </c>
      <c r="J1517" s="159" t="str">
        <f>VLOOKUP($E1517,DI_schema,5,FALSE)</f>
        <v/>
      </c>
      <c r="K1517" s="159" t="str">
        <f>VLOOKUP($E1517,DI_schema,6,FALSE)</f>
        <v/>
      </c>
      <c r="L1517" s="159" t="str">
        <f>VLOOKUP($E1517,DI_schema,7,FALSE)</f>
        <v/>
      </c>
      <c r="M1517" s="159" t="str">
        <f>IF(LEN(VLOOKUP($E1517,DI_schema,8,FALSE))&gt;0,"Yes","")</f>
        <v/>
      </c>
    </row>
    <row r="1518" spans="1:13" ht="12.75" customHeight="1" outlineLevel="1" x14ac:dyDescent="0.25">
      <c r="A1518" s="46" t="str">
        <f t="shared" si="487"/>
        <v xml:space="preserve">Aggregation; </v>
      </c>
      <c r="B1518" s="51" t="s">
        <v>3786</v>
      </c>
      <c r="C1518" s="4"/>
      <c r="D1518" s="159"/>
      <c r="E1518" s="4" t="s">
        <v>3987</v>
      </c>
      <c r="F1518" s="4" t="s">
        <v>2670</v>
      </c>
      <c r="G1518" s="159" t="s">
        <v>2241</v>
      </c>
      <c r="H1518" s="159"/>
      <c r="I1518" s="159">
        <v>9</v>
      </c>
      <c r="J1518" s="159"/>
      <c r="K1518" s="159"/>
      <c r="L1518" s="159"/>
      <c r="M1518" s="159"/>
    </row>
    <row r="1519" spans="1:13" ht="12.75" customHeight="1" outlineLevel="1" x14ac:dyDescent="0.25">
      <c r="A1519" s="46" t="str">
        <f t="shared" si="487"/>
        <v xml:space="preserve">Aggregation; </v>
      </c>
      <c r="B1519" s="51" t="s">
        <v>3786</v>
      </c>
      <c r="C1519" s="159" t="s">
        <v>2762</v>
      </c>
      <c r="D1519" s="159" t="s">
        <v>2674</v>
      </c>
      <c r="E1519" s="4" t="s">
        <v>2763</v>
      </c>
      <c r="F1519" s="159" t="s">
        <v>2670</v>
      </c>
      <c r="G1519" s="159" t="str">
        <f t="shared" ref="G1519:G1524" si="502">VLOOKUP(E1519,DI_schema,2,FALSE)</f>
        <v>int</v>
      </c>
      <c r="H1519" s="159" t="str">
        <f t="shared" ref="H1519:H1524" si="503">VLOOKUP($E1519,DI_schema,3,FALSE)</f>
        <v/>
      </c>
      <c r="I1519" s="159" t="str">
        <f t="shared" ref="I1519:I1524" si="504">VLOOKUP($E1519,DI_schema,4,FALSE)</f>
        <v/>
      </c>
      <c r="J1519" s="159" t="str">
        <f t="shared" ref="J1519:J1524" si="505">VLOOKUP($E1519,DI_schema,5,FALSE)</f>
        <v/>
      </c>
      <c r="K1519" s="159">
        <f t="shared" ref="K1519:K1524" si="506">VLOOKUP($E1519,DI_schema,6,FALSE)</f>
        <v>2</v>
      </c>
      <c r="L1519" s="159" t="str">
        <f t="shared" ref="L1519:L1524" si="507">VLOOKUP($E1519,DI_schema,7,FALSE)</f>
        <v/>
      </c>
      <c r="M1519" s="159" t="str">
        <f t="shared" ref="M1519:M1524" si="508">IF(LEN(VLOOKUP($E1519,DI_schema,8,FALSE))&gt;0,"Yes","")</f>
        <v/>
      </c>
    </row>
    <row r="1520" spans="1:13" ht="12.75" customHeight="1" outlineLevel="1" collapsed="1" x14ac:dyDescent="0.25">
      <c r="A1520" s="46" t="str">
        <f t="shared" ref="A1520:A1564" si="509">IF(B1520="","",VLOOKUP(B1520,mapping_result,2,FALSE))</f>
        <v xml:space="preserve">Aggregation; </v>
      </c>
      <c r="B1520" s="51" t="s">
        <v>3786</v>
      </c>
      <c r="C1520" s="159"/>
      <c r="D1520" s="159"/>
      <c r="E1520" s="4" t="s">
        <v>2764</v>
      </c>
      <c r="F1520" s="159" t="s">
        <v>2670</v>
      </c>
      <c r="G1520" s="159" t="str">
        <f t="shared" si="502"/>
        <v>dateTime</v>
      </c>
      <c r="H1520" s="159" t="str">
        <f t="shared" si="503"/>
        <v/>
      </c>
      <c r="I1520" s="159" t="str">
        <f t="shared" si="504"/>
        <v/>
      </c>
      <c r="J1520" s="159" t="str">
        <f t="shared" si="505"/>
        <v/>
      </c>
      <c r="K1520" s="159" t="str">
        <f t="shared" si="506"/>
        <v/>
      </c>
      <c r="L1520" s="159" t="str">
        <f t="shared" si="507"/>
        <v/>
      </c>
      <c r="M1520" s="159" t="str">
        <f t="shared" si="508"/>
        <v/>
      </c>
    </row>
    <row r="1521" spans="1:13" ht="12.75" customHeight="1" outlineLevel="1" x14ac:dyDescent="0.25">
      <c r="A1521" s="46" t="str">
        <f t="shared" si="509"/>
        <v xml:space="preserve">Aggregation; </v>
      </c>
      <c r="B1521" s="51" t="s">
        <v>3786</v>
      </c>
      <c r="C1521" s="159"/>
      <c r="D1521" s="159"/>
      <c r="E1521" s="4" t="s">
        <v>2765</v>
      </c>
      <c r="F1521" s="159" t="s">
        <v>2670</v>
      </c>
      <c r="G1521" s="159" t="str">
        <f t="shared" si="502"/>
        <v>dateTime</v>
      </c>
      <c r="H1521" s="159" t="str">
        <f t="shared" si="503"/>
        <v/>
      </c>
      <c r="I1521" s="159" t="str">
        <f t="shared" si="504"/>
        <v/>
      </c>
      <c r="J1521" s="159" t="str">
        <f t="shared" si="505"/>
        <v/>
      </c>
      <c r="K1521" s="159" t="str">
        <f t="shared" si="506"/>
        <v/>
      </c>
      <c r="L1521" s="159" t="str">
        <f t="shared" si="507"/>
        <v/>
      </c>
      <c r="M1521" s="159" t="str">
        <f t="shared" si="508"/>
        <v/>
      </c>
    </row>
    <row r="1522" spans="1:13" ht="12.75" customHeight="1" outlineLevel="1" x14ac:dyDescent="0.25">
      <c r="A1522" s="46" t="str">
        <f t="shared" si="509"/>
        <v xml:space="preserve">Aggregation; </v>
      </c>
      <c r="B1522" s="51" t="s">
        <v>3786</v>
      </c>
      <c r="C1522" s="159"/>
      <c r="D1522" s="159"/>
      <c r="E1522" s="234" t="s">
        <v>2766</v>
      </c>
      <c r="F1522" s="159" t="s">
        <v>2670</v>
      </c>
      <c r="G1522" s="159" t="str">
        <f t="shared" si="502"/>
        <v>decimal</v>
      </c>
      <c r="H1522" s="159" t="str">
        <f t="shared" si="503"/>
        <v/>
      </c>
      <c r="I1522" s="159" t="str">
        <f t="shared" si="504"/>
        <v/>
      </c>
      <c r="J1522" s="159" t="str">
        <f t="shared" si="505"/>
        <v/>
      </c>
      <c r="K1522" s="159">
        <f t="shared" si="506"/>
        <v>8</v>
      </c>
      <c r="L1522" s="159">
        <f t="shared" si="507"/>
        <v>3</v>
      </c>
      <c r="M1522" s="159" t="str">
        <f t="shared" si="508"/>
        <v/>
      </c>
    </row>
    <row r="1523" spans="1:13" ht="12.75" customHeight="1" outlineLevel="1" x14ac:dyDescent="0.25">
      <c r="A1523" s="46" t="str">
        <f t="shared" si="509"/>
        <v xml:space="preserve">Aggregation; </v>
      </c>
      <c r="B1523" s="51" t="s">
        <v>3786</v>
      </c>
      <c r="C1523" s="159"/>
      <c r="D1523" s="159"/>
      <c r="E1523" s="159" t="s">
        <v>2767</v>
      </c>
      <c r="F1523" s="159" t="s">
        <v>2670</v>
      </c>
      <c r="G1523" s="159" t="str">
        <f t="shared" si="502"/>
        <v>int</v>
      </c>
      <c r="H1523" s="159" t="str">
        <f t="shared" si="503"/>
        <v/>
      </c>
      <c r="I1523" s="159" t="str">
        <f t="shared" si="504"/>
        <v/>
      </c>
      <c r="J1523" s="159" t="str">
        <f t="shared" si="505"/>
        <v/>
      </c>
      <c r="K1523" s="159">
        <f t="shared" si="506"/>
        <v>1</v>
      </c>
      <c r="L1523" s="159" t="str">
        <f t="shared" si="507"/>
        <v/>
      </c>
      <c r="M1523" s="159" t="str">
        <f t="shared" si="508"/>
        <v/>
      </c>
    </row>
    <row r="1524" spans="1:13" ht="12.75" customHeight="1" outlineLevel="1" x14ac:dyDescent="0.25">
      <c r="A1524" s="46" t="str">
        <f t="shared" si="509"/>
        <v xml:space="preserve">Aggregation; </v>
      </c>
      <c r="B1524" s="51" t="s">
        <v>3786</v>
      </c>
      <c r="C1524" s="159"/>
      <c r="D1524" s="159"/>
      <c r="E1524" s="159" t="s">
        <v>2768</v>
      </c>
      <c r="F1524" s="159" t="s">
        <v>2670</v>
      </c>
      <c r="G1524" s="159" t="str">
        <f t="shared" si="502"/>
        <v>string</v>
      </c>
      <c r="H1524" s="159" t="str">
        <f t="shared" si="503"/>
        <v/>
      </c>
      <c r="I1524" s="159">
        <f t="shared" si="504"/>
        <v>20</v>
      </c>
      <c r="J1524" s="159" t="str">
        <f t="shared" si="505"/>
        <v/>
      </c>
      <c r="K1524" s="159" t="str">
        <f t="shared" si="506"/>
        <v/>
      </c>
      <c r="L1524" s="159" t="str">
        <f t="shared" si="507"/>
        <v/>
      </c>
      <c r="M1524" s="159" t="str">
        <f t="shared" si="508"/>
        <v/>
      </c>
    </row>
    <row r="1525" spans="1:13" ht="12.75" customHeight="1" x14ac:dyDescent="0.25">
      <c r="A1525" s="46" t="str">
        <f t="shared" si="509"/>
        <v xml:space="preserve">Aggregation; </v>
      </c>
      <c r="B1525" s="47" t="s">
        <v>3787</v>
      </c>
      <c r="C1525" s="48" t="str">
        <f>VLOOKUP($B1525,MMnames,2,FALSE)</f>
        <v>Non Part GU Aggregation</v>
      </c>
      <c r="D1525" s="49"/>
      <c r="E1525" s="49"/>
      <c r="F1525" s="14"/>
      <c r="G1525" s="14"/>
      <c r="H1525" s="14"/>
      <c r="I1525" s="14"/>
      <c r="J1525" s="14"/>
      <c r="K1525" s="14"/>
      <c r="L1525" s="14"/>
      <c r="M1525" s="14"/>
    </row>
    <row r="1526" spans="1:13" ht="12.75" customHeight="1" outlineLevel="1" x14ac:dyDescent="0.25">
      <c r="A1526" s="46" t="str">
        <f t="shared" si="509"/>
        <v xml:space="preserve">Aggregation; </v>
      </c>
      <c r="B1526" s="51" t="s">
        <v>3787</v>
      </c>
      <c r="C1526" s="159" t="s">
        <v>2668</v>
      </c>
      <c r="D1526" s="159"/>
      <c r="E1526" s="4" t="s">
        <v>2669</v>
      </c>
      <c r="F1526" s="159" t="s">
        <v>2670</v>
      </c>
      <c r="G1526" s="159" t="str">
        <f>VLOOKUP(E1526,DI_schema,2,FALSE)</f>
        <v>date</v>
      </c>
      <c r="H1526" s="159" t="str">
        <f>VLOOKUP($E1526,DI_schema,3,FALSE)</f>
        <v/>
      </c>
      <c r="I1526" s="159" t="str">
        <f>VLOOKUP($E1526,DI_schema,4,FALSE)</f>
        <v/>
      </c>
      <c r="J1526" s="159" t="str">
        <f>VLOOKUP($E1526,DI_schema,5,FALSE)</f>
        <v/>
      </c>
      <c r="K1526" s="159" t="str">
        <f>VLOOKUP($E1526,DI_schema,6,FALSE)</f>
        <v/>
      </c>
      <c r="L1526" s="159" t="str">
        <f>VLOOKUP($E1526,DI_schema,7,FALSE)</f>
        <v/>
      </c>
      <c r="M1526" s="159" t="str">
        <f>IF(LEN(VLOOKUP($E1526,DI_schema,8,FALSE))&gt;0,"Yes","")</f>
        <v/>
      </c>
    </row>
    <row r="1527" spans="1:13" ht="12.75" customHeight="1" outlineLevel="1" x14ac:dyDescent="0.25">
      <c r="A1527" s="46" t="str">
        <f t="shared" si="509"/>
        <v xml:space="preserve">Aggregation; </v>
      </c>
      <c r="B1527" s="51" t="s">
        <v>3787</v>
      </c>
      <c r="C1527" s="159"/>
      <c r="D1527" s="159"/>
      <c r="E1527" s="4" t="s">
        <v>2750</v>
      </c>
      <c r="F1527" s="4" t="s">
        <v>2670</v>
      </c>
      <c r="G1527" s="159" t="str">
        <f>VLOOKUP(E1527,DI_schema,2,FALSE)</f>
        <v>int</v>
      </c>
      <c r="H1527" s="159" t="str">
        <f>VLOOKUP($E1527,DI_schema,3,FALSE)</f>
        <v/>
      </c>
      <c r="I1527" s="159" t="str">
        <f>VLOOKUP($E1527,DI_schema,4,FALSE)</f>
        <v/>
      </c>
      <c r="J1527" s="159" t="str">
        <f>VLOOKUP($E1527,DI_schema,5,FALSE)</f>
        <v/>
      </c>
      <c r="K1527" s="159">
        <f>VLOOKUP($E1527,DI_schema,6,FALSE)</f>
        <v>2</v>
      </c>
      <c r="L1527" s="159" t="str">
        <f>VLOOKUP($E1527,DI_schema,7,FALSE)</f>
        <v/>
      </c>
      <c r="M1527" s="159" t="str">
        <f>IF(LEN(VLOOKUP($E1527,DI_schema,8,FALSE))&gt;0,"Yes","")</f>
        <v/>
      </c>
    </row>
    <row r="1528" spans="1:13" ht="12.75" customHeight="1" outlineLevel="1" x14ac:dyDescent="0.25">
      <c r="A1528" s="46" t="str">
        <f t="shared" si="509"/>
        <v xml:space="preserve">Aggregation; </v>
      </c>
      <c r="B1528" s="51" t="s">
        <v>3787</v>
      </c>
      <c r="C1528" s="159"/>
      <c r="D1528" s="159"/>
      <c r="E1528" s="4" t="s">
        <v>3987</v>
      </c>
      <c r="F1528" s="4" t="s">
        <v>2670</v>
      </c>
      <c r="G1528" s="159" t="s">
        <v>2241</v>
      </c>
      <c r="H1528" s="159"/>
      <c r="I1528" s="159">
        <v>9</v>
      </c>
      <c r="J1528" s="159"/>
      <c r="K1528" s="159"/>
      <c r="L1528" s="159"/>
      <c r="M1528" s="159"/>
    </row>
    <row r="1529" spans="1:13" ht="12.75" customHeight="1" outlineLevel="1" x14ac:dyDescent="0.25">
      <c r="A1529" s="46" t="str">
        <f t="shared" si="509"/>
        <v xml:space="preserve">Aggregation; </v>
      </c>
      <c r="B1529" s="51" t="s">
        <v>3787</v>
      </c>
      <c r="C1529" s="159" t="s">
        <v>2686</v>
      </c>
      <c r="D1529" s="159" t="s">
        <v>2674</v>
      </c>
      <c r="E1529" s="4" t="s">
        <v>2675</v>
      </c>
      <c r="F1529" s="159" t="s">
        <v>2670</v>
      </c>
      <c r="G1529" s="159" t="str">
        <f>VLOOKUP(E1529,DI_schema,2,FALSE)</f>
        <v>dateTime</v>
      </c>
      <c r="H1529" s="159" t="str">
        <f>VLOOKUP($E1529,DI_schema,3,FALSE)</f>
        <v/>
      </c>
      <c r="I1529" s="159" t="str">
        <f>VLOOKUP($E1529,DI_schema,4,FALSE)</f>
        <v/>
      </c>
      <c r="J1529" s="159" t="str">
        <f>VLOOKUP($E1529,DI_schema,5,FALSE)</f>
        <v/>
      </c>
      <c r="K1529" s="159" t="str">
        <f>VLOOKUP($E1529,DI_schema,6,FALSE)</f>
        <v/>
      </c>
      <c r="L1529" s="159" t="str">
        <f>VLOOKUP($E1529,DI_schema,7,FALSE)</f>
        <v/>
      </c>
      <c r="M1529" s="159" t="str">
        <f>IF(LEN(VLOOKUP($E1529,DI_schema,8,FALSE))&gt;0,"Yes","")</f>
        <v/>
      </c>
    </row>
    <row r="1530" spans="1:13" ht="12.75" customHeight="1" outlineLevel="1" x14ac:dyDescent="0.25">
      <c r="A1530" s="46" t="str">
        <f t="shared" si="509"/>
        <v xml:space="preserve">Aggregation; </v>
      </c>
      <c r="B1530" s="51" t="s">
        <v>3787</v>
      </c>
      <c r="C1530" s="159"/>
      <c r="D1530" s="159"/>
      <c r="E1530" s="159" t="s">
        <v>2676</v>
      </c>
      <c r="F1530" s="159" t="s">
        <v>2670</v>
      </c>
      <c r="G1530" s="159" t="str">
        <f>VLOOKUP(E1530,DI_schema,2,FALSE)</f>
        <v>int</v>
      </c>
      <c r="H1530" s="159" t="str">
        <f>VLOOKUP($E1530,DI_schema,3,FALSE)</f>
        <v/>
      </c>
      <c r="I1530" s="159" t="str">
        <f>VLOOKUP($E1530,DI_schema,4,FALSE)</f>
        <v/>
      </c>
      <c r="J1530" s="159" t="str">
        <f>VLOOKUP($E1530,DI_schema,5,FALSE)</f>
        <v/>
      </c>
      <c r="K1530" s="159">
        <f>VLOOKUP($E1530,DI_schema,6,FALSE)</f>
        <v>4</v>
      </c>
      <c r="L1530" s="159" t="str">
        <f>VLOOKUP($E1530,DI_schema,7,FALSE)</f>
        <v/>
      </c>
      <c r="M1530" s="159" t="str">
        <f>IF(LEN(VLOOKUP($E1530,DI_schema,8,FALSE))&gt;0,"Yes","")</f>
        <v/>
      </c>
    </row>
    <row r="1531" spans="1:13" ht="12.75" customHeight="1" outlineLevel="1" x14ac:dyDescent="0.25">
      <c r="A1531" s="46" t="str">
        <f t="shared" si="509"/>
        <v xml:space="preserve">Aggregation; </v>
      </c>
      <c r="B1531" s="51" t="s">
        <v>3787</v>
      </c>
      <c r="C1531" s="159"/>
      <c r="D1531" s="159"/>
      <c r="E1531" s="233" t="s">
        <v>2687</v>
      </c>
      <c r="F1531" s="159" t="s">
        <v>2670</v>
      </c>
      <c r="G1531" s="159" t="str">
        <f>VLOOKUP(E1531,DI_schema,2,FALSE)</f>
        <v>decimal</v>
      </c>
      <c r="H1531" s="159" t="str">
        <f>VLOOKUP($E1531,DI_schema,3,FALSE)</f>
        <v/>
      </c>
      <c r="I1531" s="159" t="str">
        <f>VLOOKUP($E1531,DI_schema,4,FALSE)</f>
        <v/>
      </c>
      <c r="J1531" s="159" t="str">
        <f>VLOOKUP($E1531,DI_schema,5,FALSE)</f>
        <v/>
      </c>
      <c r="K1531" s="159">
        <f>VLOOKUP($E1531,DI_schema,6,FALSE)</f>
        <v>9</v>
      </c>
      <c r="L1531" s="159">
        <f>VLOOKUP($E1531,DI_schema,7,FALSE)</f>
        <v>2</v>
      </c>
      <c r="M1531" s="159" t="str">
        <f>IF(LEN(VLOOKUP($E1531,DI_schema,8,FALSE))&gt;0,"Yes","")</f>
        <v/>
      </c>
    </row>
    <row r="1532" spans="1:13" ht="25.5" customHeight="1" outlineLevel="1" x14ac:dyDescent="0.25">
      <c r="A1532" s="46" t="str">
        <f t="shared" si="509"/>
        <v xml:space="preserve">Aggregation; </v>
      </c>
      <c r="B1532" s="51" t="s">
        <v>3787</v>
      </c>
      <c r="C1532" s="159"/>
      <c r="D1532" s="159"/>
      <c r="E1532" s="234" t="s">
        <v>2749</v>
      </c>
      <c r="F1532" s="159" t="s">
        <v>2670</v>
      </c>
      <c r="G1532" s="159" t="str">
        <f>VLOOKUP(E1532,DI_schema,2,FALSE)</f>
        <v>decimal</v>
      </c>
      <c r="H1532" s="159" t="str">
        <f>VLOOKUP($E1532,DI_schema,3,FALSE)</f>
        <v/>
      </c>
      <c r="I1532" s="159" t="str">
        <f>VLOOKUP($E1532,DI_schema,4,FALSE)</f>
        <v/>
      </c>
      <c r="J1532" s="159" t="str">
        <f>VLOOKUP($E1532,DI_schema,5,FALSE)</f>
        <v/>
      </c>
      <c r="K1532" s="159">
        <f>VLOOKUP($E1532,DI_schema,6,FALSE)</f>
        <v>9</v>
      </c>
      <c r="L1532" s="159">
        <f>VLOOKUP($E1532,DI_schema,7,FALSE)</f>
        <v>2</v>
      </c>
      <c r="M1532" s="159" t="str">
        <f>IF(LEN(VLOOKUP($E1532,DI_schema,8,FALSE))&gt;0,"Yes","")</f>
        <v/>
      </c>
    </row>
    <row r="1533" spans="1:13" ht="12.75" customHeight="1" x14ac:dyDescent="0.25">
      <c r="A1533" s="46" t="e">
        <f t="shared" si="509"/>
        <v>#N/A</v>
      </c>
      <c r="B1533" s="56" t="s">
        <v>1275</v>
      </c>
      <c r="C1533" s="48" t="str">
        <f>VLOOKUP($B1533,MMnames,2,FALSE)</f>
        <v>Rejection To Invalid Message</v>
      </c>
      <c r="D1533" s="49"/>
      <c r="E1533" s="49"/>
      <c r="F1533" s="14"/>
      <c r="G1533" s="14"/>
      <c r="H1533" s="14"/>
      <c r="I1533" s="14"/>
      <c r="J1533" s="14"/>
      <c r="K1533" s="14"/>
      <c r="L1533" s="14"/>
      <c r="M1533" s="14"/>
    </row>
    <row r="1534" spans="1:13" ht="12.75" customHeight="1" outlineLevel="1" x14ac:dyDescent="0.25">
      <c r="A1534" s="46" t="e">
        <f t="shared" si="509"/>
        <v>#N/A</v>
      </c>
      <c r="B1534" s="57" t="s">
        <v>1275</v>
      </c>
      <c r="C1534" s="4" t="s">
        <v>2668</v>
      </c>
      <c r="D1534" s="238"/>
      <c r="E1534" s="238" t="s">
        <v>2769</v>
      </c>
      <c r="F1534" s="238" t="s">
        <v>2681</v>
      </c>
      <c r="G1534" s="159" t="str">
        <f>VLOOKUP(E1534,DI_schema,2,FALSE)</f>
        <v>string</v>
      </c>
      <c r="H1534" s="159">
        <f>VLOOKUP($E1534,DI_schema,3,FALSE)</f>
        <v>11</v>
      </c>
      <c r="I1534" s="159" t="str">
        <f>VLOOKUP($E1534,DI_schema,4,FALSE)</f>
        <v/>
      </c>
      <c r="J1534" s="159" t="str">
        <f>VLOOKUP($E1534,DI_schema,5,FALSE)</f>
        <v/>
      </c>
      <c r="K1534" s="159" t="str">
        <f>VLOOKUP($E1534,DI_schema,6,FALSE)</f>
        <v/>
      </c>
      <c r="L1534" s="159" t="str">
        <f>VLOOKUP($E1534,DI_schema,7,FALSE)</f>
        <v/>
      </c>
      <c r="M1534" s="159" t="str">
        <f>IF(LEN(VLOOKUP($E1534,DI_schema,8,FALSE))&gt;0,"Yes","")</f>
        <v/>
      </c>
    </row>
    <row r="1535" spans="1:13" ht="12.75" customHeight="1" outlineLevel="1" x14ac:dyDescent="0.25">
      <c r="A1535" s="46" t="e">
        <f t="shared" si="509"/>
        <v>#N/A</v>
      </c>
      <c r="B1535" s="57" t="s">
        <v>1275</v>
      </c>
      <c r="C1535" s="4"/>
      <c r="D1535" s="238"/>
      <c r="E1535" s="238" t="s">
        <v>2294</v>
      </c>
      <c r="F1535" s="238" t="s">
        <v>2681</v>
      </c>
      <c r="G1535" s="159" t="str">
        <f>VLOOKUP(E1535,DI_schema,2,FALSE)</f>
        <v>string</v>
      </c>
      <c r="H1535" s="159" t="str">
        <f>VLOOKUP($E1535,DI_schema,3,FALSE)</f>
        <v/>
      </c>
      <c r="I1535" s="159">
        <f>VLOOKUP($E1535,DI_schema,4,FALSE)</f>
        <v>35</v>
      </c>
      <c r="J1535" s="159" t="str">
        <f>VLOOKUP($E1535,DI_schema,5,FALSE)</f>
        <v/>
      </c>
      <c r="K1535" s="159" t="str">
        <f>VLOOKUP($E1535,DI_schema,6,FALSE)</f>
        <v/>
      </c>
      <c r="L1535" s="159" t="str">
        <f>VLOOKUP($E1535,DI_schema,7,FALSE)</f>
        <v/>
      </c>
      <c r="M1535" s="159" t="str">
        <f>IF(LEN(VLOOKUP($E1535,DI_schema,8,FALSE))&gt;0,"Yes","")</f>
        <v>Yes</v>
      </c>
    </row>
    <row r="1536" spans="1:13" ht="12.75" customHeight="1" outlineLevel="1" collapsed="1" x14ac:dyDescent="0.25">
      <c r="A1536" s="46" t="e">
        <f t="shared" si="509"/>
        <v>#N/A</v>
      </c>
      <c r="B1536" s="57" t="s">
        <v>1275</v>
      </c>
      <c r="C1536" s="4"/>
      <c r="D1536" s="238"/>
      <c r="E1536" s="238" t="s">
        <v>2295</v>
      </c>
      <c r="F1536" s="238" t="s">
        <v>2670</v>
      </c>
      <c r="G1536" s="159" t="str">
        <f>VLOOKUP(E1536,DI_schema,2,FALSE)</f>
        <v>base64Binary</v>
      </c>
      <c r="H1536" s="159" t="str">
        <f>VLOOKUP($E1536,DI_schema,3,FALSE)</f>
        <v/>
      </c>
      <c r="I1536" s="159" t="str">
        <f>VLOOKUP($E1536,DI_schema,4,FALSE)</f>
        <v/>
      </c>
      <c r="J1536" s="159" t="str">
        <f>VLOOKUP($E1536,DI_schema,5,FALSE)</f>
        <v/>
      </c>
      <c r="K1536" s="159" t="str">
        <f>VLOOKUP($E1536,DI_schema,6,FALSE)</f>
        <v/>
      </c>
      <c r="L1536" s="159" t="str">
        <f>VLOOKUP($E1536,DI_schema,7,FALSE)</f>
        <v/>
      </c>
      <c r="M1536" s="159" t="str">
        <f>IF(LEN(VLOOKUP($E1536,DI_schema,8,FALSE))&gt;0,"Yes","")</f>
        <v/>
      </c>
    </row>
    <row r="1537" spans="1:13" ht="12.75" customHeight="1" outlineLevel="1" x14ac:dyDescent="0.25">
      <c r="A1537" s="46" t="e">
        <f t="shared" si="509"/>
        <v>#N/A</v>
      </c>
      <c r="B1537" s="57" t="s">
        <v>1275</v>
      </c>
      <c r="C1537" s="4"/>
      <c r="D1537" s="238"/>
      <c r="E1537" s="238" t="s">
        <v>2296</v>
      </c>
      <c r="F1537" s="238" t="s">
        <v>2670</v>
      </c>
      <c r="G1537" s="159" t="str">
        <f>VLOOKUP(E1537,DI_schema,2,FALSE)</f>
        <v>string</v>
      </c>
      <c r="H1537" s="159" t="str">
        <f>VLOOKUP($E1537,DI_schema,3,FALSE)</f>
        <v/>
      </c>
      <c r="I1537" s="159">
        <f>VLOOKUP($E1537,DI_schema,4,FALSE)</f>
        <v>3</v>
      </c>
      <c r="J1537" s="159" t="str">
        <f>VLOOKUP($E1537,DI_schema,5,FALSE)</f>
        <v/>
      </c>
      <c r="K1537" s="159" t="str">
        <f>VLOOKUP($E1537,DI_schema,6,FALSE)</f>
        <v/>
      </c>
      <c r="L1537" s="159" t="str">
        <f>VLOOKUP($E1537,DI_schema,7,FALSE)</f>
        <v/>
      </c>
      <c r="M1537" s="159" t="str">
        <f>IF(LEN(VLOOKUP($E1537,DI_schema,8,FALSE))&gt;0,"Yes","")</f>
        <v/>
      </c>
    </row>
    <row r="1538" spans="1:13" ht="12.75" customHeight="1" outlineLevel="1" x14ac:dyDescent="0.25">
      <c r="A1538" s="46" t="e">
        <f t="shared" si="509"/>
        <v>#N/A</v>
      </c>
      <c r="B1538" s="57" t="s">
        <v>1275</v>
      </c>
      <c r="C1538" s="4"/>
      <c r="D1538" s="238"/>
      <c r="E1538" s="238" t="s">
        <v>2297</v>
      </c>
      <c r="F1538" s="238" t="s">
        <v>2670</v>
      </c>
      <c r="G1538" s="159" t="str">
        <f>VLOOKUP(E1538,DI_schema,2,FALSE)</f>
        <v>string</v>
      </c>
      <c r="H1538" s="159" t="str">
        <f>VLOOKUP($E1538,DI_schema,3,FALSE)</f>
        <v/>
      </c>
      <c r="I1538" s="159">
        <f>VLOOKUP($E1538,DI_schema,4,FALSE)</f>
        <v>1000</v>
      </c>
      <c r="J1538" s="159" t="str">
        <f>VLOOKUP($E1538,DI_schema,5,FALSE)</f>
        <v/>
      </c>
      <c r="K1538" s="159" t="str">
        <f>VLOOKUP($E1538,DI_schema,6,FALSE)</f>
        <v/>
      </c>
      <c r="L1538" s="159" t="str">
        <f>VLOOKUP($E1538,DI_schema,7,FALSE)</f>
        <v/>
      </c>
      <c r="M1538" s="159" t="str">
        <f>IF(LEN(VLOOKUP($E1538,DI_schema,8,FALSE))&gt;0,"Yes","")</f>
        <v/>
      </c>
    </row>
    <row r="1539" spans="1:13" ht="12.75" customHeight="1" x14ac:dyDescent="0.25">
      <c r="A1539" s="46" t="e">
        <f t="shared" si="509"/>
        <v>#N/A</v>
      </c>
      <c r="B1539" s="56" t="s">
        <v>1277</v>
      </c>
      <c r="C1539" s="48" t="str">
        <f>VLOOKUP($B1539,MMnames,2,FALSE)</f>
        <v>Daily Summary Reconciliation Count</v>
      </c>
      <c r="D1539" s="49"/>
      <c r="E1539" s="49"/>
      <c r="F1539" s="14"/>
      <c r="G1539" s="14"/>
      <c r="H1539" s="14"/>
      <c r="I1539" s="14"/>
      <c r="J1539" s="14"/>
      <c r="K1539" s="14"/>
      <c r="L1539" s="14"/>
      <c r="M1539" s="14"/>
    </row>
    <row r="1540" spans="1:13" ht="12.75" customHeight="1" outlineLevel="1" x14ac:dyDescent="0.25">
      <c r="A1540" s="46" t="e">
        <f t="shared" si="509"/>
        <v>#N/A</v>
      </c>
      <c r="B1540" s="57" t="s">
        <v>1277</v>
      </c>
      <c r="C1540" s="4" t="s">
        <v>2668</v>
      </c>
      <c r="D1540" s="4"/>
      <c r="E1540" s="4" t="s">
        <v>2764</v>
      </c>
      <c r="F1540" s="4" t="s">
        <v>2670</v>
      </c>
      <c r="G1540" s="159" t="str">
        <f>VLOOKUP(E1540,DI_schema,2,FALSE)</f>
        <v>dateTime</v>
      </c>
      <c r="H1540" s="159" t="str">
        <f>VLOOKUP($E1540,DI_schema,3,FALSE)</f>
        <v/>
      </c>
      <c r="I1540" s="159" t="str">
        <f>VLOOKUP($E1540,DI_schema,4,FALSE)</f>
        <v/>
      </c>
      <c r="J1540" s="159" t="str">
        <f>VLOOKUP($E1540,DI_schema,5,FALSE)</f>
        <v/>
      </c>
      <c r="K1540" s="159" t="str">
        <f>VLOOKUP($E1540,DI_schema,6,FALSE)</f>
        <v/>
      </c>
      <c r="L1540" s="159" t="str">
        <f>VLOOKUP($E1540,DI_schema,7,FALSE)</f>
        <v/>
      </c>
      <c r="M1540" s="159" t="str">
        <f>IF(LEN(VLOOKUP($E1540,DI_schema,8,FALSE))&gt;0,"Yes","")</f>
        <v/>
      </c>
    </row>
    <row r="1541" spans="1:13" ht="12.75" customHeight="1" outlineLevel="1" x14ac:dyDescent="0.25">
      <c r="A1541" s="46" t="e">
        <f t="shared" si="509"/>
        <v>#N/A</v>
      </c>
      <c r="B1541" s="57" t="s">
        <v>1277</v>
      </c>
      <c r="C1541" s="4"/>
      <c r="D1541" s="4"/>
      <c r="E1541" s="4" t="s">
        <v>2765</v>
      </c>
      <c r="F1541" s="4" t="s">
        <v>2670</v>
      </c>
      <c r="G1541" s="159" t="str">
        <f>VLOOKUP(E1541,DI_schema,2,FALSE)</f>
        <v>dateTime</v>
      </c>
      <c r="H1541" s="159" t="str">
        <f>VLOOKUP($E1541,DI_schema,3,FALSE)</f>
        <v/>
      </c>
      <c r="I1541" s="159" t="str">
        <f>VLOOKUP($E1541,DI_schema,4,FALSE)</f>
        <v/>
      </c>
      <c r="J1541" s="159" t="str">
        <f>VLOOKUP($E1541,DI_schema,5,FALSE)</f>
        <v/>
      </c>
      <c r="K1541" s="159" t="str">
        <f>VLOOKUP($E1541,DI_schema,6,FALSE)</f>
        <v/>
      </c>
      <c r="L1541" s="159" t="str">
        <f>VLOOKUP($E1541,DI_schema,7,FALSE)</f>
        <v/>
      </c>
      <c r="M1541" s="159" t="str">
        <f>IF(LEN(VLOOKUP($E1541,DI_schema,8,FALSE))&gt;0,"Yes","")</f>
        <v/>
      </c>
    </row>
    <row r="1542" spans="1:13" ht="12.75" customHeight="1" outlineLevel="1" x14ac:dyDescent="0.25">
      <c r="A1542" s="46" t="e">
        <f t="shared" si="509"/>
        <v>#N/A</v>
      </c>
      <c r="B1542" s="57" t="s">
        <v>1277</v>
      </c>
      <c r="C1542" s="4" t="s">
        <v>2320</v>
      </c>
      <c r="D1542" s="4" t="s">
        <v>2674</v>
      </c>
      <c r="E1542" s="4" t="s">
        <v>2712</v>
      </c>
      <c r="F1542" s="4" t="s">
        <v>2670</v>
      </c>
      <c r="G1542" s="159" t="str">
        <f>VLOOKUP(E1542,DI_schema,2,FALSE)</f>
        <v>string</v>
      </c>
      <c r="H1542" s="159" t="str">
        <f>VLOOKUP($E1542,DI_schema,3,FALSE)</f>
        <v/>
      </c>
      <c r="I1542" s="159">
        <f>VLOOKUP($E1542,DI_schema,4,FALSE)</f>
        <v>4</v>
      </c>
      <c r="J1542" s="159">
        <f>VLOOKUP($E1542,DI_schema,5,FALSE)</f>
        <v>3</v>
      </c>
      <c r="K1542" s="159" t="str">
        <f>VLOOKUP($E1542,DI_schema,6,FALSE)</f>
        <v/>
      </c>
      <c r="L1542" s="159" t="str">
        <f>VLOOKUP($E1542,DI_schema,7,FALSE)</f>
        <v/>
      </c>
      <c r="M1542" s="159" t="str">
        <f>IF(LEN(VLOOKUP($E1542,DI_schema,8,FALSE))&gt;0,"Yes","")</f>
        <v>Yes</v>
      </c>
    </row>
    <row r="1543" spans="1:13" ht="12.75" customHeight="1" outlineLevel="1" x14ac:dyDescent="0.25">
      <c r="A1543" s="46" t="e">
        <f t="shared" si="509"/>
        <v>#N/A</v>
      </c>
      <c r="B1543" s="57" t="s">
        <v>1277</v>
      </c>
      <c r="C1543" s="238"/>
      <c r="D1543" s="4"/>
      <c r="E1543" s="4" t="s">
        <v>2321</v>
      </c>
      <c r="F1543" s="4" t="s">
        <v>2670</v>
      </c>
      <c r="G1543" s="159" t="str">
        <f>VLOOKUP(E1543,DI_schema,2,FALSE)</f>
        <v>int</v>
      </c>
      <c r="H1543" s="159" t="str">
        <f>VLOOKUP($E1543,DI_schema,3,FALSE)</f>
        <v/>
      </c>
      <c r="I1543" s="159" t="str">
        <f>VLOOKUP($E1543,DI_schema,4,FALSE)</f>
        <v/>
      </c>
      <c r="J1543" s="159" t="str">
        <f>VLOOKUP($E1543,DI_schema,5,FALSE)</f>
        <v/>
      </c>
      <c r="K1543" s="159">
        <f>VLOOKUP($E1543,DI_schema,6,FALSE)</f>
        <v>10</v>
      </c>
      <c r="L1543" s="159" t="str">
        <f>VLOOKUP($E1543,DI_schema,7,FALSE)</f>
        <v/>
      </c>
      <c r="M1543" s="159" t="str">
        <f>IF(LEN(VLOOKUP($E1543,DI_schema,8,FALSE))&gt;0,"Yes","")</f>
        <v/>
      </c>
    </row>
    <row r="1544" spans="1:13" ht="12.75" customHeight="1" outlineLevel="1" x14ac:dyDescent="0.25">
      <c r="A1544" s="46" t="e">
        <f t="shared" si="509"/>
        <v>#N/A</v>
      </c>
      <c r="B1544" s="57" t="s">
        <v>1277</v>
      </c>
      <c r="C1544" s="4" t="s">
        <v>2322</v>
      </c>
      <c r="D1544" s="4" t="s">
        <v>2674</v>
      </c>
      <c r="E1544" s="4"/>
      <c r="F1544" s="4"/>
      <c r="G1544" s="159"/>
      <c r="H1544" s="159"/>
      <c r="I1544" s="159"/>
      <c r="J1544" s="159"/>
      <c r="K1544" s="159"/>
      <c r="L1544" s="159"/>
      <c r="M1544" s="159"/>
    </row>
    <row r="1545" spans="1:13" ht="12.75" customHeight="1" outlineLevel="1" x14ac:dyDescent="0.25">
      <c r="A1545" s="46" t="e">
        <f t="shared" si="509"/>
        <v>#N/A</v>
      </c>
      <c r="B1545" s="57" t="s">
        <v>1277</v>
      </c>
      <c r="C1545" s="238"/>
      <c r="D1545" s="236"/>
      <c r="E1545" s="4" t="s">
        <v>2712</v>
      </c>
      <c r="F1545" s="4" t="s">
        <v>2670</v>
      </c>
      <c r="G1545" s="159" t="str">
        <f>VLOOKUP(E1545,DI_schema,2,FALSE)</f>
        <v>string</v>
      </c>
      <c r="H1545" s="159" t="str">
        <f>VLOOKUP($E1545,DI_schema,3,FALSE)</f>
        <v/>
      </c>
      <c r="I1545" s="159">
        <f>VLOOKUP($E1545,DI_schema,4,FALSE)</f>
        <v>4</v>
      </c>
      <c r="J1545" s="159">
        <f>VLOOKUP($E1545,DI_schema,5,FALSE)</f>
        <v>3</v>
      </c>
      <c r="K1545" s="159" t="str">
        <f>VLOOKUP($E1545,DI_schema,6,FALSE)</f>
        <v/>
      </c>
      <c r="L1545" s="159" t="str">
        <f>VLOOKUP($E1545,DI_schema,7,FALSE)</f>
        <v/>
      </c>
      <c r="M1545" s="159" t="str">
        <f>IF(LEN(VLOOKUP($E1545,DI_schema,8,FALSE))&gt;0,"Yes","")</f>
        <v>Yes</v>
      </c>
    </row>
    <row r="1546" spans="1:13" ht="12.75" customHeight="1" outlineLevel="1" x14ac:dyDescent="0.25">
      <c r="A1546" s="46" t="e">
        <f t="shared" si="509"/>
        <v>#N/A</v>
      </c>
      <c r="B1546" s="57" t="s">
        <v>1277</v>
      </c>
      <c r="C1546" s="238"/>
      <c r="D1546" s="4"/>
      <c r="E1546" s="4" t="s">
        <v>2321</v>
      </c>
      <c r="F1546" s="4" t="s">
        <v>2670</v>
      </c>
      <c r="G1546" s="159" t="str">
        <f>VLOOKUP(E1546,DI_schema,2,FALSE)</f>
        <v>int</v>
      </c>
      <c r="H1546" s="159" t="str">
        <f>VLOOKUP($E1546,DI_schema,3,FALSE)</f>
        <v/>
      </c>
      <c r="I1546" s="159" t="str">
        <f>VLOOKUP($E1546,DI_schema,4,FALSE)</f>
        <v/>
      </c>
      <c r="J1546" s="159" t="str">
        <f>VLOOKUP($E1546,DI_schema,5,FALSE)</f>
        <v/>
      </c>
      <c r="K1546" s="159">
        <f>VLOOKUP($E1546,DI_schema,6,FALSE)</f>
        <v>10</v>
      </c>
      <c r="L1546" s="159" t="str">
        <f>VLOOKUP($E1546,DI_schema,7,FALSE)</f>
        <v/>
      </c>
      <c r="M1546" s="159" t="str">
        <f>IF(LEN(VLOOKUP($E1546,DI_schema,8,FALSE))&gt;0,"Yes","")</f>
        <v/>
      </c>
    </row>
    <row r="1547" spans="1:13" ht="12.75" customHeight="1" x14ac:dyDescent="0.25">
      <c r="A1547" s="46" t="str">
        <f t="shared" si="509"/>
        <v xml:space="preserve">Unmetered Supplies; </v>
      </c>
      <c r="B1547" s="47" t="s">
        <v>1271</v>
      </c>
      <c r="C1547" s="48" t="str">
        <f>VLOOKUP($B1547,MMnames,2,FALSE)</f>
        <v>Unmetered Characteristics</v>
      </c>
      <c r="D1547" s="49"/>
      <c r="E1547" s="49"/>
      <c r="F1547" s="14"/>
      <c r="G1547" s="14"/>
      <c r="H1547" s="14"/>
      <c r="I1547" s="14"/>
      <c r="J1547" s="14"/>
      <c r="K1547" s="14"/>
      <c r="L1547" s="14"/>
      <c r="M1547" s="14"/>
    </row>
    <row r="1548" spans="1:13" ht="12.75" customHeight="1" outlineLevel="1" x14ac:dyDescent="0.25">
      <c r="A1548" s="46" t="str">
        <f t="shared" si="509"/>
        <v xml:space="preserve">Unmetered Supplies; </v>
      </c>
      <c r="B1548" s="51" t="s">
        <v>1271</v>
      </c>
      <c r="C1548" s="159" t="s">
        <v>2668</v>
      </c>
      <c r="D1548" s="159"/>
      <c r="E1548" s="4" t="s">
        <v>2769</v>
      </c>
      <c r="F1548" s="159" t="s">
        <v>2670</v>
      </c>
      <c r="G1548" s="159" t="str">
        <f t="shared" ref="G1548:G1559" si="510">VLOOKUP(E1548,DI_schema,2,FALSE)</f>
        <v>string</v>
      </c>
      <c r="H1548" s="159">
        <f t="shared" ref="H1548:H1559" si="511">VLOOKUP($E1548,DI_schema,3,FALSE)</f>
        <v>11</v>
      </c>
      <c r="I1548" s="159" t="str">
        <f t="shared" ref="I1548:I1559" si="512">VLOOKUP($E1548,DI_schema,4,FALSE)</f>
        <v/>
      </c>
      <c r="J1548" s="159" t="str">
        <f t="shared" ref="J1548:J1559" si="513">VLOOKUP($E1548,DI_schema,5,FALSE)</f>
        <v/>
      </c>
      <c r="K1548" s="159" t="str">
        <f t="shared" ref="K1548:K1559" si="514">VLOOKUP($E1548,DI_schema,6,FALSE)</f>
        <v/>
      </c>
      <c r="L1548" s="159" t="str">
        <f t="shared" ref="L1548:L1559" si="515">VLOOKUP($E1548,DI_schema,7,FALSE)</f>
        <v/>
      </c>
      <c r="M1548" s="159" t="str">
        <f t="shared" ref="M1548:M1559" si="516">IF(LEN(VLOOKUP($E1548,DI_schema,8,FALSE))&gt;0,"Yes","")</f>
        <v/>
      </c>
    </row>
    <row r="1549" spans="1:13" ht="12.75" customHeight="1" outlineLevel="1" x14ac:dyDescent="0.25">
      <c r="A1549" s="46" t="str">
        <f t="shared" si="509"/>
        <v xml:space="preserve">Unmetered Supplies; </v>
      </c>
      <c r="B1549" s="51" t="s">
        <v>1271</v>
      </c>
      <c r="C1549" s="159"/>
      <c r="D1549" s="159"/>
      <c r="E1549" s="159" t="s">
        <v>2770</v>
      </c>
      <c r="F1549" s="234" t="s">
        <v>2681</v>
      </c>
      <c r="G1549" s="159" t="str">
        <f t="shared" si="510"/>
        <v>string</v>
      </c>
      <c r="H1549" s="159">
        <f t="shared" si="511"/>
        <v>11</v>
      </c>
      <c r="I1549" s="159" t="str">
        <f t="shared" si="512"/>
        <v/>
      </c>
      <c r="J1549" s="159" t="str">
        <f t="shared" si="513"/>
        <v/>
      </c>
      <c r="K1549" s="159" t="str">
        <f t="shared" si="514"/>
        <v/>
      </c>
      <c r="L1549" s="159" t="str">
        <f t="shared" si="515"/>
        <v/>
      </c>
      <c r="M1549" s="159" t="str">
        <f t="shared" si="516"/>
        <v/>
      </c>
    </row>
    <row r="1550" spans="1:13" ht="12.75" customHeight="1" outlineLevel="1" collapsed="1" x14ac:dyDescent="0.25">
      <c r="A1550" s="46" t="str">
        <f t="shared" si="509"/>
        <v xml:space="preserve">Unmetered Supplies; </v>
      </c>
      <c r="B1550" s="51" t="s">
        <v>1271</v>
      </c>
      <c r="C1550" s="159"/>
      <c r="D1550" s="159"/>
      <c r="E1550" s="159" t="s">
        <v>2683</v>
      </c>
      <c r="F1550" s="159" t="s">
        <v>2670</v>
      </c>
      <c r="G1550" s="159" t="str">
        <f t="shared" si="510"/>
        <v>string</v>
      </c>
      <c r="H1550" s="159" t="str">
        <f t="shared" si="511"/>
        <v/>
      </c>
      <c r="I1550" s="159">
        <f t="shared" si="512"/>
        <v>3</v>
      </c>
      <c r="J1550" s="159" t="str">
        <f t="shared" si="513"/>
        <v/>
      </c>
      <c r="K1550" s="159" t="str">
        <f t="shared" si="514"/>
        <v/>
      </c>
      <c r="L1550" s="159" t="str">
        <f t="shared" si="515"/>
        <v/>
      </c>
      <c r="M1550" s="159" t="str">
        <f t="shared" si="516"/>
        <v/>
      </c>
    </row>
    <row r="1551" spans="1:13" ht="12.75" customHeight="1" outlineLevel="1" x14ac:dyDescent="0.25">
      <c r="A1551" s="46" t="str">
        <f t="shared" si="509"/>
        <v xml:space="preserve">Unmetered Supplies; </v>
      </c>
      <c r="B1551" s="51" t="s">
        <v>1271</v>
      </c>
      <c r="C1551" s="159"/>
      <c r="D1551" s="159"/>
      <c r="E1551" s="159" t="s">
        <v>2771</v>
      </c>
      <c r="F1551" s="159" t="s">
        <v>2670</v>
      </c>
      <c r="G1551" s="159" t="str">
        <f t="shared" si="510"/>
        <v>string</v>
      </c>
      <c r="H1551" s="159" t="str">
        <f t="shared" si="511"/>
        <v/>
      </c>
      <c r="I1551" s="159">
        <f t="shared" si="512"/>
        <v>4</v>
      </c>
      <c r="J1551" s="159" t="str">
        <f t="shared" si="513"/>
        <v/>
      </c>
      <c r="K1551" s="159" t="str">
        <f t="shared" si="514"/>
        <v/>
      </c>
      <c r="L1551" s="159" t="str">
        <f t="shared" si="515"/>
        <v/>
      </c>
      <c r="M1551" s="159" t="str">
        <f t="shared" si="516"/>
        <v/>
      </c>
    </row>
    <row r="1552" spans="1:13" ht="12.75" customHeight="1" outlineLevel="1" x14ac:dyDescent="0.25">
      <c r="A1552" s="46" t="str">
        <f t="shared" si="509"/>
        <v xml:space="preserve">Unmetered Supplies; </v>
      </c>
      <c r="B1552" s="51" t="s">
        <v>1271</v>
      </c>
      <c r="C1552" s="159"/>
      <c r="D1552" s="159"/>
      <c r="E1552" s="159" t="s">
        <v>2772</v>
      </c>
      <c r="F1552" s="159" t="s">
        <v>2670</v>
      </c>
      <c r="G1552" s="159" t="str">
        <f t="shared" si="510"/>
        <v>string</v>
      </c>
      <c r="H1552" s="159" t="str">
        <f t="shared" si="511"/>
        <v/>
      </c>
      <c r="I1552" s="159">
        <f t="shared" si="512"/>
        <v>2</v>
      </c>
      <c r="J1552" s="159" t="str">
        <f t="shared" si="513"/>
        <v/>
      </c>
      <c r="K1552" s="159" t="str">
        <f t="shared" si="514"/>
        <v/>
      </c>
      <c r="L1552" s="159" t="str">
        <f t="shared" si="515"/>
        <v/>
      </c>
      <c r="M1552" s="159" t="str">
        <f t="shared" si="516"/>
        <v/>
      </c>
    </row>
    <row r="1553" spans="1:13" ht="12.75" customHeight="1" outlineLevel="1" x14ac:dyDescent="0.25">
      <c r="A1553" s="46" t="str">
        <f t="shared" si="509"/>
        <v xml:space="preserve">Unmetered Supplies; </v>
      </c>
      <c r="B1553" s="51" t="s">
        <v>1271</v>
      </c>
      <c r="C1553" s="159"/>
      <c r="D1553" s="159"/>
      <c r="E1553" s="4" t="s">
        <v>2590</v>
      </c>
      <c r="F1553" s="159" t="s">
        <v>2670</v>
      </c>
      <c r="G1553" s="159" t="str">
        <f t="shared" si="510"/>
        <v>string</v>
      </c>
      <c r="H1553" s="159" t="str">
        <f t="shared" si="511"/>
        <v/>
      </c>
      <c r="I1553" s="159">
        <f t="shared" si="512"/>
        <v>10</v>
      </c>
      <c r="J1553" s="159" t="str">
        <f t="shared" si="513"/>
        <v/>
      </c>
      <c r="K1553" s="159" t="str">
        <f t="shared" si="514"/>
        <v/>
      </c>
      <c r="L1553" s="159" t="str">
        <f t="shared" si="515"/>
        <v/>
      </c>
      <c r="M1553" s="159" t="str">
        <f t="shared" si="516"/>
        <v/>
      </c>
    </row>
    <row r="1554" spans="1:13" ht="12.75" customHeight="1" outlineLevel="1" x14ac:dyDescent="0.25">
      <c r="A1554" s="46" t="str">
        <f t="shared" si="509"/>
        <v xml:space="preserve">Unmetered Supplies; </v>
      </c>
      <c r="B1554" s="51" t="s">
        <v>1271</v>
      </c>
      <c r="C1554" s="159"/>
      <c r="D1554" s="159"/>
      <c r="E1554" s="159" t="s">
        <v>629</v>
      </c>
      <c r="F1554" s="159" t="s">
        <v>2670</v>
      </c>
      <c r="G1554" s="159" t="str">
        <f t="shared" si="510"/>
        <v>string</v>
      </c>
      <c r="H1554" s="159" t="str">
        <f t="shared" si="511"/>
        <v/>
      </c>
      <c r="I1554" s="159">
        <f t="shared" si="512"/>
        <v>35</v>
      </c>
      <c r="J1554" s="159" t="str">
        <f t="shared" si="513"/>
        <v/>
      </c>
      <c r="K1554" s="159" t="str">
        <f t="shared" si="514"/>
        <v/>
      </c>
      <c r="L1554" s="159" t="str">
        <f t="shared" si="515"/>
        <v/>
      </c>
      <c r="M1554" s="159" t="str">
        <f t="shared" si="516"/>
        <v/>
      </c>
    </row>
    <row r="1555" spans="1:13" ht="12.75" customHeight="1" outlineLevel="1" x14ac:dyDescent="0.25">
      <c r="A1555" s="46" t="str">
        <f t="shared" si="509"/>
        <v xml:space="preserve">Unmetered Supplies; </v>
      </c>
      <c r="B1555" s="51" t="s">
        <v>1271</v>
      </c>
      <c r="C1555" s="159"/>
      <c r="D1555" s="159"/>
      <c r="E1555" s="159" t="s">
        <v>630</v>
      </c>
      <c r="F1555" s="159" t="s">
        <v>2670</v>
      </c>
      <c r="G1555" s="159" t="str">
        <f t="shared" si="510"/>
        <v>string</v>
      </c>
      <c r="H1555" s="159" t="str">
        <f t="shared" si="511"/>
        <v/>
      </c>
      <c r="I1555" s="159">
        <f t="shared" si="512"/>
        <v>3</v>
      </c>
      <c r="J1555" s="159" t="str">
        <f t="shared" si="513"/>
        <v/>
      </c>
      <c r="K1555" s="159" t="str">
        <f t="shared" si="514"/>
        <v/>
      </c>
      <c r="L1555" s="159" t="str">
        <f t="shared" si="515"/>
        <v/>
      </c>
      <c r="M1555" s="159" t="str">
        <f t="shared" si="516"/>
        <v/>
      </c>
    </row>
    <row r="1556" spans="1:13" ht="12.75" customHeight="1" outlineLevel="1" x14ac:dyDescent="0.25">
      <c r="A1556" s="46" t="str">
        <f t="shared" si="509"/>
        <v xml:space="preserve">Unmetered Supplies; </v>
      </c>
      <c r="B1556" s="51" t="s">
        <v>1271</v>
      </c>
      <c r="C1556" s="159"/>
      <c r="D1556" s="159"/>
      <c r="E1556" s="159" t="s">
        <v>631</v>
      </c>
      <c r="F1556" s="159" t="s">
        <v>2670</v>
      </c>
      <c r="G1556" s="159" t="str">
        <f t="shared" si="510"/>
        <v>int</v>
      </c>
      <c r="H1556" s="159" t="str">
        <f t="shared" si="511"/>
        <v/>
      </c>
      <c r="I1556" s="159" t="str">
        <f t="shared" si="512"/>
        <v/>
      </c>
      <c r="J1556" s="159" t="str">
        <f t="shared" si="513"/>
        <v/>
      </c>
      <c r="K1556" s="159">
        <f t="shared" si="514"/>
        <v>9</v>
      </c>
      <c r="L1556" s="159" t="str">
        <f t="shared" si="515"/>
        <v/>
      </c>
      <c r="M1556" s="159" t="str">
        <f t="shared" si="516"/>
        <v/>
      </c>
    </row>
    <row r="1557" spans="1:13" ht="12.75" customHeight="1" outlineLevel="1" x14ac:dyDescent="0.25">
      <c r="A1557" s="46" t="str">
        <f t="shared" si="509"/>
        <v xml:space="preserve">Unmetered Supplies; </v>
      </c>
      <c r="B1557" s="51" t="s">
        <v>1271</v>
      </c>
      <c r="C1557" s="159"/>
      <c r="D1557" s="159"/>
      <c r="E1557" s="159" t="s">
        <v>632</v>
      </c>
      <c r="F1557" s="159" t="s">
        <v>2681</v>
      </c>
      <c r="G1557" s="159" t="str">
        <f t="shared" si="510"/>
        <v>boolean</v>
      </c>
      <c r="H1557" s="159" t="str">
        <f t="shared" si="511"/>
        <v/>
      </c>
      <c r="I1557" s="159" t="str">
        <f t="shared" si="512"/>
        <v/>
      </c>
      <c r="J1557" s="159" t="str">
        <f t="shared" si="513"/>
        <v/>
      </c>
      <c r="K1557" s="159" t="str">
        <f t="shared" si="514"/>
        <v/>
      </c>
      <c r="L1557" s="159" t="str">
        <f t="shared" si="515"/>
        <v/>
      </c>
      <c r="M1557" s="159" t="str">
        <f t="shared" si="516"/>
        <v/>
      </c>
    </row>
    <row r="1558" spans="1:13" ht="12.75" customHeight="1" outlineLevel="1" x14ac:dyDescent="0.25">
      <c r="A1558" s="46" t="str">
        <f t="shared" si="509"/>
        <v xml:space="preserve">Unmetered Supplies; </v>
      </c>
      <c r="B1558" s="51" t="s">
        <v>1271</v>
      </c>
      <c r="C1558" s="159"/>
      <c r="D1558" s="159"/>
      <c r="E1558" s="159" t="s">
        <v>1245</v>
      </c>
      <c r="F1558" s="159" t="s">
        <v>2670</v>
      </c>
      <c r="G1558" s="159" t="str">
        <f t="shared" si="510"/>
        <v>date</v>
      </c>
      <c r="H1558" s="159" t="str">
        <f t="shared" si="511"/>
        <v/>
      </c>
      <c r="I1558" s="159" t="str">
        <f t="shared" si="512"/>
        <v/>
      </c>
      <c r="J1558" s="159" t="str">
        <f t="shared" si="513"/>
        <v/>
      </c>
      <c r="K1558" s="159" t="str">
        <f t="shared" si="514"/>
        <v/>
      </c>
      <c r="L1558" s="159" t="str">
        <f t="shared" si="515"/>
        <v/>
      </c>
      <c r="M1558" s="159" t="str">
        <f t="shared" si="516"/>
        <v/>
      </c>
    </row>
    <row r="1559" spans="1:13" ht="12.75" customHeight="1" outlineLevel="1" x14ac:dyDescent="0.25">
      <c r="A1559" s="46" t="str">
        <f t="shared" si="509"/>
        <v xml:space="preserve">Unmetered Supplies; </v>
      </c>
      <c r="B1559" s="51" t="s">
        <v>1271</v>
      </c>
      <c r="C1559" s="159"/>
      <c r="D1559" s="159"/>
      <c r="E1559" s="159" t="s">
        <v>1246</v>
      </c>
      <c r="F1559" s="159" t="s">
        <v>2670</v>
      </c>
      <c r="G1559" s="159" t="str">
        <f t="shared" si="510"/>
        <v>decimal</v>
      </c>
      <c r="H1559" s="159" t="str">
        <f t="shared" si="511"/>
        <v/>
      </c>
      <c r="I1559" s="159" t="str">
        <f t="shared" si="512"/>
        <v/>
      </c>
      <c r="J1559" s="159" t="str">
        <f t="shared" si="513"/>
        <v/>
      </c>
      <c r="K1559" s="159">
        <f t="shared" si="514"/>
        <v>15</v>
      </c>
      <c r="L1559" s="159">
        <f t="shared" si="515"/>
        <v>8</v>
      </c>
      <c r="M1559" s="159" t="str">
        <f t="shared" si="516"/>
        <v/>
      </c>
    </row>
    <row r="1560" spans="1:13" ht="12.75" customHeight="1" outlineLevel="1" x14ac:dyDescent="0.25">
      <c r="A1560" s="46" t="str">
        <f t="shared" si="509"/>
        <v xml:space="preserve">Unmetered Supplies; </v>
      </c>
      <c r="B1560" s="51" t="s">
        <v>1271</v>
      </c>
      <c r="C1560" s="159"/>
      <c r="D1560" s="159"/>
      <c r="E1560" s="159" t="s">
        <v>3979</v>
      </c>
      <c r="F1560" s="159" t="s">
        <v>2681</v>
      </c>
      <c r="G1560" s="159" t="s">
        <v>2244</v>
      </c>
      <c r="H1560" s="159"/>
      <c r="I1560" s="159"/>
      <c r="J1560" s="159"/>
      <c r="K1560" s="159"/>
      <c r="L1560" s="159"/>
      <c r="M1560" s="159"/>
    </row>
    <row r="1561" spans="1:13" ht="12.75" customHeight="1" outlineLevel="1" x14ac:dyDescent="0.25">
      <c r="A1561" s="46" t="str">
        <f t="shared" si="509"/>
        <v xml:space="preserve">Unmetered Supplies; </v>
      </c>
      <c r="B1561" s="51" t="s">
        <v>1271</v>
      </c>
      <c r="C1561" s="4" t="s">
        <v>3839</v>
      </c>
      <c r="D1561" s="4" t="s">
        <v>2670</v>
      </c>
      <c r="E1561" s="234" t="s">
        <v>1247</v>
      </c>
      <c r="F1561" s="234" t="s">
        <v>2681</v>
      </c>
      <c r="G1561" s="159" t="str">
        <f t="shared" ref="G1561:G1577" si="517">VLOOKUP(E1561,DI_schema,2,FALSE)</f>
        <v>string</v>
      </c>
      <c r="H1561" s="159" t="str">
        <f t="shared" ref="H1561:H1577" si="518">VLOOKUP($E1561,DI_schema,3,FALSE)</f>
        <v/>
      </c>
      <c r="I1561" s="159">
        <f t="shared" ref="I1561:I1577" si="519">VLOOKUP($E1561,DI_schema,4,FALSE)</f>
        <v>10</v>
      </c>
      <c r="J1561" s="159" t="str">
        <f t="shared" ref="J1561:J1577" si="520">VLOOKUP($E1561,DI_schema,5,FALSE)</f>
        <v/>
      </c>
      <c r="K1561" s="159" t="str">
        <f t="shared" ref="K1561:K1577" si="521">VLOOKUP($E1561,DI_schema,6,FALSE)</f>
        <v/>
      </c>
      <c r="L1561" s="159" t="str">
        <f t="shared" ref="L1561:L1577" si="522">VLOOKUP($E1561,DI_schema,7,FALSE)</f>
        <v/>
      </c>
      <c r="M1561" s="159" t="str">
        <f t="shared" ref="M1561:M1577" si="523">IF(LEN(VLOOKUP($E1561,DI_schema,8,FALSE))&gt;0,"Yes","")</f>
        <v/>
      </c>
    </row>
    <row r="1562" spans="1:13" ht="12.75" customHeight="1" outlineLevel="1" x14ac:dyDescent="0.25">
      <c r="A1562" s="46" t="str">
        <f t="shared" si="509"/>
        <v xml:space="preserve">Unmetered Supplies; </v>
      </c>
      <c r="B1562" s="51" t="s">
        <v>1271</v>
      </c>
      <c r="C1562" s="4"/>
      <c r="D1562" s="4"/>
      <c r="E1562" s="234" t="s">
        <v>1248</v>
      </c>
      <c r="F1562" s="234" t="s">
        <v>2681</v>
      </c>
      <c r="G1562" s="159" t="str">
        <f t="shared" si="517"/>
        <v>string</v>
      </c>
      <c r="H1562" s="159" t="str">
        <f t="shared" si="518"/>
        <v/>
      </c>
      <c r="I1562" s="159">
        <f t="shared" si="519"/>
        <v>40</v>
      </c>
      <c r="J1562" s="159" t="str">
        <f t="shared" si="520"/>
        <v/>
      </c>
      <c r="K1562" s="159" t="str">
        <f t="shared" si="521"/>
        <v/>
      </c>
      <c r="L1562" s="159" t="str">
        <f t="shared" si="522"/>
        <v/>
      </c>
      <c r="M1562" s="159" t="str">
        <f t="shared" si="523"/>
        <v/>
      </c>
    </row>
    <row r="1563" spans="1:13" ht="12.75" customHeight="1" outlineLevel="1" x14ac:dyDescent="0.25">
      <c r="A1563" s="46" t="str">
        <f t="shared" si="509"/>
        <v xml:space="preserve">Unmetered Supplies; </v>
      </c>
      <c r="B1563" s="51" t="s">
        <v>1271</v>
      </c>
      <c r="C1563" s="4"/>
      <c r="D1563" s="4"/>
      <c r="E1563" s="234" t="s">
        <v>1249</v>
      </c>
      <c r="F1563" s="234" t="s">
        <v>2681</v>
      </c>
      <c r="G1563" s="159" t="str">
        <f t="shared" si="517"/>
        <v>string</v>
      </c>
      <c r="H1563" s="159" t="str">
        <f t="shared" si="518"/>
        <v/>
      </c>
      <c r="I1563" s="159">
        <f t="shared" si="519"/>
        <v>40</v>
      </c>
      <c r="J1563" s="159" t="str">
        <f t="shared" si="520"/>
        <v/>
      </c>
      <c r="K1563" s="159" t="str">
        <f t="shared" si="521"/>
        <v/>
      </c>
      <c r="L1563" s="159" t="str">
        <f t="shared" si="522"/>
        <v/>
      </c>
      <c r="M1563" s="159" t="str">
        <f t="shared" si="523"/>
        <v/>
      </c>
    </row>
    <row r="1564" spans="1:13" ht="12.75" customHeight="1" outlineLevel="1" x14ac:dyDescent="0.25">
      <c r="A1564" s="46" t="str">
        <f t="shared" si="509"/>
        <v xml:space="preserve">Unmetered Supplies; </v>
      </c>
      <c r="B1564" s="51" t="s">
        <v>1271</v>
      </c>
      <c r="C1564" s="4"/>
      <c r="D1564" s="4"/>
      <c r="E1564" s="234" t="s">
        <v>1250</v>
      </c>
      <c r="F1564" s="234" t="s">
        <v>2681</v>
      </c>
      <c r="G1564" s="159" t="str">
        <f t="shared" si="517"/>
        <v>string</v>
      </c>
      <c r="H1564" s="159" t="str">
        <f t="shared" si="518"/>
        <v/>
      </c>
      <c r="I1564" s="159">
        <f t="shared" si="519"/>
        <v>10</v>
      </c>
      <c r="J1564" s="159" t="str">
        <f t="shared" si="520"/>
        <v/>
      </c>
      <c r="K1564" s="159" t="str">
        <f t="shared" si="521"/>
        <v/>
      </c>
      <c r="L1564" s="159" t="str">
        <f t="shared" si="522"/>
        <v/>
      </c>
      <c r="M1564" s="159" t="str">
        <f t="shared" si="523"/>
        <v>Yes</v>
      </c>
    </row>
    <row r="1565" spans="1:13" ht="12.75" customHeight="1" outlineLevel="1" x14ac:dyDescent="0.25">
      <c r="A1565" s="46" t="str">
        <f t="shared" ref="A1565:A1618" si="524">IF(B1565="","",VLOOKUP(B1565,mapping_result,2,FALSE))</f>
        <v xml:space="preserve">Unmetered Supplies; </v>
      </c>
      <c r="B1565" s="51" t="s">
        <v>1271</v>
      </c>
      <c r="C1565" s="4"/>
      <c r="D1565" s="4"/>
      <c r="E1565" s="234" t="s">
        <v>1251</v>
      </c>
      <c r="F1565" s="234" t="s">
        <v>2681</v>
      </c>
      <c r="G1565" s="159" t="str">
        <f t="shared" si="517"/>
        <v>string</v>
      </c>
      <c r="H1565" s="159" t="str">
        <f t="shared" si="518"/>
        <v/>
      </c>
      <c r="I1565" s="159">
        <f t="shared" si="519"/>
        <v>60</v>
      </c>
      <c r="J1565" s="159" t="str">
        <f t="shared" si="520"/>
        <v/>
      </c>
      <c r="K1565" s="159" t="str">
        <f t="shared" si="521"/>
        <v/>
      </c>
      <c r="L1565" s="159" t="str">
        <f t="shared" si="522"/>
        <v/>
      </c>
      <c r="M1565" s="159" t="str">
        <f t="shared" si="523"/>
        <v>Yes</v>
      </c>
    </row>
    <row r="1566" spans="1:13" ht="12.75" customHeight="1" outlineLevel="1" x14ac:dyDescent="0.25">
      <c r="A1566" s="46" t="str">
        <f t="shared" si="524"/>
        <v xml:space="preserve">Unmetered Supplies; </v>
      </c>
      <c r="B1566" s="51" t="s">
        <v>1271</v>
      </c>
      <c r="C1566" s="4"/>
      <c r="D1566" s="4"/>
      <c r="E1566" s="234" t="s">
        <v>1252</v>
      </c>
      <c r="F1566" s="234" t="s">
        <v>2681</v>
      </c>
      <c r="G1566" s="159" t="str">
        <f t="shared" si="517"/>
        <v>string</v>
      </c>
      <c r="H1566" s="159" t="str">
        <f t="shared" si="518"/>
        <v/>
      </c>
      <c r="I1566" s="159">
        <f t="shared" si="519"/>
        <v>40</v>
      </c>
      <c r="J1566" s="159" t="str">
        <f t="shared" si="520"/>
        <v/>
      </c>
      <c r="K1566" s="159" t="str">
        <f t="shared" si="521"/>
        <v/>
      </c>
      <c r="L1566" s="159" t="str">
        <f t="shared" si="522"/>
        <v/>
      </c>
      <c r="M1566" s="159" t="str">
        <f t="shared" si="523"/>
        <v/>
      </c>
    </row>
    <row r="1567" spans="1:13" ht="12.75" customHeight="1" outlineLevel="1" x14ac:dyDescent="0.25">
      <c r="A1567" s="46" t="str">
        <f t="shared" si="524"/>
        <v xml:space="preserve">Unmetered Supplies; </v>
      </c>
      <c r="B1567" s="51" t="s">
        <v>1271</v>
      </c>
      <c r="C1567" s="4"/>
      <c r="D1567" s="4"/>
      <c r="E1567" s="234" t="s">
        <v>1253</v>
      </c>
      <c r="F1567" s="234" t="s">
        <v>2681</v>
      </c>
      <c r="G1567" s="159" t="str">
        <f t="shared" si="517"/>
        <v>string</v>
      </c>
      <c r="H1567" s="159" t="str">
        <f t="shared" si="518"/>
        <v/>
      </c>
      <c r="I1567" s="159">
        <f t="shared" si="519"/>
        <v>40</v>
      </c>
      <c r="J1567" s="159" t="str">
        <f t="shared" si="520"/>
        <v/>
      </c>
      <c r="K1567" s="159" t="str">
        <f t="shared" si="521"/>
        <v/>
      </c>
      <c r="L1567" s="159" t="str">
        <f t="shared" si="522"/>
        <v/>
      </c>
      <c r="M1567" s="159" t="str">
        <f t="shared" si="523"/>
        <v/>
      </c>
    </row>
    <row r="1568" spans="1:13" ht="12.75" customHeight="1" outlineLevel="1" x14ac:dyDescent="0.25">
      <c r="A1568" s="46" t="str">
        <f t="shared" si="524"/>
        <v xml:space="preserve">Unmetered Supplies; </v>
      </c>
      <c r="B1568" s="51" t="s">
        <v>1271</v>
      </c>
      <c r="C1568" s="4"/>
      <c r="D1568" s="4"/>
      <c r="E1568" s="234" t="s">
        <v>2653</v>
      </c>
      <c r="F1568" s="234" t="s">
        <v>2681</v>
      </c>
      <c r="G1568" s="159" t="str">
        <f t="shared" si="517"/>
        <v>string</v>
      </c>
      <c r="H1568" s="159" t="str">
        <f t="shared" si="518"/>
        <v/>
      </c>
      <c r="I1568" s="159">
        <f t="shared" si="519"/>
        <v>10</v>
      </c>
      <c r="J1568" s="159" t="str">
        <f t="shared" si="520"/>
        <v/>
      </c>
      <c r="K1568" s="159" t="str">
        <f t="shared" si="521"/>
        <v/>
      </c>
      <c r="L1568" s="159" t="str">
        <f t="shared" si="522"/>
        <v/>
      </c>
      <c r="M1568" s="159" t="str">
        <f t="shared" si="523"/>
        <v/>
      </c>
    </row>
    <row r="1569" spans="1:13" ht="12.75" customHeight="1" outlineLevel="1" x14ac:dyDescent="0.25">
      <c r="A1569" s="46" t="str">
        <f t="shared" si="524"/>
        <v xml:space="preserve">Unmetered Supplies; </v>
      </c>
      <c r="B1569" s="51" t="s">
        <v>1271</v>
      </c>
      <c r="C1569" s="4"/>
      <c r="D1569" s="4"/>
      <c r="E1569" s="159" t="s">
        <v>1254</v>
      </c>
      <c r="F1569" s="234" t="s">
        <v>2681</v>
      </c>
      <c r="G1569" s="159" t="str">
        <f t="shared" si="517"/>
        <v>string</v>
      </c>
      <c r="H1569" s="159" t="str">
        <f t="shared" si="518"/>
        <v/>
      </c>
      <c r="I1569" s="159">
        <f t="shared" si="519"/>
        <v>40</v>
      </c>
      <c r="J1569" s="159" t="str">
        <f t="shared" si="520"/>
        <v/>
      </c>
      <c r="K1569" s="159" t="str">
        <f t="shared" si="521"/>
        <v/>
      </c>
      <c r="L1569" s="159" t="str">
        <f t="shared" si="522"/>
        <v/>
      </c>
      <c r="M1569" s="159" t="str">
        <f t="shared" si="523"/>
        <v/>
      </c>
    </row>
    <row r="1570" spans="1:13" ht="12.75" customHeight="1" outlineLevel="1" x14ac:dyDescent="0.25">
      <c r="A1570" s="46" t="str">
        <f t="shared" si="524"/>
        <v xml:space="preserve">Unmetered Supplies; </v>
      </c>
      <c r="B1570" s="51" t="s">
        <v>1271</v>
      </c>
      <c r="C1570" s="4"/>
      <c r="D1570" s="4"/>
      <c r="E1570" s="234" t="s">
        <v>1255</v>
      </c>
      <c r="F1570" s="234" t="s">
        <v>2681</v>
      </c>
      <c r="G1570" s="159" t="str">
        <f t="shared" si="517"/>
        <v>string</v>
      </c>
      <c r="H1570" s="159" t="str">
        <f t="shared" si="518"/>
        <v/>
      </c>
      <c r="I1570" s="159">
        <f t="shared" si="519"/>
        <v>3</v>
      </c>
      <c r="J1570" s="159" t="str">
        <f t="shared" si="520"/>
        <v/>
      </c>
      <c r="K1570" s="159" t="str">
        <f t="shared" si="521"/>
        <v/>
      </c>
      <c r="L1570" s="159" t="str">
        <f t="shared" si="522"/>
        <v/>
      </c>
      <c r="M1570" s="159" t="str">
        <f t="shared" si="523"/>
        <v/>
      </c>
    </row>
    <row r="1571" spans="1:13" ht="12.75" customHeight="1" outlineLevel="1" x14ac:dyDescent="0.25">
      <c r="A1571" s="46" t="str">
        <f t="shared" si="524"/>
        <v xml:space="preserve">Unmetered Supplies; </v>
      </c>
      <c r="B1571" s="51" t="s">
        <v>1271</v>
      </c>
      <c r="C1571" s="4"/>
      <c r="D1571" s="4"/>
      <c r="E1571" s="234" t="s">
        <v>2882</v>
      </c>
      <c r="F1571" s="234" t="s">
        <v>2681</v>
      </c>
      <c r="G1571" s="159" t="str">
        <f t="shared" si="517"/>
        <v>string</v>
      </c>
      <c r="H1571" s="159" t="str">
        <f t="shared" si="518"/>
        <v/>
      </c>
      <c r="I1571" s="159">
        <f t="shared" si="519"/>
        <v>3</v>
      </c>
      <c r="J1571" s="159" t="str">
        <f t="shared" si="520"/>
        <v/>
      </c>
      <c r="K1571" s="159" t="str">
        <f t="shared" si="521"/>
        <v/>
      </c>
      <c r="L1571" s="159" t="str">
        <f t="shared" si="522"/>
        <v/>
      </c>
      <c r="M1571" s="159" t="str">
        <f t="shared" si="523"/>
        <v/>
      </c>
    </row>
    <row r="1572" spans="1:13" ht="12.75" customHeight="1" outlineLevel="1" x14ac:dyDescent="0.25">
      <c r="A1572" s="46" t="str">
        <f t="shared" si="524"/>
        <v xml:space="preserve">Unmetered Supplies; </v>
      </c>
      <c r="B1572" s="51" t="s">
        <v>1271</v>
      </c>
      <c r="C1572" s="159" t="s">
        <v>2883</v>
      </c>
      <c r="D1572" s="159" t="s">
        <v>2674</v>
      </c>
      <c r="E1572" s="234" t="s">
        <v>2884</v>
      </c>
      <c r="F1572" s="234" t="s">
        <v>2670</v>
      </c>
      <c r="G1572" s="159" t="str">
        <f t="shared" si="517"/>
        <v>int</v>
      </c>
      <c r="H1572" s="159" t="str">
        <f t="shared" si="518"/>
        <v/>
      </c>
      <c r="I1572" s="159" t="str">
        <f t="shared" si="519"/>
        <v/>
      </c>
      <c r="J1572" s="159" t="str">
        <f t="shared" si="520"/>
        <v/>
      </c>
      <c r="K1572" s="159">
        <f t="shared" si="521"/>
        <v>2</v>
      </c>
      <c r="L1572" s="159" t="str">
        <f t="shared" si="522"/>
        <v/>
      </c>
      <c r="M1572" s="159" t="str">
        <f t="shared" si="523"/>
        <v/>
      </c>
    </row>
    <row r="1573" spans="1:13" ht="12.75" customHeight="1" outlineLevel="1" x14ac:dyDescent="0.25">
      <c r="A1573" s="46" t="str">
        <f t="shared" si="524"/>
        <v xml:space="preserve">Unmetered Supplies; </v>
      </c>
      <c r="B1573" s="51" t="s">
        <v>1271</v>
      </c>
      <c r="C1573" s="159"/>
      <c r="D1573" s="159"/>
      <c r="E1573" s="234" t="s">
        <v>2885</v>
      </c>
      <c r="F1573" s="234" t="s">
        <v>2670</v>
      </c>
      <c r="G1573" s="159" t="str">
        <f t="shared" si="517"/>
        <v>string</v>
      </c>
      <c r="H1573" s="159" t="str">
        <f t="shared" si="518"/>
        <v/>
      </c>
      <c r="I1573" s="159">
        <f t="shared" si="519"/>
        <v>8</v>
      </c>
      <c r="J1573" s="159" t="str">
        <f t="shared" si="520"/>
        <v/>
      </c>
      <c r="K1573" s="159" t="str">
        <f t="shared" si="521"/>
        <v/>
      </c>
      <c r="L1573" s="159" t="str">
        <f t="shared" si="522"/>
        <v/>
      </c>
      <c r="M1573" s="159" t="str">
        <f t="shared" si="523"/>
        <v/>
      </c>
    </row>
    <row r="1574" spans="1:13" ht="12.75" customHeight="1" outlineLevel="1" x14ac:dyDescent="0.25">
      <c r="A1574" s="46" t="str">
        <f t="shared" si="524"/>
        <v xml:space="preserve">Unmetered Supplies; </v>
      </c>
      <c r="B1574" s="51" t="s">
        <v>1271</v>
      </c>
      <c r="C1574" s="159"/>
      <c r="D1574" s="159"/>
      <c r="E1574" s="234" t="s">
        <v>2886</v>
      </c>
      <c r="F1574" s="234" t="s">
        <v>2670</v>
      </c>
      <c r="G1574" s="159" t="str">
        <f t="shared" si="517"/>
        <v>decimal</v>
      </c>
      <c r="H1574" s="159" t="str">
        <f t="shared" si="518"/>
        <v/>
      </c>
      <c r="I1574" s="159" t="str">
        <f t="shared" si="519"/>
        <v/>
      </c>
      <c r="J1574" s="159" t="str">
        <f t="shared" si="520"/>
        <v/>
      </c>
      <c r="K1574" s="159">
        <f t="shared" si="521"/>
        <v>16</v>
      </c>
      <c r="L1574" s="159">
        <f t="shared" si="522"/>
        <v>7</v>
      </c>
      <c r="M1574" s="159" t="str">
        <f t="shared" si="523"/>
        <v/>
      </c>
    </row>
    <row r="1575" spans="1:13" ht="12.75" customHeight="1" outlineLevel="1" x14ac:dyDescent="0.25">
      <c r="A1575" s="46" t="str">
        <f t="shared" si="524"/>
        <v xml:space="preserve">Unmetered Supplies; </v>
      </c>
      <c r="B1575" s="51" t="s">
        <v>1271</v>
      </c>
      <c r="C1575" s="159"/>
      <c r="D1575" s="159"/>
      <c r="E1575" s="234" t="s">
        <v>2887</v>
      </c>
      <c r="F1575" s="234" t="s">
        <v>2670</v>
      </c>
      <c r="G1575" s="159" t="str">
        <f t="shared" si="517"/>
        <v>decimal</v>
      </c>
      <c r="H1575" s="159" t="str">
        <f t="shared" si="518"/>
        <v/>
      </c>
      <c r="I1575" s="159" t="str">
        <f t="shared" si="519"/>
        <v/>
      </c>
      <c r="J1575" s="159" t="str">
        <f t="shared" si="520"/>
        <v/>
      </c>
      <c r="K1575" s="159">
        <f t="shared" si="521"/>
        <v>16</v>
      </c>
      <c r="L1575" s="159">
        <f t="shared" si="522"/>
        <v>7</v>
      </c>
      <c r="M1575" s="159" t="str">
        <f t="shared" si="523"/>
        <v/>
      </c>
    </row>
    <row r="1576" spans="1:13" ht="12.75" customHeight="1" outlineLevel="1" x14ac:dyDescent="0.25">
      <c r="A1576" s="46" t="str">
        <f t="shared" si="524"/>
        <v xml:space="preserve">Unmetered Supplies; </v>
      </c>
      <c r="B1576" s="51" t="s">
        <v>1271</v>
      </c>
      <c r="C1576" s="159"/>
      <c r="D1576" s="159"/>
      <c r="E1576" s="234" t="s">
        <v>2888</v>
      </c>
      <c r="F1576" s="234" t="s">
        <v>2670</v>
      </c>
      <c r="G1576" s="159" t="str">
        <f t="shared" si="517"/>
        <v>string</v>
      </c>
      <c r="H1576" s="159" t="str">
        <f t="shared" si="518"/>
        <v/>
      </c>
      <c r="I1576" s="159">
        <f t="shared" si="519"/>
        <v>3</v>
      </c>
      <c r="J1576" s="159" t="str">
        <f t="shared" si="520"/>
        <v/>
      </c>
      <c r="K1576" s="159" t="str">
        <f t="shared" si="521"/>
        <v/>
      </c>
      <c r="L1576" s="159" t="str">
        <f t="shared" si="522"/>
        <v/>
      </c>
      <c r="M1576" s="159" t="str">
        <f t="shared" si="523"/>
        <v/>
      </c>
    </row>
    <row r="1577" spans="1:13" ht="12.75" customHeight="1" outlineLevel="1" collapsed="1" x14ac:dyDescent="0.25">
      <c r="A1577" s="46" t="str">
        <f t="shared" si="524"/>
        <v xml:space="preserve">Unmetered Supplies; </v>
      </c>
      <c r="B1577" s="51" t="s">
        <v>1271</v>
      </c>
      <c r="C1577" s="159"/>
      <c r="D1577" s="159"/>
      <c r="E1577" s="159" t="s">
        <v>524</v>
      </c>
      <c r="F1577" s="234" t="s">
        <v>2670</v>
      </c>
      <c r="G1577" s="159" t="str">
        <f t="shared" si="517"/>
        <v>int</v>
      </c>
      <c r="H1577" s="159" t="str">
        <f t="shared" si="518"/>
        <v/>
      </c>
      <c r="I1577" s="159" t="str">
        <f t="shared" si="519"/>
        <v/>
      </c>
      <c r="J1577" s="159" t="str">
        <f t="shared" si="520"/>
        <v/>
      </c>
      <c r="K1577" s="159">
        <f t="shared" si="521"/>
        <v>4</v>
      </c>
      <c r="L1577" s="159" t="str">
        <f t="shared" si="522"/>
        <v/>
      </c>
      <c r="M1577" s="159" t="str">
        <f t="shared" si="523"/>
        <v/>
      </c>
    </row>
    <row r="1578" spans="1:13" ht="12.75" customHeight="1" x14ac:dyDescent="0.25">
      <c r="A1578" s="46" t="str">
        <f t="shared" si="524"/>
        <v xml:space="preserve">Unmetered Supplies; </v>
      </c>
      <c r="B1578" s="47" t="s">
        <v>3790</v>
      </c>
      <c r="C1578" s="48" t="str">
        <f>VLOOKUP($B1578,MMnames,2,FALSE)</f>
        <v>Unmetered Consumption</v>
      </c>
      <c r="D1578" s="49"/>
      <c r="E1578" s="49"/>
      <c r="F1578" s="14"/>
      <c r="G1578" s="14"/>
      <c r="H1578" s="14"/>
      <c r="I1578" s="14"/>
      <c r="J1578" s="14"/>
      <c r="K1578" s="14"/>
      <c r="L1578" s="14"/>
      <c r="M1578" s="14"/>
    </row>
    <row r="1579" spans="1:13" ht="12.75" customHeight="1" outlineLevel="1" x14ac:dyDescent="0.25">
      <c r="A1579" s="46" t="str">
        <f t="shared" si="524"/>
        <v xml:space="preserve">Unmetered Supplies; </v>
      </c>
      <c r="B1579" s="51" t="s">
        <v>3790</v>
      </c>
      <c r="C1579" s="159" t="s">
        <v>2668</v>
      </c>
      <c r="D1579" s="159"/>
      <c r="E1579" s="159" t="s">
        <v>2769</v>
      </c>
      <c r="F1579" s="159" t="s">
        <v>2670</v>
      </c>
      <c r="G1579" s="159" t="str">
        <f t="shared" ref="G1579:G1599" si="525">VLOOKUP(E1579,DI_schema,2,FALSE)</f>
        <v>string</v>
      </c>
      <c r="H1579" s="159">
        <f t="shared" ref="H1579:H1599" si="526">VLOOKUP($E1579,DI_schema,3,FALSE)</f>
        <v>11</v>
      </c>
      <c r="I1579" s="159" t="str">
        <f t="shared" ref="I1579:I1599" si="527">VLOOKUP($E1579,DI_schema,4,FALSE)</f>
        <v/>
      </c>
      <c r="J1579" s="159" t="str">
        <f t="shared" ref="J1579:J1599" si="528">VLOOKUP($E1579,DI_schema,5,FALSE)</f>
        <v/>
      </c>
      <c r="K1579" s="159" t="str">
        <f t="shared" ref="K1579:K1599" si="529">VLOOKUP($E1579,DI_schema,6,FALSE)</f>
        <v/>
      </c>
      <c r="L1579" s="159" t="str">
        <f t="shared" ref="L1579:L1599" si="530">VLOOKUP($E1579,DI_schema,7,FALSE)</f>
        <v/>
      </c>
      <c r="M1579" s="159" t="str">
        <f t="shared" ref="M1579:M1599" si="531">IF(LEN(VLOOKUP($E1579,DI_schema,8,FALSE))&gt;0,"Yes","")</f>
        <v/>
      </c>
    </row>
    <row r="1580" spans="1:13" ht="12.75" customHeight="1" outlineLevel="1" x14ac:dyDescent="0.25">
      <c r="A1580" s="46" t="str">
        <f t="shared" si="524"/>
        <v xml:space="preserve">Unmetered Supplies; </v>
      </c>
      <c r="B1580" s="51" t="s">
        <v>3790</v>
      </c>
      <c r="C1580" s="159"/>
      <c r="D1580" s="159"/>
      <c r="E1580" s="159" t="s">
        <v>2770</v>
      </c>
      <c r="F1580" s="159" t="s">
        <v>2681</v>
      </c>
      <c r="G1580" s="159" t="str">
        <f t="shared" si="525"/>
        <v>string</v>
      </c>
      <c r="H1580" s="159">
        <f t="shared" si="526"/>
        <v>11</v>
      </c>
      <c r="I1580" s="159" t="str">
        <f t="shared" si="527"/>
        <v/>
      </c>
      <c r="J1580" s="159" t="str">
        <f t="shared" si="528"/>
        <v/>
      </c>
      <c r="K1580" s="159" t="str">
        <f t="shared" si="529"/>
        <v/>
      </c>
      <c r="L1580" s="159" t="str">
        <f t="shared" si="530"/>
        <v/>
      </c>
      <c r="M1580" s="159" t="str">
        <f t="shared" si="531"/>
        <v/>
      </c>
    </row>
    <row r="1581" spans="1:13" ht="12.75" customHeight="1" outlineLevel="1" x14ac:dyDescent="0.25">
      <c r="A1581" s="46" t="str">
        <f t="shared" si="524"/>
        <v xml:space="preserve">Unmetered Supplies; </v>
      </c>
      <c r="B1581" s="51" t="s">
        <v>3790</v>
      </c>
      <c r="C1581" s="159"/>
      <c r="D1581" s="159"/>
      <c r="E1581" s="159" t="s">
        <v>2683</v>
      </c>
      <c r="F1581" s="159" t="s">
        <v>2670</v>
      </c>
      <c r="G1581" s="159" t="str">
        <f t="shared" si="525"/>
        <v>string</v>
      </c>
      <c r="H1581" s="159" t="str">
        <f t="shared" si="526"/>
        <v/>
      </c>
      <c r="I1581" s="159">
        <f t="shared" si="527"/>
        <v>3</v>
      </c>
      <c r="J1581" s="159" t="str">
        <f t="shared" si="528"/>
        <v/>
      </c>
      <c r="K1581" s="159" t="str">
        <f t="shared" si="529"/>
        <v/>
      </c>
      <c r="L1581" s="159" t="str">
        <f t="shared" si="530"/>
        <v/>
      </c>
      <c r="M1581" s="159" t="str">
        <f t="shared" si="531"/>
        <v/>
      </c>
    </row>
    <row r="1582" spans="1:13" ht="12.75" customHeight="1" outlineLevel="1" x14ac:dyDescent="0.25">
      <c r="A1582" s="46" t="str">
        <f t="shared" si="524"/>
        <v xml:space="preserve">Unmetered Supplies; </v>
      </c>
      <c r="B1582" s="51" t="s">
        <v>3790</v>
      </c>
      <c r="C1582" s="159"/>
      <c r="D1582" s="159"/>
      <c r="E1582" s="159" t="s">
        <v>2771</v>
      </c>
      <c r="F1582" s="159" t="s">
        <v>2670</v>
      </c>
      <c r="G1582" s="159" t="str">
        <f t="shared" si="525"/>
        <v>string</v>
      </c>
      <c r="H1582" s="159" t="str">
        <f t="shared" si="526"/>
        <v/>
      </c>
      <c r="I1582" s="159">
        <f t="shared" si="527"/>
        <v>4</v>
      </c>
      <c r="J1582" s="159" t="str">
        <f t="shared" si="528"/>
        <v/>
      </c>
      <c r="K1582" s="159" t="str">
        <f t="shared" si="529"/>
        <v/>
      </c>
      <c r="L1582" s="159" t="str">
        <f t="shared" si="530"/>
        <v/>
      </c>
      <c r="M1582" s="159" t="str">
        <f t="shared" si="531"/>
        <v/>
      </c>
    </row>
    <row r="1583" spans="1:13" ht="12.75" customHeight="1" outlineLevel="1" x14ac:dyDescent="0.25">
      <c r="A1583" s="46" t="str">
        <f t="shared" si="524"/>
        <v xml:space="preserve">Unmetered Supplies; </v>
      </c>
      <c r="B1583" s="51" t="s">
        <v>3790</v>
      </c>
      <c r="C1583" s="159"/>
      <c r="D1583" s="159"/>
      <c r="E1583" s="159" t="s">
        <v>2772</v>
      </c>
      <c r="F1583" s="159" t="s">
        <v>2670</v>
      </c>
      <c r="G1583" s="159" t="str">
        <f t="shared" si="525"/>
        <v>string</v>
      </c>
      <c r="H1583" s="159" t="str">
        <f t="shared" si="526"/>
        <v/>
      </c>
      <c r="I1583" s="159">
        <f t="shared" si="527"/>
        <v>2</v>
      </c>
      <c r="J1583" s="159" t="str">
        <f t="shared" si="528"/>
        <v/>
      </c>
      <c r="K1583" s="159" t="str">
        <f t="shared" si="529"/>
        <v/>
      </c>
      <c r="L1583" s="159" t="str">
        <f t="shared" si="530"/>
        <v/>
      </c>
      <c r="M1583" s="159" t="str">
        <f t="shared" si="531"/>
        <v/>
      </c>
    </row>
    <row r="1584" spans="1:13" ht="12.75" customHeight="1" outlineLevel="1" x14ac:dyDescent="0.25">
      <c r="A1584" s="46" t="str">
        <f t="shared" si="524"/>
        <v xml:space="preserve">Unmetered Supplies; </v>
      </c>
      <c r="B1584" s="51" t="s">
        <v>3790</v>
      </c>
      <c r="C1584" s="159"/>
      <c r="D1584" s="159"/>
      <c r="E1584" s="159" t="s">
        <v>2590</v>
      </c>
      <c r="F1584" s="159" t="s">
        <v>2670</v>
      </c>
      <c r="G1584" s="159" t="str">
        <f t="shared" si="525"/>
        <v>string</v>
      </c>
      <c r="H1584" s="159" t="str">
        <f t="shared" si="526"/>
        <v/>
      </c>
      <c r="I1584" s="159">
        <f t="shared" si="527"/>
        <v>10</v>
      </c>
      <c r="J1584" s="159" t="str">
        <f t="shared" si="528"/>
        <v/>
      </c>
      <c r="K1584" s="159" t="str">
        <f t="shared" si="529"/>
        <v/>
      </c>
      <c r="L1584" s="159" t="str">
        <f t="shared" si="530"/>
        <v/>
      </c>
      <c r="M1584" s="159" t="str">
        <f t="shared" si="531"/>
        <v/>
      </c>
    </row>
    <row r="1585" spans="1:13" ht="12.75" customHeight="1" outlineLevel="1" x14ac:dyDescent="0.25">
      <c r="A1585" s="46" t="str">
        <f t="shared" si="524"/>
        <v xml:space="preserve">Unmetered Supplies; </v>
      </c>
      <c r="B1585" s="51" t="s">
        <v>3790</v>
      </c>
      <c r="C1585" s="159"/>
      <c r="D1585" s="159"/>
      <c r="E1585" s="159" t="s">
        <v>629</v>
      </c>
      <c r="F1585" s="159" t="s">
        <v>2670</v>
      </c>
      <c r="G1585" s="159" t="str">
        <f t="shared" si="525"/>
        <v>string</v>
      </c>
      <c r="H1585" s="159" t="str">
        <f t="shared" si="526"/>
        <v/>
      </c>
      <c r="I1585" s="159">
        <f t="shared" si="527"/>
        <v>35</v>
      </c>
      <c r="J1585" s="159" t="str">
        <f t="shared" si="528"/>
        <v/>
      </c>
      <c r="K1585" s="159" t="str">
        <f t="shared" si="529"/>
        <v/>
      </c>
      <c r="L1585" s="159" t="str">
        <f t="shared" si="530"/>
        <v/>
      </c>
      <c r="M1585" s="159" t="str">
        <f t="shared" si="531"/>
        <v/>
      </c>
    </row>
    <row r="1586" spans="1:13" ht="12.75" customHeight="1" outlineLevel="1" x14ac:dyDescent="0.25">
      <c r="A1586" s="46" t="str">
        <f t="shared" si="524"/>
        <v xml:space="preserve">Unmetered Supplies; </v>
      </c>
      <c r="B1586" s="51" t="s">
        <v>3790</v>
      </c>
      <c r="C1586" s="159"/>
      <c r="D1586" s="159"/>
      <c r="E1586" s="159" t="s">
        <v>630</v>
      </c>
      <c r="F1586" s="159" t="s">
        <v>2670</v>
      </c>
      <c r="G1586" s="159" t="str">
        <f t="shared" si="525"/>
        <v>string</v>
      </c>
      <c r="H1586" s="159" t="str">
        <f t="shared" si="526"/>
        <v/>
      </c>
      <c r="I1586" s="159">
        <f t="shared" si="527"/>
        <v>3</v>
      </c>
      <c r="J1586" s="159" t="str">
        <f t="shared" si="528"/>
        <v/>
      </c>
      <c r="K1586" s="159" t="str">
        <f t="shared" si="529"/>
        <v/>
      </c>
      <c r="L1586" s="159" t="str">
        <f t="shared" si="530"/>
        <v/>
      </c>
      <c r="M1586" s="159" t="str">
        <f t="shared" si="531"/>
        <v/>
      </c>
    </row>
    <row r="1587" spans="1:13" ht="12.75" customHeight="1" outlineLevel="1" x14ac:dyDescent="0.25">
      <c r="A1587" s="46" t="str">
        <f t="shared" si="524"/>
        <v xml:space="preserve">Unmetered Supplies; </v>
      </c>
      <c r="B1587" s="51" t="s">
        <v>3790</v>
      </c>
      <c r="C1587" s="159"/>
      <c r="D1587" s="159"/>
      <c r="E1587" s="159" t="s">
        <v>2890</v>
      </c>
      <c r="F1587" s="159" t="s">
        <v>2670</v>
      </c>
      <c r="G1587" s="159" t="str">
        <f t="shared" si="525"/>
        <v>date</v>
      </c>
      <c r="H1587" s="159" t="str">
        <f t="shared" si="526"/>
        <v/>
      </c>
      <c r="I1587" s="159" t="str">
        <f t="shared" si="527"/>
        <v/>
      </c>
      <c r="J1587" s="159" t="str">
        <f t="shared" si="528"/>
        <v/>
      </c>
      <c r="K1587" s="159" t="str">
        <f t="shared" si="529"/>
        <v/>
      </c>
      <c r="L1587" s="159" t="str">
        <f t="shared" si="530"/>
        <v/>
      </c>
      <c r="M1587" s="159" t="str">
        <f t="shared" si="531"/>
        <v/>
      </c>
    </row>
    <row r="1588" spans="1:13" ht="12.75" customHeight="1" outlineLevel="1" x14ac:dyDescent="0.25">
      <c r="A1588" s="46" t="str">
        <f t="shared" si="524"/>
        <v xml:space="preserve">Unmetered Supplies; </v>
      </c>
      <c r="B1588" s="51" t="s">
        <v>3790</v>
      </c>
      <c r="C1588" s="159"/>
      <c r="D1588" s="159"/>
      <c r="E1588" s="159" t="s">
        <v>2891</v>
      </c>
      <c r="F1588" s="159" t="s">
        <v>2670</v>
      </c>
      <c r="G1588" s="159" t="str">
        <f t="shared" si="525"/>
        <v>date</v>
      </c>
      <c r="H1588" s="159" t="str">
        <f t="shared" si="526"/>
        <v/>
      </c>
      <c r="I1588" s="159" t="str">
        <f t="shared" si="527"/>
        <v/>
      </c>
      <c r="J1588" s="159" t="str">
        <f t="shared" si="528"/>
        <v/>
      </c>
      <c r="K1588" s="159" t="str">
        <f t="shared" si="529"/>
        <v/>
      </c>
      <c r="L1588" s="159" t="str">
        <f t="shared" si="530"/>
        <v/>
      </c>
      <c r="M1588" s="159" t="str">
        <f t="shared" si="531"/>
        <v/>
      </c>
    </row>
    <row r="1589" spans="1:13" ht="12.75" customHeight="1" outlineLevel="1" x14ac:dyDescent="0.25">
      <c r="A1589" s="46" t="str">
        <f t="shared" si="524"/>
        <v xml:space="preserve">Unmetered Supplies; </v>
      </c>
      <c r="B1589" s="51" t="s">
        <v>3790</v>
      </c>
      <c r="C1589" s="159"/>
      <c r="D1589" s="159"/>
      <c r="E1589" s="159" t="s">
        <v>2892</v>
      </c>
      <c r="F1589" s="159" t="s">
        <v>2670</v>
      </c>
      <c r="G1589" s="159" t="str">
        <f t="shared" si="525"/>
        <v>date</v>
      </c>
      <c r="H1589" s="159" t="str">
        <f t="shared" si="526"/>
        <v/>
      </c>
      <c r="I1589" s="159" t="str">
        <f t="shared" si="527"/>
        <v/>
      </c>
      <c r="J1589" s="159" t="str">
        <f t="shared" si="528"/>
        <v/>
      </c>
      <c r="K1589" s="159" t="str">
        <f t="shared" si="529"/>
        <v/>
      </c>
      <c r="L1589" s="159" t="str">
        <f t="shared" si="530"/>
        <v/>
      </c>
      <c r="M1589" s="159" t="str">
        <f t="shared" si="531"/>
        <v/>
      </c>
    </row>
    <row r="1590" spans="1:13" ht="12.75" customHeight="1" outlineLevel="1" x14ac:dyDescent="0.25">
      <c r="A1590" s="46" t="str">
        <f t="shared" si="524"/>
        <v xml:space="preserve">Unmetered Supplies; </v>
      </c>
      <c r="B1590" s="51" t="s">
        <v>3790</v>
      </c>
      <c r="C1590" s="159"/>
      <c r="D1590" s="159"/>
      <c r="E1590" s="159" t="s">
        <v>2893</v>
      </c>
      <c r="F1590" s="159" t="s">
        <v>2670</v>
      </c>
      <c r="G1590" s="159" t="str">
        <f t="shared" si="525"/>
        <v>decimal</v>
      </c>
      <c r="H1590" s="159" t="str">
        <f t="shared" si="526"/>
        <v/>
      </c>
      <c r="I1590" s="159" t="str">
        <f t="shared" si="527"/>
        <v/>
      </c>
      <c r="J1590" s="159" t="str">
        <f t="shared" si="528"/>
        <v/>
      </c>
      <c r="K1590" s="159">
        <f t="shared" si="529"/>
        <v>15</v>
      </c>
      <c r="L1590" s="159">
        <f t="shared" si="530"/>
        <v>3</v>
      </c>
      <c r="M1590" s="159" t="str">
        <f t="shared" si="531"/>
        <v/>
      </c>
    </row>
    <row r="1591" spans="1:13" ht="12.75" customHeight="1" outlineLevel="1" x14ac:dyDescent="0.25">
      <c r="A1591" s="46" t="str">
        <f t="shared" si="524"/>
        <v xml:space="preserve">Unmetered Supplies; </v>
      </c>
      <c r="B1591" s="51" t="s">
        <v>3790</v>
      </c>
      <c r="C1591" s="159" t="s">
        <v>2883</v>
      </c>
      <c r="D1591" s="159" t="s">
        <v>2674</v>
      </c>
      <c r="E1591" s="234" t="s">
        <v>2884</v>
      </c>
      <c r="F1591" s="234" t="s">
        <v>2670</v>
      </c>
      <c r="G1591" s="159" t="str">
        <f t="shared" si="525"/>
        <v>int</v>
      </c>
      <c r="H1591" s="159" t="str">
        <f t="shared" si="526"/>
        <v/>
      </c>
      <c r="I1591" s="159" t="str">
        <f t="shared" si="527"/>
        <v/>
      </c>
      <c r="J1591" s="159" t="str">
        <f t="shared" si="528"/>
        <v/>
      </c>
      <c r="K1591" s="159">
        <f t="shared" si="529"/>
        <v>2</v>
      </c>
      <c r="L1591" s="159" t="str">
        <f t="shared" si="530"/>
        <v/>
      </c>
      <c r="M1591" s="159" t="str">
        <f t="shared" si="531"/>
        <v/>
      </c>
    </row>
    <row r="1592" spans="1:13" ht="12.75" customHeight="1" outlineLevel="1" x14ac:dyDescent="0.25">
      <c r="A1592" s="46" t="str">
        <f t="shared" si="524"/>
        <v xml:space="preserve">Unmetered Supplies; </v>
      </c>
      <c r="B1592" s="51" t="s">
        <v>3790</v>
      </c>
      <c r="C1592" s="159"/>
      <c r="D1592" s="159"/>
      <c r="E1592" s="234" t="s">
        <v>2885</v>
      </c>
      <c r="F1592" s="234" t="s">
        <v>2670</v>
      </c>
      <c r="G1592" s="159" t="str">
        <f t="shared" si="525"/>
        <v>string</v>
      </c>
      <c r="H1592" s="159" t="str">
        <f t="shared" si="526"/>
        <v/>
      </c>
      <c r="I1592" s="159">
        <f t="shared" si="527"/>
        <v>8</v>
      </c>
      <c r="J1592" s="159" t="str">
        <f t="shared" si="528"/>
        <v/>
      </c>
      <c r="K1592" s="159" t="str">
        <f t="shared" si="529"/>
        <v/>
      </c>
      <c r="L1592" s="159" t="str">
        <f t="shared" si="530"/>
        <v/>
      </c>
      <c r="M1592" s="159" t="str">
        <f t="shared" si="531"/>
        <v/>
      </c>
    </row>
    <row r="1593" spans="1:13" ht="12.75" customHeight="1" outlineLevel="1" x14ac:dyDescent="0.25">
      <c r="A1593" s="46" t="str">
        <f t="shared" si="524"/>
        <v xml:space="preserve">Unmetered Supplies; </v>
      </c>
      <c r="B1593" s="51" t="s">
        <v>3790</v>
      </c>
      <c r="C1593" s="159"/>
      <c r="D1593" s="159"/>
      <c r="E1593" s="234" t="s">
        <v>2886</v>
      </c>
      <c r="F1593" s="234" t="s">
        <v>2670</v>
      </c>
      <c r="G1593" s="159" t="str">
        <f t="shared" si="525"/>
        <v>decimal</v>
      </c>
      <c r="H1593" s="159" t="str">
        <f t="shared" si="526"/>
        <v/>
      </c>
      <c r="I1593" s="159" t="str">
        <f t="shared" si="527"/>
        <v/>
      </c>
      <c r="J1593" s="159" t="str">
        <f t="shared" si="528"/>
        <v/>
      </c>
      <c r="K1593" s="159">
        <f t="shared" si="529"/>
        <v>16</v>
      </c>
      <c r="L1593" s="159">
        <f t="shared" si="530"/>
        <v>7</v>
      </c>
      <c r="M1593" s="159" t="str">
        <f t="shared" si="531"/>
        <v/>
      </c>
    </row>
    <row r="1594" spans="1:13" ht="12.75" customHeight="1" outlineLevel="1" x14ac:dyDescent="0.25">
      <c r="A1594" s="46" t="str">
        <f t="shared" si="524"/>
        <v xml:space="preserve">Unmetered Supplies; </v>
      </c>
      <c r="B1594" s="51" t="s">
        <v>3790</v>
      </c>
      <c r="C1594" s="159"/>
      <c r="D1594" s="159"/>
      <c r="E1594" s="234" t="s">
        <v>2887</v>
      </c>
      <c r="F1594" s="234" t="s">
        <v>2670</v>
      </c>
      <c r="G1594" s="159" t="str">
        <f t="shared" si="525"/>
        <v>decimal</v>
      </c>
      <c r="H1594" s="159" t="str">
        <f t="shared" si="526"/>
        <v/>
      </c>
      <c r="I1594" s="159" t="str">
        <f t="shared" si="527"/>
        <v/>
      </c>
      <c r="J1594" s="159" t="str">
        <f t="shared" si="528"/>
        <v/>
      </c>
      <c r="K1594" s="159">
        <f t="shared" si="529"/>
        <v>16</v>
      </c>
      <c r="L1594" s="159">
        <f t="shared" si="530"/>
        <v>7</v>
      </c>
      <c r="M1594" s="159" t="str">
        <f t="shared" si="531"/>
        <v/>
      </c>
    </row>
    <row r="1595" spans="1:13" ht="12.75" customHeight="1" outlineLevel="1" x14ac:dyDescent="0.25">
      <c r="A1595" s="46" t="str">
        <f t="shared" si="524"/>
        <v xml:space="preserve">Unmetered Supplies; </v>
      </c>
      <c r="B1595" s="51" t="s">
        <v>3790</v>
      </c>
      <c r="C1595" s="159"/>
      <c r="D1595" s="159"/>
      <c r="E1595" s="234" t="s">
        <v>2888</v>
      </c>
      <c r="F1595" s="234" t="s">
        <v>2670</v>
      </c>
      <c r="G1595" s="159" t="str">
        <f t="shared" si="525"/>
        <v>string</v>
      </c>
      <c r="H1595" s="159" t="str">
        <f t="shared" si="526"/>
        <v/>
      </c>
      <c r="I1595" s="159">
        <f t="shared" si="527"/>
        <v>3</v>
      </c>
      <c r="J1595" s="159" t="str">
        <f t="shared" si="528"/>
        <v/>
      </c>
      <c r="K1595" s="159" t="str">
        <f t="shared" si="529"/>
        <v/>
      </c>
      <c r="L1595" s="159" t="str">
        <f t="shared" si="530"/>
        <v/>
      </c>
      <c r="M1595" s="159" t="str">
        <f t="shared" si="531"/>
        <v/>
      </c>
    </row>
    <row r="1596" spans="1:13" ht="12.75" customHeight="1" outlineLevel="1" x14ac:dyDescent="0.25">
      <c r="A1596" s="46" t="str">
        <f t="shared" si="524"/>
        <v xml:space="preserve">Unmetered Supplies; </v>
      </c>
      <c r="B1596" s="51" t="s">
        <v>3790</v>
      </c>
      <c r="C1596" s="159"/>
      <c r="D1596" s="159"/>
      <c r="E1596" s="159" t="s">
        <v>524</v>
      </c>
      <c r="F1596" s="234" t="s">
        <v>2670</v>
      </c>
      <c r="G1596" s="159" t="str">
        <f t="shared" si="525"/>
        <v>int</v>
      </c>
      <c r="H1596" s="159" t="str">
        <f t="shared" si="526"/>
        <v/>
      </c>
      <c r="I1596" s="159" t="str">
        <f t="shared" si="527"/>
        <v/>
      </c>
      <c r="J1596" s="159" t="str">
        <f t="shared" si="528"/>
        <v/>
      </c>
      <c r="K1596" s="159">
        <f t="shared" si="529"/>
        <v>4</v>
      </c>
      <c r="L1596" s="159" t="str">
        <f t="shared" si="530"/>
        <v/>
      </c>
      <c r="M1596" s="159" t="str">
        <f t="shared" si="531"/>
        <v/>
      </c>
    </row>
    <row r="1597" spans="1:13" ht="12.75" customHeight="1" outlineLevel="1" x14ac:dyDescent="0.25">
      <c r="A1597" s="46" t="str">
        <f t="shared" si="524"/>
        <v xml:space="preserve">Unmetered Supplies; </v>
      </c>
      <c r="B1597" s="51" t="s">
        <v>3790</v>
      </c>
      <c r="C1597" s="159"/>
      <c r="D1597" s="159"/>
      <c r="E1597" s="159" t="s">
        <v>2891</v>
      </c>
      <c r="F1597" s="159" t="s">
        <v>2670</v>
      </c>
      <c r="G1597" s="159" t="str">
        <f t="shared" si="525"/>
        <v>date</v>
      </c>
      <c r="H1597" s="159" t="str">
        <f t="shared" si="526"/>
        <v/>
      </c>
      <c r="I1597" s="159" t="str">
        <f t="shared" si="527"/>
        <v/>
      </c>
      <c r="J1597" s="159" t="str">
        <f t="shared" si="528"/>
        <v/>
      </c>
      <c r="K1597" s="159" t="str">
        <f t="shared" si="529"/>
        <v/>
      </c>
      <c r="L1597" s="159" t="str">
        <f t="shared" si="530"/>
        <v/>
      </c>
      <c r="M1597" s="159" t="str">
        <f t="shared" si="531"/>
        <v/>
      </c>
    </row>
    <row r="1598" spans="1:13" ht="12.75" customHeight="1" outlineLevel="1" x14ac:dyDescent="0.25">
      <c r="A1598" s="46" t="str">
        <f t="shared" si="524"/>
        <v xml:space="preserve">Unmetered Supplies; </v>
      </c>
      <c r="B1598" s="51" t="s">
        <v>3790</v>
      </c>
      <c r="C1598" s="159"/>
      <c r="D1598" s="159"/>
      <c r="E1598" s="159" t="s">
        <v>2892</v>
      </c>
      <c r="F1598" s="159" t="s">
        <v>2670</v>
      </c>
      <c r="G1598" s="159" t="str">
        <f t="shared" si="525"/>
        <v>date</v>
      </c>
      <c r="H1598" s="159" t="str">
        <f t="shared" si="526"/>
        <v/>
      </c>
      <c r="I1598" s="159" t="str">
        <f t="shared" si="527"/>
        <v/>
      </c>
      <c r="J1598" s="159" t="str">
        <f t="shared" si="528"/>
        <v/>
      </c>
      <c r="K1598" s="159" t="str">
        <f t="shared" si="529"/>
        <v/>
      </c>
      <c r="L1598" s="159" t="str">
        <f t="shared" si="530"/>
        <v/>
      </c>
      <c r="M1598" s="159" t="str">
        <f t="shared" si="531"/>
        <v/>
      </c>
    </row>
    <row r="1599" spans="1:13" ht="12.75" customHeight="1" outlineLevel="1" x14ac:dyDescent="0.25">
      <c r="A1599" s="46" t="str">
        <f t="shared" si="524"/>
        <v xml:space="preserve">Unmetered Supplies; </v>
      </c>
      <c r="B1599" s="51" t="s">
        <v>3790</v>
      </c>
      <c r="C1599" s="159"/>
      <c r="D1599" s="159"/>
      <c r="E1599" s="159" t="s">
        <v>2893</v>
      </c>
      <c r="F1599" s="159" t="s">
        <v>2670</v>
      </c>
      <c r="G1599" s="159" t="str">
        <f t="shared" si="525"/>
        <v>decimal</v>
      </c>
      <c r="H1599" s="159" t="str">
        <f t="shared" si="526"/>
        <v/>
      </c>
      <c r="I1599" s="159" t="str">
        <f t="shared" si="527"/>
        <v/>
      </c>
      <c r="J1599" s="159" t="str">
        <f t="shared" si="528"/>
        <v/>
      </c>
      <c r="K1599" s="159">
        <f t="shared" si="529"/>
        <v>15</v>
      </c>
      <c r="L1599" s="159">
        <f t="shared" si="530"/>
        <v>3</v>
      </c>
      <c r="M1599" s="159" t="str">
        <f t="shared" si="531"/>
        <v/>
      </c>
    </row>
    <row r="1600" spans="1:13" ht="12.75" customHeight="1" x14ac:dyDescent="0.25">
      <c r="A1600" s="46" t="e">
        <f t="shared" si="524"/>
        <v>#N/A</v>
      </c>
      <c r="B1600" s="56" t="s">
        <v>1276</v>
      </c>
      <c r="C1600" s="48" t="str">
        <f>VLOOKUP($B1600,MMnames,2,FALSE)</f>
        <v>Test Document</v>
      </c>
      <c r="D1600" s="49"/>
      <c r="E1600" s="49"/>
      <c r="F1600" s="14"/>
      <c r="G1600" s="14"/>
      <c r="H1600" s="14"/>
      <c r="I1600" s="14"/>
      <c r="J1600" s="14"/>
      <c r="K1600" s="14"/>
      <c r="L1600" s="14"/>
      <c r="M1600" s="14"/>
    </row>
    <row r="1601" spans="1:13" ht="12.75" customHeight="1" outlineLevel="1" x14ac:dyDescent="0.25">
      <c r="A1601" s="46" t="e">
        <f t="shared" si="524"/>
        <v>#N/A</v>
      </c>
      <c r="B1601" s="57" t="s">
        <v>1276</v>
      </c>
      <c r="C1601" s="238" t="s">
        <v>2668</v>
      </c>
      <c r="D1601" s="238"/>
      <c r="E1601" s="238" t="s">
        <v>2894</v>
      </c>
      <c r="F1601" s="238" t="s">
        <v>2670</v>
      </c>
      <c r="G1601" s="159" t="str">
        <f>VLOOKUP(E1601,DI_schema,2,FALSE)</f>
        <v>string</v>
      </c>
      <c r="H1601" s="159" t="str">
        <f>VLOOKUP($E1601,DI_schema,3,FALSE)</f>
        <v/>
      </c>
      <c r="I1601" s="159">
        <f>VLOOKUP($E1601,DI_schema,4,FALSE)</f>
        <v>35</v>
      </c>
      <c r="J1601" s="159" t="str">
        <f>VLOOKUP($E1601,DI_schema,5,FALSE)</f>
        <v/>
      </c>
      <c r="K1601" s="159" t="str">
        <f>VLOOKUP($E1601,DI_schema,6,FALSE)</f>
        <v/>
      </c>
      <c r="L1601" s="159" t="str">
        <f>VLOOKUP($E1601,DI_schema,7,FALSE)</f>
        <v/>
      </c>
      <c r="M1601" s="159" t="str">
        <f>IF(LEN(VLOOKUP($E1601,DI_schema,8,FALSE))&gt;0,"Yes","")</f>
        <v/>
      </c>
    </row>
    <row r="1602" spans="1:13" ht="12.75" customHeight="1" x14ac:dyDescent="0.25">
      <c r="A1602" s="46" t="str">
        <f t="shared" si="524"/>
        <v xml:space="preserve">Objection and Cancellation; </v>
      </c>
      <c r="B1602" s="47" t="s">
        <v>3670</v>
      </c>
      <c r="C1602" s="48" t="str">
        <f>VLOOKUP($B1602,MMnames,2,FALSE)</f>
        <v>Cancel Change of Supplier Agreement</v>
      </c>
      <c r="D1602" s="49"/>
      <c r="E1602" s="49"/>
      <c r="F1602" s="14"/>
      <c r="G1602" s="14"/>
      <c r="H1602" s="14"/>
      <c r="I1602" s="14"/>
      <c r="J1602" s="14"/>
      <c r="K1602" s="14"/>
      <c r="L1602" s="14"/>
      <c r="M1602" s="14"/>
    </row>
    <row r="1603" spans="1:13" ht="12.75" customHeight="1" outlineLevel="1" x14ac:dyDescent="0.25">
      <c r="A1603" s="46" t="str">
        <f t="shared" si="524"/>
        <v xml:space="preserve">Objection and Cancellation; </v>
      </c>
      <c r="B1603" s="51" t="s">
        <v>3670</v>
      </c>
      <c r="C1603" s="159" t="s">
        <v>2668</v>
      </c>
      <c r="D1603" s="159"/>
      <c r="E1603" s="4" t="s">
        <v>2769</v>
      </c>
      <c r="F1603" s="4" t="s">
        <v>2670</v>
      </c>
      <c r="G1603" s="159" t="str">
        <f t="shared" ref="G1603:G1613" si="532">VLOOKUP(E1603,DI_schema,2,FALSE)</f>
        <v>string</v>
      </c>
      <c r="H1603" s="159">
        <f t="shared" ref="H1603:H1613" si="533">VLOOKUP($E1603,DI_schema,3,FALSE)</f>
        <v>11</v>
      </c>
      <c r="I1603" s="159" t="str">
        <f t="shared" ref="I1603:I1613" si="534">VLOOKUP($E1603,DI_schema,4,FALSE)</f>
        <v/>
      </c>
      <c r="J1603" s="159" t="str">
        <f t="shared" ref="J1603:J1613" si="535">VLOOKUP($E1603,DI_schema,5,FALSE)</f>
        <v/>
      </c>
      <c r="K1603" s="159" t="str">
        <f t="shared" ref="K1603:K1613" si="536">VLOOKUP($E1603,DI_schema,6,FALSE)</f>
        <v/>
      </c>
      <c r="L1603" s="159" t="str">
        <f t="shared" ref="L1603:L1613" si="537">VLOOKUP($E1603,DI_schema,7,FALSE)</f>
        <v/>
      </c>
      <c r="M1603" s="159" t="str">
        <f t="shared" ref="M1603:M1613" si="538">IF(LEN(VLOOKUP($E1603,DI_schema,8,FALSE))&gt;0,"Yes","")</f>
        <v/>
      </c>
    </row>
    <row r="1604" spans="1:13" ht="12.75" customHeight="1" outlineLevel="1" x14ac:dyDescent="0.25">
      <c r="A1604" s="46" t="str">
        <f t="shared" si="524"/>
        <v xml:space="preserve">Objection and Cancellation; </v>
      </c>
      <c r="B1604" s="51" t="s">
        <v>3670</v>
      </c>
      <c r="C1604" s="159"/>
      <c r="D1604" s="159"/>
      <c r="E1604" s="4" t="s">
        <v>2894</v>
      </c>
      <c r="F1604" s="4" t="s">
        <v>2670</v>
      </c>
      <c r="G1604" s="159" t="str">
        <f t="shared" si="532"/>
        <v>string</v>
      </c>
      <c r="H1604" s="159" t="str">
        <f t="shared" si="533"/>
        <v/>
      </c>
      <c r="I1604" s="159">
        <f t="shared" si="534"/>
        <v>35</v>
      </c>
      <c r="J1604" s="159" t="str">
        <f t="shared" si="535"/>
        <v/>
      </c>
      <c r="K1604" s="159" t="str">
        <f t="shared" si="536"/>
        <v/>
      </c>
      <c r="L1604" s="159" t="str">
        <f t="shared" si="537"/>
        <v/>
      </c>
      <c r="M1604" s="159" t="str">
        <f t="shared" si="538"/>
        <v/>
      </c>
    </row>
    <row r="1605" spans="1:13" ht="12.75" customHeight="1" outlineLevel="1" x14ac:dyDescent="0.25">
      <c r="A1605" s="46" t="str">
        <f t="shared" si="524"/>
        <v xml:space="preserve">Objection and Cancellation; </v>
      </c>
      <c r="B1605" s="51" t="s">
        <v>3670</v>
      </c>
      <c r="C1605" s="159"/>
      <c r="D1605" s="159"/>
      <c r="E1605" s="4" t="s">
        <v>3459</v>
      </c>
      <c r="F1605" s="4" t="s">
        <v>2670</v>
      </c>
      <c r="G1605" s="159" t="str">
        <f t="shared" si="532"/>
        <v>boolean</v>
      </c>
      <c r="H1605" s="159" t="str">
        <f t="shared" si="533"/>
        <v/>
      </c>
      <c r="I1605" s="159" t="str">
        <f t="shared" si="534"/>
        <v/>
      </c>
      <c r="J1605" s="159" t="str">
        <f t="shared" si="535"/>
        <v/>
      </c>
      <c r="K1605" s="159" t="str">
        <f t="shared" si="536"/>
        <v/>
      </c>
      <c r="L1605" s="159" t="str">
        <f t="shared" si="537"/>
        <v/>
      </c>
      <c r="M1605" s="159" t="str">
        <f t="shared" si="538"/>
        <v/>
      </c>
    </row>
    <row r="1606" spans="1:13" ht="12.75" customHeight="1" outlineLevel="1" x14ac:dyDescent="0.25">
      <c r="A1606" s="46" t="str">
        <f t="shared" si="524"/>
        <v xml:space="preserve">Objection and Cancellation; </v>
      </c>
      <c r="B1606" s="51" t="s">
        <v>3670</v>
      </c>
      <c r="C1606" s="4"/>
      <c r="D1606" s="159"/>
      <c r="E1606" s="4" t="s">
        <v>2671</v>
      </c>
      <c r="F1606" s="4" t="s">
        <v>2670</v>
      </c>
      <c r="G1606" s="159" t="str">
        <f t="shared" si="532"/>
        <v>string</v>
      </c>
      <c r="H1606" s="159">
        <f t="shared" si="533"/>
        <v>3</v>
      </c>
      <c r="I1606" s="159" t="str">
        <f t="shared" si="534"/>
        <v/>
      </c>
      <c r="J1606" s="159" t="str">
        <f t="shared" si="535"/>
        <v/>
      </c>
      <c r="K1606" s="159" t="str">
        <f t="shared" si="536"/>
        <v/>
      </c>
      <c r="L1606" s="159" t="str">
        <f t="shared" si="537"/>
        <v/>
      </c>
      <c r="M1606" s="159" t="str">
        <f t="shared" si="538"/>
        <v/>
      </c>
    </row>
    <row r="1607" spans="1:13" ht="12.75" customHeight="1" outlineLevel="1" x14ac:dyDescent="0.25">
      <c r="A1607" s="46" t="str">
        <f t="shared" si="524"/>
        <v xml:space="preserve">Objection and Cancellation; </v>
      </c>
      <c r="B1607" s="51" t="s">
        <v>3670</v>
      </c>
      <c r="C1607" s="159" t="s">
        <v>2896</v>
      </c>
      <c r="D1607" s="159" t="s">
        <v>2681</v>
      </c>
      <c r="E1607" s="4" t="s">
        <v>2897</v>
      </c>
      <c r="F1607" s="4" t="s">
        <v>2681</v>
      </c>
      <c r="G1607" s="159" t="str">
        <f t="shared" si="532"/>
        <v>string</v>
      </c>
      <c r="H1607" s="159" t="str">
        <f t="shared" si="533"/>
        <v/>
      </c>
      <c r="I1607" s="159">
        <f t="shared" si="534"/>
        <v>70</v>
      </c>
      <c r="J1607" s="159" t="str">
        <f t="shared" si="535"/>
        <v/>
      </c>
      <c r="K1607" s="159" t="str">
        <f t="shared" si="536"/>
        <v/>
      </c>
      <c r="L1607" s="159" t="str">
        <f t="shared" si="537"/>
        <v/>
      </c>
      <c r="M1607" s="159" t="str">
        <f t="shared" si="538"/>
        <v/>
      </c>
    </row>
    <row r="1608" spans="1:13" ht="12.75" customHeight="1" outlineLevel="1" x14ac:dyDescent="0.25">
      <c r="A1608" s="46" t="str">
        <f t="shared" si="524"/>
        <v xml:space="preserve">Objection and Cancellation; </v>
      </c>
      <c r="B1608" s="51" t="s">
        <v>3670</v>
      </c>
      <c r="C1608" s="235" t="s">
        <v>2690</v>
      </c>
      <c r="D1608" s="159" t="s">
        <v>2681</v>
      </c>
      <c r="E1608" s="159" t="s">
        <v>2789</v>
      </c>
      <c r="F1608" s="4" t="s">
        <v>2681</v>
      </c>
      <c r="G1608" s="159" t="str">
        <f t="shared" si="532"/>
        <v>string</v>
      </c>
      <c r="H1608" s="159" t="str">
        <f t="shared" si="533"/>
        <v/>
      </c>
      <c r="I1608" s="159">
        <f t="shared" si="534"/>
        <v>20</v>
      </c>
      <c r="J1608" s="159" t="str">
        <f t="shared" si="535"/>
        <v/>
      </c>
      <c r="K1608" s="159" t="str">
        <f t="shared" si="536"/>
        <v/>
      </c>
      <c r="L1608" s="159" t="str">
        <f t="shared" si="537"/>
        <v/>
      </c>
      <c r="M1608" s="159" t="str">
        <f t="shared" si="538"/>
        <v/>
      </c>
    </row>
    <row r="1609" spans="1:13" ht="12.75" customHeight="1" outlineLevel="1" x14ac:dyDescent="0.25">
      <c r="A1609" s="46" t="str">
        <f t="shared" si="524"/>
        <v xml:space="preserve">Objection and Cancellation; </v>
      </c>
      <c r="B1609" s="51" t="s">
        <v>3670</v>
      </c>
      <c r="C1609" s="159"/>
      <c r="D1609" s="159"/>
      <c r="E1609" s="159" t="s">
        <v>2790</v>
      </c>
      <c r="F1609" s="4" t="s">
        <v>2681</v>
      </c>
      <c r="G1609" s="159" t="str">
        <f t="shared" si="532"/>
        <v>string</v>
      </c>
      <c r="H1609" s="159" t="str">
        <f t="shared" si="533"/>
        <v/>
      </c>
      <c r="I1609" s="159">
        <f t="shared" si="534"/>
        <v>10</v>
      </c>
      <c r="J1609" s="159" t="str">
        <f t="shared" si="535"/>
        <v/>
      </c>
      <c r="K1609" s="159" t="str">
        <f t="shared" si="536"/>
        <v/>
      </c>
      <c r="L1609" s="159" t="str">
        <f t="shared" si="537"/>
        <v/>
      </c>
      <c r="M1609" s="159" t="str">
        <f t="shared" si="538"/>
        <v/>
      </c>
    </row>
    <row r="1610" spans="1:13" ht="12.75" customHeight="1" outlineLevel="1" x14ac:dyDescent="0.25">
      <c r="A1610" s="46" t="str">
        <f t="shared" si="524"/>
        <v xml:space="preserve">Objection and Cancellation; </v>
      </c>
      <c r="B1610" s="51" t="s">
        <v>3670</v>
      </c>
      <c r="C1610" s="235" t="s">
        <v>2691</v>
      </c>
      <c r="D1610" s="159" t="s">
        <v>2681</v>
      </c>
      <c r="E1610" s="159" t="s">
        <v>2789</v>
      </c>
      <c r="F1610" s="4" t="s">
        <v>2681</v>
      </c>
      <c r="G1610" s="159" t="str">
        <f t="shared" si="532"/>
        <v>string</v>
      </c>
      <c r="H1610" s="159" t="str">
        <f t="shared" si="533"/>
        <v/>
      </c>
      <c r="I1610" s="159">
        <f t="shared" si="534"/>
        <v>20</v>
      </c>
      <c r="J1610" s="159" t="str">
        <f t="shared" si="535"/>
        <v/>
      </c>
      <c r="K1610" s="159" t="str">
        <f t="shared" si="536"/>
        <v/>
      </c>
      <c r="L1610" s="159" t="str">
        <f t="shared" si="537"/>
        <v/>
      </c>
      <c r="M1610" s="159" t="str">
        <f t="shared" si="538"/>
        <v/>
      </c>
    </row>
    <row r="1611" spans="1:13" ht="12.75" customHeight="1" outlineLevel="1" x14ac:dyDescent="0.25">
      <c r="A1611" s="46" t="str">
        <f t="shared" si="524"/>
        <v xml:space="preserve">Objection and Cancellation; </v>
      </c>
      <c r="B1611" s="51" t="s">
        <v>3670</v>
      </c>
      <c r="E1611" s="159" t="s">
        <v>2790</v>
      </c>
      <c r="F1611" s="4" t="s">
        <v>2681</v>
      </c>
      <c r="G1611" s="159" t="str">
        <f t="shared" si="532"/>
        <v>string</v>
      </c>
      <c r="H1611" s="159" t="str">
        <f t="shared" si="533"/>
        <v/>
      </c>
      <c r="I1611" s="159">
        <f t="shared" si="534"/>
        <v>10</v>
      </c>
      <c r="J1611" s="159" t="str">
        <f t="shared" si="535"/>
        <v/>
      </c>
      <c r="K1611" s="159" t="str">
        <f t="shared" si="536"/>
        <v/>
      </c>
      <c r="L1611" s="159" t="str">
        <f t="shared" si="537"/>
        <v/>
      </c>
      <c r="M1611" s="159" t="str">
        <f t="shared" si="538"/>
        <v/>
      </c>
    </row>
    <row r="1612" spans="1:13" ht="12.75" customHeight="1" outlineLevel="1" x14ac:dyDescent="0.25">
      <c r="A1612" s="46" t="str">
        <f t="shared" si="524"/>
        <v xml:space="preserve">Objection and Cancellation; </v>
      </c>
      <c r="B1612" s="51" t="s">
        <v>3670</v>
      </c>
      <c r="C1612" s="235" t="s">
        <v>2692</v>
      </c>
      <c r="D1612" s="159" t="s">
        <v>2681</v>
      </c>
      <c r="E1612" s="159" t="s">
        <v>2789</v>
      </c>
      <c r="F1612" s="4" t="s">
        <v>2681</v>
      </c>
      <c r="G1612" s="159" t="str">
        <f t="shared" si="532"/>
        <v>string</v>
      </c>
      <c r="H1612" s="159" t="str">
        <f t="shared" si="533"/>
        <v/>
      </c>
      <c r="I1612" s="159">
        <f t="shared" si="534"/>
        <v>20</v>
      </c>
      <c r="J1612" s="159" t="str">
        <f t="shared" si="535"/>
        <v/>
      </c>
      <c r="K1612" s="159" t="str">
        <f t="shared" si="536"/>
        <v/>
      </c>
      <c r="L1612" s="159" t="str">
        <f t="shared" si="537"/>
        <v/>
      </c>
      <c r="M1612" s="159" t="str">
        <f t="shared" si="538"/>
        <v/>
      </c>
    </row>
    <row r="1613" spans="1:13" ht="12.75" customHeight="1" outlineLevel="1" x14ac:dyDescent="0.25">
      <c r="A1613" s="46" t="str">
        <f t="shared" si="524"/>
        <v xml:space="preserve">Objection and Cancellation; </v>
      </c>
      <c r="B1613" s="51" t="s">
        <v>3670</v>
      </c>
      <c r="C1613" s="159"/>
      <c r="D1613" s="159"/>
      <c r="E1613" s="159" t="s">
        <v>2790</v>
      </c>
      <c r="F1613" s="4" t="s">
        <v>2681</v>
      </c>
      <c r="G1613" s="159" t="str">
        <f t="shared" si="532"/>
        <v>string</v>
      </c>
      <c r="H1613" s="159" t="str">
        <f t="shared" si="533"/>
        <v/>
      </c>
      <c r="I1613" s="159">
        <f t="shared" si="534"/>
        <v>10</v>
      </c>
      <c r="J1613" s="159" t="str">
        <f t="shared" si="535"/>
        <v/>
      </c>
      <c r="K1613" s="159" t="str">
        <f t="shared" si="536"/>
        <v/>
      </c>
      <c r="L1613" s="159" t="str">
        <f t="shared" si="537"/>
        <v/>
      </c>
      <c r="M1613" s="159" t="str">
        <f t="shared" si="538"/>
        <v/>
      </c>
    </row>
    <row r="1614" spans="1:13" ht="12.75" customHeight="1" x14ac:dyDescent="0.25">
      <c r="A1614" s="46" t="str">
        <f t="shared" si="524"/>
        <v xml:space="preserve">Objection and Cancellation; </v>
      </c>
      <c r="B1614" s="47" t="s">
        <v>3672</v>
      </c>
      <c r="C1614" s="48" t="str">
        <f>VLOOKUP($B1614,MMnames,2,FALSE)</f>
        <v>Withdrawal of Objection to Change of Supplier</v>
      </c>
      <c r="D1614" s="49"/>
      <c r="E1614" s="49"/>
      <c r="F1614" s="14"/>
      <c r="G1614" s="14"/>
      <c r="H1614" s="14"/>
      <c r="I1614" s="14"/>
      <c r="J1614" s="14"/>
      <c r="K1614" s="14"/>
      <c r="L1614" s="14"/>
      <c r="M1614" s="14"/>
    </row>
    <row r="1615" spans="1:13" ht="12.75" customHeight="1" outlineLevel="1" x14ac:dyDescent="0.25">
      <c r="A1615" s="46" t="str">
        <f t="shared" si="524"/>
        <v xml:space="preserve">Objection and Cancellation; </v>
      </c>
      <c r="B1615" s="51" t="s">
        <v>3672</v>
      </c>
      <c r="C1615" s="159" t="s">
        <v>2668</v>
      </c>
      <c r="D1615" s="159"/>
      <c r="E1615" s="4" t="s">
        <v>2769</v>
      </c>
      <c r="F1615" s="4" t="s">
        <v>2670</v>
      </c>
      <c r="G1615" s="159" t="str">
        <f t="shared" ref="G1615:G1644" si="539">VLOOKUP(E1615,DI_schema,2,FALSE)</f>
        <v>string</v>
      </c>
      <c r="H1615" s="159">
        <f t="shared" ref="H1615:H1644" si="540">VLOOKUP($E1615,DI_schema,3,FALSE)</f>
        <v>11</v>
      </c>
      <c r="I1615" s="159" t="str">
        <f t="shared" ref="I1615:I1644" si="541">VLOOKUP($E1615,DI_schema,4,FALSE)</f>
        <v/>
      </c>
      <c r="J1615" s="159" t="str">
        <f t="shared" ref="J1615:J1644" si="542">VLOOKUP($E1615,DI_schema,5,FALSE)</f>
        <v/>
      </c>
      <c r="K1615" s="159" t="str">
        <f t="shared" ref="K1615:K1644" si="543">VLOOKUP($E1615,DI_schema,6,FALSE)</f>
        <v/>
      </c>
      <c r="L1615" s="159" t="str">
        <f t="shared" ref="L1615:L1644" si="544">VLOOKUP($E1615,DI_schema,7,FALSE)</f>
        <v/>
      </c>
      <c r="M1615" s="159" t="str">
        <f t="shared" ref="M1615:M1644" si="545">IF(LEN(VLOOKUP($E1615,DI_schema,8,FALSE))&gt;0,"Yes","")</f>
        <v/>
      </c>
    </row>
    <row r="1616" spans="1:13" ht="12.75" customHeight="1" outlineLevel="1" x14ac:dyDescent="0.25">
      <c r="A1616" s="46" t="str">
        <f t="shared" si="524"/>
        <v xml:space="preserve">Objection and Cancellation; </v>
      </c>
      <c r="B1616" s="51" t="s">
        <v>3672</v>
      </c>
      <c r="C1616" s="159"/>
      <c r="D1616" s="159"/>
      <c r="E1616" s="4" t="s">
        <v>2894</v>
      </c>
      <c r="F1616" s="4" t="s">
        <v>2670</v>
      </c>
      <c r="G1616" s="159" t="str">
        <f t="shared" si="539"/>
        <v>string</v>
      </c>
      <c r="H1616" s="159" t="str">
        <f t="shared" si="540"/>
        <v/>
      </c>
      <c r="I1616" s="159">
        <f t="shared" si="541"/>
        <v>35</v>
      </c>
      <c r="J1616" s="159" t="str">
        <f t="shared" si="542"/>
        <v/>
      </c>
      <c r="K1616" s="159" t="str">
        <f t="shared" si="543"/>
        <v/>
      </c>
      <c r="L1616" s="159" t="str">
        <f t="shared" si="544"/>
        <v/>
      </c>
      <c r="M1616" s="159" t="str">
        <f t="shared" si="545"/>
        <v/>
      </c>
    </row>
    <row r="1617" spans="1:13" ht="12.75" customHeight="1" outlineLevel="1" x14ac:dyDescent="0.25">
      <c r="A1617" s="46" t="str">
        <f t="shared" si="524"/>
        <v xml:space="preserve">Objection and Cancellation; </v>
      </c>
      <c r="B1617" s="51" t="s">
        <v>3672</v>
      </c>
      <c r="C1617" s="159"/>
      <c r="D1617" s="159"/>
      <c r="E1617" s="4" t="s">
        <v>3460</v>
      </c>
      <c r="F1617" s="4" t="s">
        <v>2670</v>
      </c>
      <c r="G1617" s="159" t="str">
        <f t="shared" si="539"/>
        <v>string</v>
      </c>
      <c r="H1617" s="159" t="str">
        <f t="shared" si="540"/>
        <v/>
      </c>
      <c r="I1617" s="159">
        <f t="shared" si="541"/>
        <v>3</v>
      </c>
      <c r="J1617" s="159" t="str">
        <f t="shared" si="542"/>
        <v/>
      </c>
      <c r="K1617" s="159" t="str">
        <f t="shared" si="543"/>
        <v/>
      </c>
      <c r="L1617" s="159" t="str">
        <f t="shared" si="544"/>
        <v/>
      </c>
      <c r="M1617" s="159" t="str">
        <f t="shared" si="545"/>
        <v/>
      </c>
    </row>
    <row r="1618" spans="1:13" ht="12.75" customHeight="1" outlineLevel="1" x14ac:dyDescent="0.25">
      <c r="A1618" s="46" t="str">
        <f t="shared" si="524"/>
        <v xml:space="preserve">Objection and Cancellation; </v>
      </c>
      <c r="B1618" s="51" t="s">
        <v>3672</v>
      </c>
      <c r="C1618" s="159"/>
      <c r="D1618" s="159"/>
      <c r="E1618" s="4" t="s">
        <v>3683</v>
      </c>
      <c r="F1618" s="4" t="s">
        <v>2670</v>
      </c>
      <c r="G1618" s="159" t="str">
        <f t="shared" si="539"/>
        <v>string</v>
      </c>
      <c r="H1618" s="159" t="str">
        <f t="shared" si="540"/>
        <v/>
      </c>
      <c r="I1618" s="159">
        <f t="shared" si="541"/>
        <v>3</v>
      </c>
      <c r="J1618" s="159" t="str">
        <f t="shared" si="542"/>
        <v/>
      </c>
      <c r="K1618" s="159" t="str">
        <f t="shared" si="543"/>
        <v/>
      </c>
      <c r="L1618" s="159" t="str">
        <f t="shared" si="544"/>
        <v/>
      </c>
      <c r="M1618" s="159" t="str">
        <f t="shared" si="545"/>
        <v/>
      </c>
    </row>
    <row r="1619" spans="1:13" ht="12.75" customHeight="1" outlineLevel="1" x14ac:dyDescent="0.25">
      <c r="A1619" s="46" t="str">
        <f t="shared" ref="A1619:A1674" si="546">IF(B1619="","",VLOOKUP(B1619,mapping_result,2,FALSE))</f>
        <v xml:space="preserve">Objection and Cancellation; </v>
      </c>
      <c r="B1619" s="51" t="s">
        <v>3672</v>
      </c>
      <c r="C1619" s="4"/>
      <c r="D1619" s="159"/>
      <c r="E1619" s="4" t="s">
        <v>2671</v>
      </c>
      <c r="F1619" s="4" t="s">
        <v>2670</v>
      </c>
      <c r="G1619" s="159" t="str">
        <f t="shared" si="539"/>
        <v>string</v>
      </c>
      <c r="H1619" s="159">
        <f t="shared" si="540"/>
        <v>3</v>
      </c>
      <c r="I1619" s="159" t="str">
        <f t="shared" si="541"/>
        <v/>
      </c>
      <c r="J1619" s="159" t="str">
        <f t="shared" si="542"/>
        <v/>
      </c>
      <c r="K1619" s="159" t="str">
        <f t="shared" si="543"/>
        <v/>
      </c>
      <c r="L1619" s="159" t="str">
        <f t="shared" si="544"/>
        <v/>
      </c>
      <c r="M1619" s="159" t="str">
        <f t="shared" si="545"/>
        <v/>
      </c>
    </row>
    <row r="1620" spans="1:13" ht="12.75" customHeight="1" outlineLevel="1" x14ac:dyDescent="0.25">
      <c r="A1620" s="46" t="str">
        <f t="shared" si="546"/>
        <v xml:space="preserve">Objection and Cancellation; </v>
      </c>
      <c r="B1620" s="51" t="s">
        <v>3672</v>
      </c>
      <c r="C1620" s="4" t="s">
        <v>3839</v>
      </c>
      <c r="D1620" s="4" t="s">
        <v>2670</v>
      </c>
      <c r="E1620" s="234" t="s">
        <v>1247</v>
      </c>
      <c r="F1620" s="234" t="s">
        <v>2681</v>
      </c>
      <c r="G1620" s="159" t="str">
        <f t="shared" si="539"/>
        <v>string</v>
      </c>
      <c r="H1620" s="159" t="str">
        <f t="shared" si="540"/>
        <v/>
      </c>
      <c r="I1620" s="159">
        <f t="shared" si="541"/>
        <v>10</v>
      </c>
      <c r="J1620" s="159" t="str">
        <f t="shared" si="542"/>
        <v/>
      </c>
      <c r="K1620" s="159" t="str">
        <f t="shared" si="543"/>
        <v/>
      </c>
      <c r="L1620" s="159" t="str">
        <f t="shared" si="544"/>
        <v/>
      </c>
      <c r="M1620" s="159" t="str">
        <f t="shared" si="545"/>
        <v/>
      </c>
    </row>
    <row r="1621" spans="1:13" ht="12.75" customHeight="1" outlineLevel="1" x14ac:dyDescent="0.25">
      <c r="A1621" s="46" t="str">
        <f t="shared" si="546"/>
        <v xml:space="preserve">Objection and Cancellation; </v>
      </c>
      <c r="B1621" s="51" t="s">
        <v>3672</v>
      </c>
      <c r="C1621" s="4"/>
      <c r="D1621" s="4"/>
      <c r="E1621" s="234" t="s">
        <v>1248</v>
      </c>
      <c r="F1621" s="234" t="s">
        <v>2681</v>
      </c>
      <c r="G1621" s="159" t="str">
        <f t="shared" si="539"/>
        <v>string</v>
      </c>
      <c r="H1621" s="159" t="str">
        <f t="shared" si="540"/>
        <v/>
      </c>
      <c r="I1621" s="159">
        <f t="shared" si="541"/>
        <v>40</v>
      </c>
      <c r="J1621" s="159" t="str">
        <f t="shared" si="542"/>
        <v/>
      </c>
      <c r="K1621" s="159" t="str">
        <f t="shared" si="543"/>
        <v/>
      </c>
      <c r="L1621" s="159" t="str">
        <f t="shared" si="544"/>
        <v/>
      </c>
      <c r="M1621" s="159" t="str">
        <f t="shared" si="545"/>
        <v/>
      </c>
    </row>
    <row r="1622" spans="1:13" ht="12.75" customHeight="1" outlineLevel="1" x14ac:dyDescent="0.25">
      <c r="A1622" s="46" t="str">
        <f t="shared" si="546"/>
        <v xml:space="preserve">Objection and Cancellation; </v>
      </c>
      <c r="B1622" s="51" t="s">
        <v>3672</v>
      </c>
      <c r="C1622" s="4"/>
      <c r="D1622" s="4"/>
      <c r="E1622" s="234" t="s">
        <v>1249</v>
      </c>
      <c r="F1622" s="234" t="s">
        <v>2681</v>
      </c>
      <c r="G1622" s="159" t="str">
        <f t="shared" si="539"/>
        <v>string</v>
      </c>
      <c r="H1622" s="159" t="str">
        <f t="shared" si="540"/>
        <v/>
      </c>
      <c r="I1622" s="159">
        <f t="shared" si="541"/>
        <v>40</v>
      </c>
      <c r="J1622" s="159" t="str">
        <f t="shared" si="542"/>
        <v/>
      </c>
      <c r="K1622" s="159" t="str">
        <f t="shared" si="543"/>
        <v/>
      </c>
      <c r="L1622" s="159" t="str">
        <f t="shared" si="544"/>
        <v/>
      </c>
      <c r="M1622" s="159" t="str">
        <f t="shared" si="545"/>
        <v/>
      </c>
    </row>
    <row r="1623" spans="1:13" ht="12.75" customHeight="1" outlineLevel="1" x14ac:dyDescent="0.25">
      <c r="A1623" s="46" t="str">
        <f t="shared" si="546"/>
        <v xml:space="preserve">Objection and Cancellation; </v>
      </c>
      <c r="B1623" s="51" t="s">
        <v>3672</v>
      </c>
      <c r="C1623" s="4"/>
      <c r="D1623" s="4"/>
      <c r="E1623" s="234" t="s">
        <v>1250</v>
      </c>
      <c r="F1623" s="234" t="s">
        <v>2681</v>
      </c>
      <c r="G1623" s="159" t="str">
        <f t="shared" si="539"/>
        <v>string</v>
      </c>
      <c r="H1623" s="159" t="str">
        <f t="shared" si="540"/>
        <v/>
      </c>
      <c r="I1623" s="159">
        <f t="shared" si="541"/>
        <v>10</v>
      </c>
      <c r="J1623" s="159" t="str">
        <f t="shared" si="542"/>
        <v/>
      </c>
      <c r="K1623" s="159" t="str">
        <f t="shared" si="543"/>
        <v/>
      </c>
      <c r="L1623" s="159" t="str">
        <f t="shared" si="544"/>
        <v/>
      </c>
      <c r="M1623" s="159" t="str">
        <f t="shared" si="545"/>
        <v>Yes</v>
      </c>
    </row>
    <row r="1624" spans="1:13" ht="12.75" customHeight="1" outlineLevel="1" collapsed="1" x14ac:dyDescent="0.25">
      <c r="A1624" s="46" t="str">
        <f t="shared" si="546"/>
        <v xml:space="preserve">Objection and Cancellation; </v>
      </c>
      <c r="B1624" s="51" t="s">
        <v>3672</v>
      </c>
      <c r="C1624" s="4"/>
      <c r="D1624" s="4"/>
      <c r="E1624" s="234" t="s">
        <v>1251</v>
      </c>
      <c r="F1624" s="234" t="s">
        <v>2681</v>
      </c>
      <c r="G1624" s="159" t="str">
        <f t="shared" si="539"/>
        <v>string</v>
      </c>
      <c r="H1624" s="159" t="str">
        <f t="shared" si="540"/>
        <v/>
      </c>
      <c r="I1624" s="159">
        <f t="shared" si="541"/>
        <v>60</v>
      </c>
      <c r="J1624" s="159" t="str">
        <f t="shared" si="542"/>
        <v/>
      </c>
      <c r="K1624" s="159" t="str">
        <f t="shared" si="543"/>
        <v/>
      </c>
      <c r="L1624" s="159" t="str">
        <f t="shared" si="544"/>
        <v/>
      </c>
      <c r="M1624" s="159" t="str">
        <f t="shared" si="545"/>
        <v>Yes</v>
      </c>
    </row>
    <row r="1625" spans="1:13" ht="12.75" customHeight="1" outlineLevel="1" x14ac:dyDescent="0.25">
      <c r="A1625" s="46" t="str">
        <f t="shared" si="546"/>
        <v xml:space="preserve">Objection and Cancellation; </v>
      </c>
      <c r="B1625" s="51" t="s">
        <v>3672</v>
      </c>
      <c r="C1625" s="4"/>
      <c r="D1625" s="4"/>
      <c r="E1625" s="234" t="s">
        <v>1252</v>
      </c>
      <c r="F1625" s="234" t="s">
        <v>2681</v>
      </c>
      <c r="G1625" s="159" t="str">
        <f t="shared" si="539"/>
        <v>string</v>
      </c>
      <c r="H1625" s="159" t="str">
        <f t="shared" si="540"/>
        <v/>
      </c>
      <c r="I1625" s="159">
        <f t="shared" si="541"/>
        <v>40</v>
      </c>
      <c r="J1625" s="159" t="str">
        <f t="shared" si="542"/>
        <v/>
      </c>
      <c r="K1625" s="159" t="str">
        <f t="shared" si="543"/>
        <v/>
      </c>
      <c r="L1625" s="159" t="str">
        <f t="shared" si="544"/>
        <v/>
      </c>
      <c r="M1625" s="159" t="str">
        <f t="shared" si="545"/>
        <v/>
      </c>
    </row>
    <row r="1626" spans="1:13" ht="12.75" customHeight="1" outlineLevel="1" x14ac:dyDescent="0.25">
      <c r="A1626" s="46" t="str">
        <f t="shared" si="546"/>
        <v xml:space="preserve">Objection and Cancellation; </v>
      </c>
      <c r="B1626" s="51" t="s">
        <v>3672</v>
      </c>
      <c r="C1626" s="4"/>
      <c r="D1626" s="4"/>
      <c r="E1626" s="234" t="s">
        <v>1253</v>
      </c>
      <c r="F1626" s="234" t="s">
        <v>2681</v>
      </c>
      <c r="G1626" s="159" t="str">
        <f t="shared" si="539"/>
        <v>string</v>
      </c>
      <c r="H1626" s="159" t="str">
        <f t="shared" si="540"/>
        <v/>
      </c>
      <c r="I1626" s="159">
        <f t="shared" si="541"/>
        <v>40</v>
      </c>
      <c r="J1626" s="159" t="str">
        <f t="shared" si="542"/>
        <v/>
      </c>
      <c r="K1626" s="159" t="str">
        <f t="shared" si="543"/>
        <v/>
      </c>
      <c r="L1626" s="159" t="str">
        <f t="shared" si="544"/>
        <v/>
      </c>
      <c r="M1626" s="159" t="str">
        <f t="shared" si="545"/>
        <v/>
      </c>
    </row>
    <row r="1627" spans="1:13" ht="12.75" customHeight="1" outlineLevel="1" x14ac:dyDescent="0.25">
      <c r="A1627" s="46" t="str">
        <f t="shared" si="546"/>
        <v xml:space="preserve">Objection and Cancellation; </v>
      </c>
      <c r="B1627" s="51" t="s">
        <v>3672</v>
      </c>
      <c r="C1627" s="4"/>
      <c r="D1627" s="4"/>
      <c r="E1627" s="234" t="s">
        <v>2653</v>
      </c>
      <c r="F1627" s="234" t="s">
        <v>2681</v>
      </c>
      <c r="G1627" s="159" t="str">
        <f t="shared" si="539"/>
        <v>string</v>
      </c>
      <c r="H1627" s="159" t="str">
        <f t="shared" si="540"/>
        <v/>
      </c>
      <c r="I1627" s="159">
        <f t="shared" si="541"/>
        <v>10</v>
      </c>
      <c r="J1627" s="159" t="str">
        <f t="shared" si="542"/>
        <v/>
      </c>
      <c r="K1627" s="159" t="str">
        <f t="shared" si="543"/>
        <v/>
      </c>
      <c r="L1627" s="159" t="str">
        <f t="shared" si="544"/>
        <v/>
      </c>
      <c r="M1627" s="159" t="str">
        <f t="shared" si="545"/>
        <v/>
      </c>
    </row>
    <row r="1628" spans="1:13" ht="12.75" customHeight="1" outlineLevel="1" x14ac:dyDescent="0.25">
      <c r="A1628" s="46" t="str">
        <f t="shared" si="546"/>
        <v xml:space="preserve">Objection and Cancellation; </v>
      </c>
      <c r="B1628" s="51" t="s">
        <v>3672</v>
      </c>
      <c r="C1628" s="4"/>
      <c r="D1628" s="4"/>
      <c r="E1628" s="234" t="s">
        <v>1254</v>
      </c>
      <c r="F1628" s="234" t="s">
        <v>2681</v>
      </c>
      <c r="G1628" s="159" t="str">
        <f t="shared" si="539"/>
        <v>string</v>
      </c>
      <c r="H1628" s="159" t="str">
        <f t="shared" si="540"/>
        <v/>
      </c>
      <c r="I1628" s="159">
        <f t="shared" si="541"/>
        <v>40</v>
      </c>
      <c r="J1628" s="159" t="str">
        <f t="shared" si="542"/>
        <v/>
      </c>
      <c r="K1628" s="159" t="str">
        <f t="shared" si="543"/>
        <v/>
      </c>
      <c r="L1628" s="159" t="str">
        <f t="shared" si="544"/>
        <v/>
      </c>
      <c r="M1628" s="159" t="str">
        <f t="shared" si="545"/>
        <v/>
      </c>
    </row>
    <row r="1629" spans="1:13" ht="12.75" customHeight="1" outlineLevel="1" x14ac:dyDescent="0.25">
      <c r="A1629" s="46" t="str">
        <f t="shared" si="546"/>
        <v xml:space="preserve">Objection and Cancellation; </v>
      </c>
      <c r="B1629" s="51" t="s">
        <v>3672</v>
      </c>
      <c r="C1629" s="4"/>
      <c r="D1629" s="4"/>
      <c r="E1629" s="233" t="s">
        <v>1255</v>
      </c>
      <c r="F1629" s="233" t="s">
        <v>2681</v>
      </c>
      <c r="G1629" s="159" t="str">
        <f t="shared" si="539"/>
        <v>string</v>
      </c>
      <c r="H1629" s="159" t="str">
        <f t="shared" si="540"/>
        <v/>
      </c>
      <c r="I1629" s="159">
        <f t="shared" si="541"/>
        <v>3</v>
      </c>
      <c r="J1629" s="159" t="str">
        <f t="shared" si="542"/>
        <v/>
      </c>
      <c r="K1629" s="159" t="str">
        <f t="shared" si="543"/>
        <v/>
      </c>
      <c r="L1629" s="159" t="str">
        <f t="shared" si="544"/>
        <v/>
      </c>
      <c r="M1629" s="159" t="str">
        <f t="shared" si="545"/>
        <v/>
      </c>
    </row>
    <row r="1630" spans="1:13" ht="12.75" customHeight="1" outlineLevel="1" x14ac:dyDescent="0.25">
      <c r="A1630" s="46" t="str">
        <f t="shared" si="546"/>
        <v xml:space="preserve">Objection and Cancellation; </v>
      </c>
      <c r="B1630" s="51" t="s">
        <v>3672</v>
      </c>
      <c r="C1630" s="4"/>
      <c r="D1630" s="4"/>
      <c r="E1630" s="234" t="s">
        <v>2882</v>
      </c>
      <c r="F1630" s="234" t="s">
        <v>2681</v>
      </c>
      <c r="G1630" s="159" t="str">
        <f t="shared" si="539"/>
        <v>string</v>
      </c>
      <c r="H1630" s="159" t="str">
        <f t="shared" si="540"/>
        <v/>
      </c>
      <c r="I1630" s="159">
        <f t="shared" si="541"/>
        <v>3</v>
      </c>
      <c r="J1630" s="159" t="str">
        <f t="shared" si="542"/>
        <v/>
      </c>
      <c r="K1630" s="159" t="str">
        <f t="shared" si="543"/>
        <v/>
      </c>
      <c r="L1630" s="159" t="str">
        <f t="shared" si="544"/>
        <v/>
      </c>
      <c r="M1630" s="159" t="str">
        <f t="shared" si="545"/>
        <v/>
      </c>
    </row>
    <row r="1631" spans="1:13" ht="12.75" customHeight="1" outlineLevel="1" x14ac:dyDescent="0.25">
      <c r="A1631" s="46" t="str">
        <f t="shared" si="546"/>
        <v xml:space="preserve">Objection and Cancellation; </v>
      </c>
      <c r="B1631" s="51" t="s">
        <v>3672</v>
      </c>
      <c r="C1631" s="4" t="s">
        <v>652</v>
      </c>
      <c r="D1631" s="159" t="s">
        <v>2670</v>
      </c>
      <c r="E1631" s="234" t="s">
        <v>653</v>
      </c>
      <c r="F1631" s="234" t="s">
        <v>2681</v>
      </c>
      <c r="G1631" s="159" t="str">
        <f t="shared" si="539"/>
        <v>string</v>
      </c>
      <c r="H1631" s="159" t="str">
        <f t="shared" si="540"/>
        <v/>
      </c>
      <c r="I1631" s="159">
        <f t="shared" si="541"/>
        <v>4</v>
      </c>
      <c r="J1631" s="159" t="str">
        <f t="shared" si="542"/>
        <v/>
      </c>
      <c r="K1631" s="159" t="str">
        <f t="shared" si="543"/>
        <v/>
      </c>
      <c r="L1631" s="159" t="str">
        <f t="shared" si="544"/>
        <v/>
      </c>
      <c r="M1631" s="159" t="str">
        <f t="shared" si="545"/>
        <v>Yes</v>
      </c>
    </row>
    <row r="1632" spans="1:13" ht="12.75" customHeight="1" outlineLevel="1" x14ac:dyDescent="0.25">
      <c r="A1632" s="46" t="str">
        <f t="shared" si="546"/>
        <v xml:space="preserve">Objection and Cancellation; </v>
      </c>
      <c r="B1632" s="51" t="s">
        <v>3672</v>
      </c>
      <c r="C1632" s="4"/>
      <c r="D1632" s="159"/>
      <c r="E1632" s="234" t="s">
        <v>654</v>
      </c>
      <c r="F1632" s="234" t="s">
        <v>2681</v>
      </c>
      <c r="G1632" s="159" t="str">
        <f t="shared" si="539"/>
        <v>string</v>
      </c>
      <c r="H1632" s="159" t="str">
        <f t="shared" si="540"/>
        <v/>
      </c>
      <c r="I1632" s="159">
        <f t="shared" si="541"/>
        <v>40</v>
      </c>
      <c r="J1632" s="159" t="str">
        <f t="shared" si="542"/>
        <v/>
      </c>
      <c r="K1632" s="159" t="str">
        <f t="shared" si="543"/>
        <v/>
      </c>
      <c r="L1632" s="159" t="str">
        <f t="shared" si="544"/>
        <v/>
      </c>
      <c r="M1632" s="159" t="str">
        <f t="shared" si="545"/>
        <v/>
      </c>
    </row>
    <row r="1633" spans="1:13" ht="12.75" customHeight="1" outlineLevel="1" x14ac:dyDescent="0.25">
      <c r="A1633" s="46" t="str">
        <f t="shared" si="546"/>
        <v xml:space="preserve">Objection and Cancellation; </v>
      </c>
      <c r="B1633" s="51" t="s">
        <v>3672</v>
      </c>
      <c r="C1633" s="4"/>
      <c r="D1633" s="159"/>
      <c r="E1633" s="234" t="s">
        <v>655</v>
      </c>
      <c r="F1633" s="234" t="s">
        <v>2681</v>
      </c>
      <c r="G1633" s="159" t="str">
        <f t="shared" si="539"/>
        <v>string</v>
      </c>
      <c r="H1633" s="159" t="str">
        <f t="shared" si="540"/>
        <v/>
      </c>
      <c r="I1633" s="159">
        <f t="shared" si="541"/>
        <v>40</v>
      </c>
      <c r="J1633" s="159" t="str">
        <f t="shared" si="542"/>
        <v/>
      </c>
      <c r="K1633" s="159" t="str">
        <f t="shared" si="543"/>
        <v/>
      </c>
      <c r="L1633" s="159" t="str">
        <f t="shared" si="544"/>
        <v/>
      </c>
      <c r="M1633" s="159" t="str">
        <f t="shared" si="545"/>
        <v/>
      </c>
    </row>
    <row r="1634" spans="1:13" ht="12.75" customHeight="1" outlineLevel="1" x14ac:dyDescent="0.25">
      <c r="A1634" s="46"/>
      <c r="B1634" s="51" t="s">
        <v>3672</v>
      </c>
      <c r="C1634" s="4"/>
      <c r="D1634" s="159"/>
      <c r="E1634" s="234" t="s">
        <v>656</v>
      </c>
      <c r="F1634" s="234" t="s">
        <v>2681</v>
      </c>
      <c r="G1634" s="159" t="str">
        <f t="shared" si="539"/>
        <v>string</v>
      </c>
      <c r="H1634" s="159" t="str">
        <f t="shared" si="540"/>
        <v/>
      </c>
      <c r="I1634" s="159">
        <f t="shared" si="541"/>
        <v>40</v>
      </c>
      <c r="J1634" s="159" t="str">
        <f t="shared" si="542"/>
        <v/>
      </c>
      <c r="K1634" s="159" t="str">
        <f t="shared" si="543"/>
        <v/>
      </c>
      <c r="L1634" s="159" t="str">
        <f t="shared" si="544"/>
        <v/>
      </c>
      <c r="M1634" s="159" t="str">
        <f t="shared" si="545"/>
        <v/>
      </c>
    </row>
    <row r="1635" spans="1:13" ht="12.75" customHeight="1" outlineLevel="1" x14ac:dyDescent="0.25">
      <c r="A1635" s="46" t="str">
        <f t="shared" si="546"/>
        <v xml:space="preserve">Objection and Cancellation; </v>
      </c>
      <c r="B1635" s="51" t="s">
        <v>3672</v>
      </c>
      <c r="C1635" s="4"/>
      <c r="D1635" s="159"/>
      <c r="E1635" s="234" t="s">
        <v>657</v>
      </c>
      <c r="F1635" s="234" t="s">
        <v>2681</v>
      </c>
      <c r="G1635" s="159" t="str">
        <f t="shared" si="539"/>
        <v>string</v>
      </c>
      <c r="H1635" s="159" t="str">
        <f t="shared" si="540"/>
        <v/>
      </c>
      <c r="I1635" s="159">
        <f t="shared" si="541"/>
        <v>40</v>
      </c>
      <c r="J1635" s="159" t="str">
        <f t="shared" si="542"/>
        <v/>
      </c>
      <c r="K1635" s="159" t="str">
        <f t="shared" si="543"/>
        <v/>
      </c>
      <c r="L1635" s="159" t="str">
        <f t="shared" si="544"/>
        <v/>
      </c>
      <c r="M1635" s="159" t="str">
        <f t="shared" si="545"/>
        <v/>
      </c>
    </row>
    <row r="1636" spans="1:13" ht="12.75" customHeight="1" outlineLevel="1" x14ac:dyDescent="0.25">
      <c r="A1636" s="46" t="str">
        <f t="shared" si="546"/>
        <v xml:space="preserve">Objection and Cancellation; </v>
      </c>
      <c r="B1636" s="51" t="s">
        <v>3672</v>
      </c>
      <c r="C1636" s="4"/>
      <c r="D1636" s="159"/>
      <c r="E1636" s="234" t="s">
        <v>2643</v>
      </c>
      <c r="F1636" s="234" t="s">
        <v>2681</v>
      </c>
      <c r="G1636" s="159" t="str">
        <f t="shared" si="539"/>
        <v>string</v>
      </c>
      <c r="H1636" s="159" t="str">
        <f t="shared" si="540"/>
        <v/>
      </c>
      <c r="I1636" s="159">
        <f t="shared" si="541"/>
        <v>30</v>
      </c>
      <c r="J1636" s="159" t="str">
        <f t="shared" si="542"/>
        <v/>
      </c>
      <c r="K1636" s="159" t="str">
        <f t="shared" si="543"/>
        <v/>
      </c>
      <c r="L1636" s="159" t="str">
        <f t="shared" si="544"/>
        <v/>
      </c>
      <c r="M1636" s="159" t="str">
        <f t="shared" si="545"/>
        <v>Yes</v>
      </c>
    </row>
    <row r="1637" spans="1:13" ht="12.75" customHeight="1" outlineLevel="1" x14ac:dyDescent="0.25">
      <c r="A1637" s="46" t="str">
        <f t="shared" si="546"/>
        <v xml:space="preserve">Objection and Cancellation; </v>
      </c>
      <c r="B1637" s="51" t="s">
        <v>3672</v>
      </c>
      <c r="C1637" s="4"/>
      <c r="D1637" s="159"/>
      <c r="E1637" s="234" t="s">
        <v>1048</v>
      </c>
      <c r="F1637" s="234" t="s">
        <v>2681</v>
      </c>
      <c r="G1637" s="159" t="str">
        <f t="shared" si="539"/>
        <v>string</v>
      </c>
      <c r="H1637" s="159" t="str">
        <f t="shared" si="540"/>
        <v/>
      </c>
      <c r="I1637" s="159">
        <f t="shared" si="541"/>
        <v>40</v>
      </c>
      <c r="J1637" s="159" t="str">
        <f t="shared" si="542"/>
        <v/>
      </c>
      <c r="K1637" s="159" t="str">
        <f t="shared" si="543"/>
        <v/>
      </c>
      <c r="L1637" s="159" t="str">
        <f t="shared" si="544"/>
        <v/>
      </c>
      <c r="M1637" s="159" t="str">
        <f t="shared" si="545"/>
        <v/>
      </c>
    </row>
    <row r="1638" spans="1:13" ht="12.75" customHeight="1" outlineLevel="1" x14ac:dyDescent="0.25">
      <c r="A1638" s="46" t="str">
        <f t="shared" si="546"/>
        <v xml:space="preserve">Objection and Cancellation; </v>
      </c>
      <c r="B1638" s="51" t="s">
        <v>3672</v>
      </c>
      <c r="C1638" s="159" t="s">
        <v>2896</v>
      </c>
      <c r="D1638" s="159" t="s">
        <v>2681</v>
      </c>
      <c r="E1638" s="4" t="s">
        <v>2897</v>
      </c>
      <c r="F1638" s="4" t="s">
        <v>2681</v>
      </c>
      <c r="G1638" s="159" t="str">
        <f t="shared" si="539"/>
        <v>string</v>
      </c>
      <c r="H1638" s="159" t="str">
        <f t="shared" si="540"/>
        <v/>
      </c>
      <c r="I1638" s="159">
        <f t="shared" si="541"/>
        <v>70</v>
      </c>
      <c r="J1638" s="159" t="str">
        <f t="shared" si="542"/>
        <v/>
      </c>
      <c r="K1638" s="159" t="str">
        <f t="shared" si="543"/>
        <v/>
      </c>
      <c r="L1638" s="159" t="str">
        <f t="shared" si="544"/>
        <v/>
      </c>
      <c r="M1638" s="159" t="str">
        <f t="shared" si="545"/>
        <v/>
      </c>
    </row>
    <row r="1639" spans="1:13" ht="12.75" customHeight="1" outlineLevel="1" x14ac:dyDescent="0.25">
      <c r="A1639" s="46" t="str">
        <f t="shared" si="546"/>
        <v xml:space="preserve">Objection and Cancellation; </v>
      </c>
      <c r="B1639" s="51" t="s">
        <v>3672</v>
      </c>
      <c r="C1639" s="235" t="s">
        <v>2690</v>
      </c>
      <c r="D1639" s="159" t="s">
        <v>2681</v>
      </c>
      <c r="E1639" s="159" t="s">
        <v>2789</v>
      </c>
      <c r="F1639" s="4" t="s">
        <v>2681</v>
      </c>
      <c r="G1639" s="159" t="str">
        <f t="shared" si="539"/>
        <v>string</v>
      </c>
      <c r="H1639" s="159" t="str">
        <f t="shared" si="540"/>
        <v/>
      </c>
      <c r="I1639" s="159">
        <f t="shared" si="541"/>
        <v>20</v>
      </c>
      <c r="J1639" s="159" t="str">
        <f t="shared" si="542"/>
        <v/>
      </c>
      <c r="K1639" s="159" t="str">
        <f t="shared" si="543"/>
        <v/>
      </c>
      <c r="L1639" s="159" t="str">
        <f t="shared" si="544"/>
        <v/>
      </c>
      <c r="M1639" s="159" t="str">
        <f t="shared" si="545"/>
        <v/>
      </c>
    </row>
    <row r="1640" spans="1:13" ht="12.75" customHeight="1" outlineLevel="1" x14ac:dyDescent="0.25">
      <c r="A1640" s="46"/>
      <c r="B1640" s="51" t="s">
        <v>3672</v>
      </c>
      <c r="C1640" s="159"/>
      <c r="D1640" s="159"/>
      <c r="E1640" s="159" t="s">
        <v>2790</v>
      </c>
      <c r="F1640" s="4" t="s">
        <v>2681</v>
      </c>
      <c r="G1640" s="159" t="str">
        <f t="shared" si="539"/>
        <v>string</v>
      </c>
      <c r="H1640" s="159" t="str">
        <f t="shared" si="540"/>
        <v/>
      </c>
      <c r="I1640" s="159">
        <f t="shared" si="541"/>
        <v>10</v>
      </c>
      <c r="J1640" s="159" t="str">
        <f t="shared" si="542"/>
        <v/>
      </c>
      <c r="K1640" s="159" t="str">
        <f t="shared" si="543"/>
        <v/>
      </c>
      <c r="L1640" s="159" t="str">
        <f t="shared" si="544"/>
        <v/>
      </c>
      <c r="M1640" s="159" t="str">
        <f t="shared" si="545"/>
        <v/>
      </c>
    </row>
    <row r="1641" spans="1:13" ht="12.75" customHeight="1" outlineLevel="1" x14ac:dyDescent="0.25">
      <c r="A1641" s="46" t="str">
        <f t="shared" si="546"/>
        <v xml:space="preserve">Objection and Cancellation; </v>
      </c>
      <c r="B1641" s="51" t="s">
        <v>3672</v>
      </c>
      <c r="C1641" s="235" t="s">
        <v>2691</v>
      </c>
      <c r="D1641" s="159" t="s">
        <v>2681</v>
      </c>
      <c r="E1641" s="159" t="s">
        <v>2789</v>
      </c>
      <c r="F1641" s="4" t="s">
        <v>2681</v>
      </c>
      <c r="G1641" s="159" t="str">
        <f t="shared" si="539"/>
        <v>string</v>
      </c>
      <c r="H1641" s="159" t="str">
        <f t="shared" si="540"/>
        <v/>
      </c>
      <c r="I1641" s="159">
        <f t="shared" si="541"/>
        <v>20</v>
      </c>
      <c r="J1641" s="159" t="str">
        <f t="shared" si="542"/>
        <v/>
      </c>
      <c r="K1641" s="159" t="str">
        <f t="shared" si="543"/>
        <v/>
      </c>
      <c r="L1641" s="159" t="str">
        <f t="shared" si="544"/>
        <v/>
      </c>
      <c r="M1641" s="159" t="str">
        <f t="shared" si="545"/>
        <v/>
      </c>
    </row>
    <row r="1642" spans="1:13" ht="12.75" customHeight="1" outlineLevel="1" x14ac:dyDescent="0.25">
      <c r="A1642" s="46" t="str">
        <f t="shared" si="546"/>
        <v xml:space="preserve">Objection and Cancellation; </v>
      </c>
      <c r="B1642" s="51" t="s">
        <v>3672</v>
      </c>
      <c r="E1642" s="159" t="s">
        <v>2790</v>
      </c>
      <c r="F1642" s="4" t="s">
        <v>2681</v>
      </c>
      <c r="G1642" s="159" t="str">
        <f t="shared" si="539"/>
        <v>string</v>
      </c>
      <c r="H1642" s="159" t="str">
        <f t="shared" si="540"/>
        <v/>
      </c>
      <c r="I1642" s="159">
        <f t="shared" si="541"/>
        <v>10</v>
      </c>
      <c r="J1642" s="159" t="str">
        <f t="shared" si="542"/>
        <v/>
      </c>
      <c r="K1642" s="159" t="str">
        <f t="shared" si="543"/>
        <v/>
      </c>
      <c r="L1642" s="159" t="str">
        <f t="shared" si="544"/>
        <v/>
      </c>
      <c r="M1642" s="159" t="str">
        <f t="shared" si="545"/>
        <v/>
      </c>
    </row>
    <row r="1643" spans="1:13" ht="12.75" customHeight="1" outlineLevel="1" x14ac:dyDescent="0.25">
      <c r="A1643" s="46" t="str">
        <f t="shared" si="546"/>
        <v xml:space="preserve">Objection and Cancellation; </v>
      </c>
      <c r="B1643" s="51" t="s">
        <v>3672</v>
      </c>
      <c r="C1643" s="235" t="s">
        <v>2692</v>
      </c>
      <c r="D1643" s="159" t="s">
        <v>2681</v>
      </c>
      <c r="E1643" s="159" t="s">
        <v>2789</v>
      </c>
      <c r="F1643" s="4" t="s">
        <v>2681</v>
      </c>
      <c r="G1643" s="159" t="str">
        <f t="shared" si="539"/>
        <v>string</v>
      </c>
      <c r="H1643" s="159" t="str">
        <f t="shared" si="540"/>
        <v/>
      </c>
      <c r="I1643" s="159">
        <f t="shared" si="541"/>
        <v>20</v>
      </c>
      <c r="J1643" s="159" t="str">
        <f t="shared" si="542"/>
        <v/>
      </c>
      <c r="K1643" s="159" t="str">
        <f t="shared" si="543"/>
        <v/>
      </c>
      <c r="L1643" s="159" t="str">
        <f t="shared" si="544"/>
        <v/>
      </c>
      <c r="M1643" s="159" t="str">
        <f t="shared" si="545"/>
        <v/>
      </c>
    </row>
    <row r="1644" spans="1:13" ht="12.75" customHeight="1" outlineLevel="1" x14ac:dyDescent="0.25">
      <c r="A1644" s="46" t="str">
        <f t="shared" si="546"/>
        <v xml:space="preserve">Objection and Cancellation; </v>
      </c>
      <c r="B1644" s="51" t="s">
        <v>3672</v>
      </c>
      <c r="C1644" s="159"/>
      <c r="D1644" s="159"/>
      <c r="E1644" s="159" t="s">
        <v>2790</v>
      </c>
      <c r="F1644" s="4" t="s">
        <v>2681</v>
      </c>
      <c r="G1644" s="159" t="str">
        <f t="shared" si="539"/>
        <v>string</v>
      </c>
      <c r="H1644" s="159" t="str">
        <f t="shared" si="540"/>
        <v/>
      </c>
      <c r="I1644" s="159">
        <f t="shared" si="541"/>
        <v>10</v>
      </c>
      <c r="J1644" s="159" t="str">
        <f t="shared" si="542"/>
        <v/>
      </c>
      <c r="K1644" s="159" t="str">
        <f t="shared" si="543"/>
        <v/>
      </c>
      <c r="L1644" s="159" t="str">
        <f t="shared" si="544"/>
        <v/>
      </c>
      <c r="M1644" s="159" t="str">
        <f t="shared" si="545"/>
        <v/>
      </c>
    </row>
    <row r="1645" spans="1:13" ht="12.75" customHeight="1" x14ac:dyDescent="0.25">
      <c r="A1645" s="46" t="str">
        <f t="shared" si="546"/>
        <v xml:space="preserve">Customer Details; </v>
      </c>
      <c r="B1645" s="47" t="s">
        <v>3674</v>
      </c>
      <c r="C1645" s="48" t="str">
        <f>VLOOKUP($B1645,MMnames,2,FALSE)</f>
        <v>Customer Details Rejection</v>
      </c>
      <c r="D1645" s="49"/>
      <c r="E1645" s="49"/>
      <c r="F1645" s="14"/>
      <c r="G1645" s="14"/>
      <c r="H1645" s="14"/>
      <c r="I1645" s="14"/>
      <c r="J1645" s="14"/>
      <c r="K1645" s="14"/>
      <c r="L1645" s="14"/>
      <c r="M1645" s="14"/>
    </row>
    <row r="1646" spans="1:13" ht="12.75" customHeight="1" outlineLevel="1" x14ac:dyDescent="0.25">
      <c r="A1646" s="46" t="str">
        <f t="shared" si="546"/>
        <v xml:space="preserve">Customer Details; </v>
      </c>
      <c r="B1646" s="51" t="s">
        <v>3674</v>
      </c>
      <c r="C1646" s="4" t="s">
        <v>2668</v>
      </c>
      <c r="D1646" s="4"/>
      <c r="E1646" s="4" t="s">
        <v>2769</v>
      </c>
      <c r="F1646" s="4" t="s">
        <v>2670</v>
      </c>
      <c r="G1646" s="159" t="str">
        <f t="shared" ref="G1646:G1667" si="547">VLOOKUP(E1646,DI_schema,2,FALSE)</f>
        <v>string</v>
      </c>
      <c r="H1646" s="159">
        <f t="shared" ref="H1646:H1667" si="548">VLOOKUP($E1646,DI_schema,3,FALSE)</f>
        <v>11</v>
      </c>
      <c r="I1646" s="159" t="str">
        <f t="shared" ref="I1646:I1667" si="549">VLOOKUP($E1646,DI_schema,4,FALSE)</f>
        <v/>
      </c>
      <c r="J1646" s="159" t="str">
        <f t="shared" ref="J1646:J1667" si="550">VLOOKUP($E1646,DI_schema,5,FALSE)</f>
        <v/>
      </c>
      <c r="K1646" s="159" t="str">
        <f t="shared" ref="K1646:K1667" si="551">VLOOKUP($E1646,DI_schema,6,FALSE)</f>
        <v/>
      </c>
      <c r="L1646" s="159" t="str">
        <f t="shared" ref="L1646:L1667" si="552">VLOOKUP($E1646,DI_schema,7,FALSE)</f>
        <v/>
      </c>
      <c r="M1646" s="159" t="str">
        <f t="shared" ref="M1646:M1667" si="553">IF(LEN(VLOOKUP($E1646,DI_schema,8,FALSE))&gt;0,"Yes","")</f>
        <v/>
      </c>
    </row>
    <row r="1647" spans="1:13" ht="12.75" customHeight="1" outlineLevel="1" x14ac:dyDescent="0.25">
      <c r="A1647" s="46" t="str">
        <f t="shared" si="546"/>
        <v xml:space="preserve">Customer Details; </v>
      </c>
      <c r="B1647" s="51" t="s">
        <v>3674</v>
      </c>
      <c r="C1647" s="4"/>
      <c r="D1647" s="4"/>
      <c r="E1647" s="4" t="s">
        <v>2671</v>
      </c>
      <c r="F1647" s="4" t="s">
        <v>2670</v>
      </c>
      <c r="G1647" s="159" t="str">
        <f t="shared" si="547"/>
        <v>string</v>
      </c>
      <c r="H1647" s="159">
        <f t="shared" si="548"/>
        <v>3</v>
      </c>
      <c r="I1647" s="159" t="str">
        <f t="shared" si="549"/>
        <v/>
      </c>
      <c r="J1647" s="159" t="str">
        <f t="shared" si="550"/>
        <v/>
      </c>
      <c r="K1647" s="159" t="str">
        <f t="shared" si="551"/>
        <v/>
      </c>
      <c r="L1647" s="159" t="str">
        <f t="shared" si="552"/>
        <v/>
      </c>
      <c r="M1647" s="159" t="str">
        <f t="shared" si="553"/>
        <v/>
      </c>
    </row>
    <row r="1648" spans="1:13" ht="12.75" customHeight="1" outlineLevel="1" x14ac:dyDescent="0.25">
      <c r="A1648" s="46" t="str">
        <f t="shared" si="546"/>
        <v xml:space="preserve">Customer Details; </v>
      </c>
      <c r="B1648" s="51" t="s">
        <v>3674</v>
      </c>
      <c r="C1648" s="4"/>
      <c r="D1648" s="4"/>
      <c r="E1648" s="4" t="s">
        <v>2894</v>
      </c>
      <c r="F1648" s="4" t="s">
        <v>2670</v>
      </c>
      <c r="G1648" s="159" t="str">
        <f t="shared" si="547"/>
        <v>string</v>
      </c>
      <c r="H1648" s="159" t="str">
        <f t="shared" si="548"/>
        <v/>
      </c>
      <c r="I1648" s="159">
        <f t="shared" si="549"/>
        <v>35</v>
      </c>
      <c r="J1648" s="159" t="str">
        <f t="shared" si="550"/>
        <v/>
      </c>
      <c r="K1648" s="159" t="str">
        <f t="shared" si="551"/>
        <v/>
      </c>
      <c r="L1648" s="159" t="str">
        <f t="shared" si="552"/>
        <v/>
      </c>
      <c r="M1648" s="159" t="str">
        <f t="shared" si="553"/>
        <v/>
      </c>
    </row>
    <row r="1649" spans="1:13" ht="12.75" customHeight="1" outlineLevel="1" x14ac:dyDescent="0.25">
      <c r="A1649" s="46" t="str">
        <f t="shared" si="546"/>
        <v xml:space="preserve">Customer Details; </v>
      </c>
      <c r="B1649" s="51" t="s">
        <v>3674</v>
      </c>
      <c r="C1649" s="4" t="s">
        <v>2658</v>
      </c>
      <c r="D1649" s="4" t="s">
        <v>2681</v>
      </c>
      <c r="E1649" s="234" t="s">
        <v>1247</v>
      </c>
      <c r="F1649" s="234" t="s">
        <v>2681</v>
      </c>
      <c r="G1649" s="159" t="str">
        <f t="shared" si="547"/>
        <v>string</v>
      </c>
      <c r="H1649" s="159" t="str">
        <f t="shared" si="548"/>
        <v/>
      </c>
      <c r="I1649" s="159">
        <f t="shared" si="549"/>
        <v>10</v>
      </c>
      <c r="J1649" s="159" t="str">
        <f t="shared" si="550"/>
        <v/>
      </c>
      <c r="K1649" s="159" t="str">
        <f t="shared" si="551"/>
        <v/>
      </c>
      <c r="L1649" s="159" t="str">
        <f t="shared" si="552"/>
        <v/>
      </c>
      <c r="M1649" s="159" t="str">
        <f t="shared" si="553"/>
        <v/>
      </c>
    </row>
    <row r="1650" spans="1:13" ht="12.75" customHeight="1" outlineLevel="1" x14ac:dyDescent="0.25">
      <c r="A1650" s="46" t="str">
        <f t="shared" si="546"/>
        <v xml:space="preserve">Customer Details; </v>
      </c>
      <c r="B1650" s="51" t="s">
        <v>3674</v>
      </c>
      <c r="C1650" s="4"/>
      <c r="D1650" s="4"/>
      <c r="E1650" s="234" t="s">
        <v>1248</v>
      </c>
      <c r="F1650" s="234" t="s">
        <v>2681</v>
      </c>
      <c r="G1650" s="159" t="str">
        <f t="shared" si="547"/>
        <v>string</v>
      </c>
      <c r="H1650" s="159" t="str">
        <f t="shared" si="548"/>
        <v/>
      </c>
      <c r="I1650" s="159">
        <f t="shared" si="549"/>
        <v>40</v>
      </c>
      <c r="J1650" s="159" t="str">
        <f t="shared" si="550"/>
        <v/>
      </c>
      <c r="K1650" s="159" t="str">
        <f t="shared" si="551"/>
        <v/>
      </c>
      <c r="L1650" s="159" t="str">
        <f t="shared" si="552"/>
        <v/>
      </c>
      <c r="M1650" s="159" t="str">
        <f t="shared" si="553"/>
        <v/>
      </c>
    </row>
    <row r="1651" spans="1:13" ht="12.75" customHeight="1" outlineLevel="1" x14ac:dyDescent="0.25">
      <c r="A1651" s="46" t="str">
        <f t="shared" si="546"/>
        <v xml:space="preserve">Customer Details; </v>
      </c>
      <c r="B1651" s="51" t="s">
        <v>3674</v>
      </c>
      <c r="C1651" s="4"/>
      <c r="D1651" s="4"/>
      <c r="E1651" s="234" t="s">
        <v>1249</v>
      </c>
      <c r="F1651" s="234" t="s">
        <v>2681</v>
      </c>
      <c r="G1651" s="159" t="str">
        <f t="shared" si="547"/>
        <v>string</v>
      </c>
      <c r="H1651" s="159" t="str">
        <f t="shared" si="548"/>
        <v/>
      </c>
      <c r="I1651" s="159">
        <f t="shared" si="549"/>
        <v>40</v>
      </c>
      <c r="J1651" s="159" t="str">
        <f t="shared" si="550"/>
        <v/>
      </c>
      <c r="K1651" s="159" t="str">
        <f t="shared" si="551"/>
        <v/>
      </c>
      <c r="L1651" s="159" t="str">
        <f t="shared" si="552"/>
        <v/>
      </c>
      <c r="M1651" s="159" t="str">
        <f t="shared" si="553"/>
        <v/>
      </c>
    </row>
    <row r="1652" spans="1:13" ht="12.75" customHeight="1" outlineLevel="1" collapsed="1" x14ac:dyDescent="0.25">
      <c r="A1652" s="46" t="str">
        <f t="shared" si="546"/>
        <v xml:space="preserve">Customer Details; </v>
      </c>
      <c r="B1652" s="51" t="s">
        <v>3674</v>
      </c>
      <c r="C1652" s="4"/>
      <c r="D1652" s="4"/>
      <c r="E1652" s="234" t="s">
        <v>1250</v>
      </c>
      <c r="F1652" s="234" t="s">
        <v>2681</v>
      </c>
      <c r="G1652" s="159" t="str">
        <f t="shared" si="547"/>
        <v>string</v>
      </c>
      <c r="H1652" s="159" t="str">
        <f t="shared" si="548"/>
        <v/>
      </c>
      <c r="I1652" s="159">
        <f t="shared" si="549"/>
        <v>10</v>
      </c>
      <c r="J1652" s="159" t="str">
        <f t="shared" si="550"/>
        <v/>
      </c>
      <c r="K1652" s="159" t="str">
        <f t="shared" si="551"/>
        <v/>
      </c>
      <c r="L1652" s="159" t="str">
        <f t="shared" si="552"/>
        <v/>
      </c>
      <c r="M1652" s="159" t="str">
        <f t="shared" si="553"/>
        <v>Yes</v>
      </c>
    </row>
    <row r="1653" spans="1:13" ht="12.75" customHeight="1" outlineLevel="1" x14ac:dyDescent="0.25">
      <c r="A1653" s="46" t="str">
        <f t="shared" si="546"/>
        <v xml:space="preserve">Customer Details; </v>
      </c>
      <c r="B1653" s="51" t="s">
        <v>3674</v>
      </c>
      <c r="C1653" s="4"/>
      <c r="D1653" s="4"/>
      <c r="E1653" s="234" t="s">
        <v>1251</v>
      </c>
      <c r="F1653" s="234" t="s">
        <v>2681</v>
      </c>
      <c r="G1653" s="159" t="str">
        <f t="shared" si="547"/>
        <v>string</v>
      </c>
      <c r="H1653" s="159" t="str">
        <f t="shared" si="548"/>
        <v/>
      </c>
      <c r="I1653" s="159">
        <f t="shared" si="549"/>
        <v>60</v>
      </c>
      <c r="J1653" s="159" t="str">
        <f t="shared" si="550"/>
        <v/>
      </c>
      <c r="K1653" s="159" t="str">
        <f t="shared" si="551"/>
        <v/>
      </c>
      <c r="L1653" s="159" t="str">
        <f t="shared" si="552"/>
        <v/>
      </c>
      <c r="M1653" s="159" t="str">
        <f t="shared" si="553"/>
        <v>Yes</v>
      </c>
    </row>
    <row r="1654" spans="1:13" ht="12.75" customHeight="1" outlineLevel="1" x14ac:dyDescent="0.25">
      <c r="A1654" s="46" t="str">
        <f t="shared" si="546"/>
        <v xml:space="preserve">Customer Details; </v>
      </c>
      <c r="B1654" s="51" t="s">
        <v>3674</v>
      </c>
      <c r="C1654" s="4"/>
      <c r="D1654" s="4"/>
      <c r="E1654" s="234" t="s">
        <v>1252</v>
      </c>
      <c r="F1654" s="234" t="s">
        <v>2681</v>
      </c>
      <c r="G1654" s="159" t="str">
        <f t="shared" si="547"/>
        <v>string</v>
      </c>
      <c r="H1654" s="159" t="str">
        <f t="shared" si="548"/>
        <v/>
      </c>
      <c r="I1654" s="159">
        <f t="shared" si="549"/>
        <v>40</v>
      </c>
      <c r="J1654" s="159" t="str">
        <f t="shared" si="550"/>
        <v/>
      </c>
      <c r="K1654" s="159" t="str">
        <f t="shared" si="551"/>
        <v/>
      </c>
      <c r="L1654" s="159" t="str">
        <f t="shared" si="552"/>
        <v/>
      </c>
      <c r="M1654" s="159" t="str">
        <f t="shared" si="553"/>
        <v/>
      </c>
    </row>
    <row r="1655" spans="1:13" ht="12.75" customHeight="1" outlineLevel="1" x14ac:dyDescent="0.25">
      <c r="A1655" s="46" t="str">
        <f t="shared" si="546"/>
        <v xml:space="preserve">Customer Details; </v>
      </c>
      <c r="B1655" s="51" t="s">
        <v>3674</v>
      </c>
      <c r="C1655" s="4"/>
      <c r="D1655" s="4"/>
      <c r="E1655" s="234" t="s">
        <v>1253</v>
      </c>
      <c r="F1655" s="234" t="s">
        <v>2681</v>
      </c>
      <c r="G1655" s="159" t="str">
        <f t="shared" si="547"/>
        <v>string</v>
      </c>
      <c r="H1655" s="159" t="str">
        <f t="shared" si="548"/>
        <v/>
      </c>
      <c r="I1655" s="159">
        <f t="shared" si="549"/>
        <v>40</v>
      </c>
      <c r="J1655" s="159" t="str">
        <f t="shared" si="550"/>
        <v/>
      </c>
      <c r="K1655" s="159" t="str">
        <f t="shared" si="551"/>
        <v/>
      </c>
      <c r="L1655" s="159" t="str">
        <f t="shared" si="552"/>
        <v/>
      </c>
      <c r="M1655" s="159" t="str">
        <f t="shared" si="553"/>
        <v/>
      </c>
    </row>
    <row r="1656" spans="1:13" ht="12.75" customHeight="1" outlineLevel="1" x14ac:dyDescent="0.25">
      <c r="A1656" s="46" t="str">
        <f t="shared" si="546"/>
        <v xml:space="preserve">Customer Details; </v>
      </c>
      <c r="B1656" s="51" t="s">
        <v>3674</v>
      </c>
      <c r="C1656" s="4"/>
      <c r="D1656" s="4"/>
      <c r="E1656" s="234" t="s">
        <v>2653</v>
      </c>
      <c r="F1656" s="234" t="s">
        <v>2681</v>
      </c>
      <c r="G1656" s="159" t="str">
        <f t="shared" si="547"/>
        <v>string</v>
      </c>
      <c r="H1656" s="159" t="str">
        <f t="shared" si="548"/>
        <v/>
      </c>
      <c r="I1656" s="159">
        <f t="shared" si="549"/>
        <v>10</v>
      </c>
      <c r="J1656" s="159" t="str">
        <f t="shared" si="550"/>
        <v/>
      </c>
      <c r="K1656" s="159" t="str">
        <f t="shared" si="551"/>
        <v/>
      </c>
      <c r="L1656" s="159" t="str">
        <f t="shared" si="552"/>
        <v/>
      </c>
      <c r="M1656" s="159" t="str">
        <f t="shared" si="553"/>
        <v/>
      </c>
    </row>
    <row r="1657" spans="1:13" ht="12.75" customHeight="1" outlineLevel="1" x14ac:dyDescent="0.25">
      <c r="A1657" s="46" t="str">
        <f t="shared" si="546"/>
        <v xml:space="preserve">Customer Details; </v>
      </c>
      <c r="B1657" s="51" t="s">
        <v>3674</v>
      </c>
      <c r="C1657" s="4"/>
      <c r="D1657" s="4"/>
      <c r="E1657" s="234" t="s">
        <v>1254</v>
      </c>
      <c r="F1657" s="234" t="s">
        <v>2681</v>
      </c>
      <c r="G1657" s="159" t="str">
        <f t="shared" si="547"/>
        <v>string</v>
      </c>
      <c r="H1657" s="159" t="str">
        <f t="shared" si="548"/>
        <v/>
      </c>
      <c r="I1657" s="159">
        <f t="shared" si="549"/>
        <v>40</v>
      </c>
      <c r="J1657" s="159" t="str">
        <f t="shared" si="550"/>
        <v/>
      </c>
      <c r="K1657" s="159" t="str">
        <f t="shared" si="551"/>
        <v/>
      </c>
      <c r="L1657" s="159" t="str">
        <f t="shared" si="552"/>
        <v/>
      </c>
      <c r="M1657" s="159" t="str">
        <f t="shared" si="553"/>
        <v/>
      </c>
    </row>
    <row r="1658" spans="1:13" ht="12.75" customHeight="1" outlineLevel="1" x14ac:dyDescent="0.25">
      <c r="A1658" s="46" t="str">
        <f t="shared" si="546"/>
        <v xml:space="preserve">Customer Details; </v>
      </c>
      <c r="B1658" s="51" t="s">
        <v>3674</v>
      </c>
      <c r="C1658" s="4"/>
      <c r="D1658" s="4"/>
      <c r="E1658" s="234" t="s">
        <v>1255</v>
      </c>
      <c r="F1658" s="234" t="s">
        <v>2681</v>
      </c>
      <c r="G1658" s="159" t="str">
        <f t="shared" si="547"/>
        <v>string</v>
      </c>
      <c r="H1658" s="159" t="str">
        <f t="shared" si="548"/>
        <v/>
      </c>
      <c r="I1658" s="159">
        <f t="shared" si="549"/>
        <v>3</v>
      </c>
      <c r="J1658" s="159" t="str">
        <f t="shared" si="550"/>
        <v/>
      </c>
      <c r="K1658" s="159" t="str">
        <f t="shared" si="551"/>
        <v/>
      </c>
      <c r="L1658" s="159" t="str">
        <f t="shared" si="552"/>
        <v/>
      </c>
      <c r="M1658" s="159" t="str">
        <f t="shared" si="553"/>
        <v/>
      </c>
    </row>
    <row r="1659" spans="1:13" ht="12.75" customHeight="1" outlineLevel="1" x14ac:dyDescent="0.25">
      <c r="A1659" s="46" t="str">
        <f t="shared" si="546"/>
        <v xml:space="preserve">Customer Details; </v>
      </c>
      <c r="B1659" s="51" t="s">
        <v>3674</v>
      </c>
      <c r="C1659" s="4"/>
      <c r="D1659" s="4"/>
      <c r="E1659" s="234" t="s">
        <v>2882</v>
      </c>
      <c r="F1659" s="234" t="s">
        <v>2681</v>
      </c>
      <c r="G1659" s="159" t="str">
        <f t="shared" si="547"/>
        <v>string</v>
      </c>
      <c r="H1659" s="159" t="str">
        <f t="shared" si="548"/>
        <v/>
      </c>
      <c r="I1659" s="159">
        <f t="shared" si="549"/>
        <v>3</v>
      </c>
      <c r="J1659" s="159" t="str">
        <f t="shared" si="550"/>
        <v/>
      </c>
      <c r="K1659" s="159" t="str">
        <f t="shared" si="551"/>
        <v/>
      </c>
      <c r="L1659" s="159" t="str">
        <f t="shared" si="552"/>
        <v/>
      </c>
      <c r="M1659" s="159" t="str">
        <f t="shared" si="553"/>
        <v/>
      </c>
    </row>
    <row r="1660" spans="1:13" ht="12.75" customHeight="1" outlineLevel="1" x14ac:dyDescent="0.25">
      <c r="A1660" s="46" t="str">
        <f t="shared" si="546"/>
        <v xml:space="preserve">Customer Details; </v>
      </c>
      <c r="B1660" s="51" t="s">
        <v>3674</v>
      </c>
      <c r="C1660" s="4" t="s">
        <v>652</v>
      </c>
      <c r="D1660" s="4" t="s">
        <v>2681</v>
      </c>
      <c r="E1660" s="234" t="s">
        <v>653</v>
      </c>
      <c r="F1660" s="234" t="s">
        <v>2681</v>
      </c>
      <c r="G1660" s="159" t="str">
        <f t="shared" si="547"/>
        <v>string</v>
      </c>
      <c r="H1660" s="159" t="str">
        <f t="shared" si="548"/>
        <v/>
      </c>
      <c r="I1660" s="159">
        <f t="shared" si="549"/>
        <v>4</v>
      </c>
      <c r="J1660" s="159" t="str">
        <f t="shared" si="550"/>
        <v/>
      </c>
      <c r="K1660" s="159" t="str">
        <f t="shared" si="551"/>
        <v/>
      </c>
      <c r="L1660" s="159" t="str">
        <f t="shared" si="552"/>
        <v/>
      </c>
      <c r="M1660" s="159" t="str">
        <f t="shared" si="553"/>
        <v>Yes</v>
      </c>
    </row>
    <row r="1661" spans="1:13" ht="12.75" customHeight="1" outlineLevel="1" x14ac:dyDescent="0.25">
      <c r="A1661" s="46" t="str">
        <f t="shared" si="546"/>
        <v xml:space="preserve">Customer Details; </v>
      </c>
      <c r="B1661" s="51" t="s">
        <v>3674</v>
      </c>
      <c r="C1661" s="4"/>
      <c r="D1661" s="4"/>
      <c r="E1661" s="234" t="s">
        <v>654</v>
      </c>
      <c r="F1661" s="234" t="s">
        <v>2681</v>
      </c>
      <c r="G1661" s="159" t="str">
        <f t="shared" si="547"/>
        <v>string</v>
      </c>
      <c r="H1661" s="159" t="str">
        <f t="shared" si="548"/>
        <v/>
      </c>
      <c r="I1661" s="159">
        <f t="shared" si="549"/>
        <v>40</v>
      </c>
      <c r="J1661" s="159" t="str">
        <f t="shared" si="550"/>
        <v/>
      </c>
      <c r="K1661" s="159" t="str">
        <f t="shared" si="551"/>
        <v/>
      </c>
      <c r="L1661" s="159" t="str">
        <f t="shared" si="552"/>
        <v/>
      </c>
      <c r="M1661" s="159" t="str">
        <f t="shared" si="553"/>
        <v/>
      </c>
    </row>
    <row r="1662" spans="1:13" ht="12.75" customHeight="1" outlineLevel="1" x14ac:dyDescent="0.25">
      <c r="A1662" s="46" t="str">
        <f t="shared" si="546"/>
        <v xml:space="preserve">Customer Details; </v>
      </c>
      <c r="B1662" s="51" t="s">
        <v>3674</v>
      </c>
      <c r="C1662" s="4"/>
      <c r="D1662" s="4"/>
      <c r="E1662" s="234" t="s">
        <v>655</v>
      </c>
      <c r="F1662" s="234" t="s">
        <v>2681</v>
      </c>
      <c r="G1662" s="159" t="str">
        <f t="shared" si="547"/>
        <v>string</v>
      </c>
      <c r="H1662" s="159" t="str">
        <f t="shared" si="548"/>
        <v/>
      </c>
      <c r="I1662" s="159">
        <f t="shared" si="549"/>
        <v>40</v>
      </c>
      <c r="J1662" s="159" t="str">
        <f t="shared" si="550"/>
        <v/>
      </c>
      <c r="K1662" s="159" t="str">
        <f t="shared" si="551"/>
        <v/>
      </c>
      <c r="L1662" s="159" t="str">
        <f t="shared" si="552"/>
        <v/>
      </c>
      <c r="M1662" s="159" t="str">
        <f t="shared" si="553"/>
        <v/>
      </c>
    </row>
    <row r="1663" spans="1:13" ht="12.75" customHeight="1" outlineLevel="1" x14ac:dyDescent="0.25">
      <c r="A1663" s="46" t="str">
        <f t="shared" si="546"/>
        <v xml:space="preserve">Customer Details; </v>
      </c>
      <c r="B1663" s="51" t="s">
        <v>3674</v>
      </c>
      <c r="C1663" s="4"/>
      <c r="D1663" s="4"/>
      <c r="E1663" s="234" t="s">
        <v>656</v>
      </c>
      <c r="F1663" s="234" t="s">
        <v>2681</v>
      </c>
      <c r="G1663" s="159" t="str">
        <f t="shared" si="547"/>
        <v>string</v>
      </c>
      <c r="H1663" s="159" t="str">
        <f t="shared" si="548"/>
        <v/>
      </c>
      <c r="I1663" s="159">
        <f t="shared" si="549"/>
        <v>40</v>
      </c>
      <c r="J1663" s="159" t="str">
        <f t="shared" si="550"/>
        <v/>
      </c>
      <c r="K1663" s="159" t="str">
        <f t="shared" si="551"/>
        <v/>
      </c>
      <c r="L1663" s="159" t="str">
        <f t="shared" si="552"/>
        <v/>
      </c>
      <c r="M1663" s="159" t="str">
        <f t="shared" si="553"/>
        <v/>
      </c>
    </row>
    <row r="1664" spans="1:13" ht="12.75" customHeight="1" outlineLevel="1" x14ac:dyDescent="0.25">
      <c r="A1664" s="46" t="str">
        <f t="shared" si="546"/>
        <v xml:space="preserve">Customer Details; </v>
      </c>
      <c r="B1664" s="51" t="s">
        <v>3674</v>
      </c>
      <c r="C1664" s="4"/>
      <c r="D1664" s="4"/>
      <c r="E1664" s="234" t="s">
        <v>657</v>
      </c>
      <c r="F1664" s="234" t="s">
        <v>2681</v>
      </c>
      <c r="G1664" s="159" t="str">
        <f t="shared" si="547"/>
        <v>string</v>
      </c>
      <c r="H1664" s="159" t="str">
        <f t="shared" si="548"/>
        <v/>
      </c>
      <c r="I1664" s="159">
        <f t="shared" si="549"/>
        <v>40</v>
      </c>
      <c r="J1664" s="159" t="str">
        <f t="shared" si="550"/>
        <v/>
      </c>
      <c r="K1664" s="159" t="str">
        <f t="shared" si="551"/>
        <v/>
      </c>
      <c r="L1664" s="159" t="str">
        <f t="shared" si="552"/>
        <v/>
      </c>
      <c r="M1664" s="159" t="str">
        <f t="shared" si="553"/>
        <v/>
      </c>
    </row>
    <row r="1665" spans="1:13" ht="12.75" customHeight="1" outlineLevel="1" x14ac:dyDescent="0.25">
      <c r="A1665" s="46" t="str">
        <f t="shared" si="546"/>
        <v xml:space="preserve">Customer Details; </v>
      </c>
      <c r="B1665" s="51" t="s">
        <v>3674</v>
      </c>
      <c r="C1665" s="4"/>
      <c r="D1665" s="4"/>
      <c r="E1665" s="234" t="s">
        <v>2643</v>
      </c>
      <c r="F1665" s="234" t="s">
        <v>2681</v>
      </c>
      <c r="G1665" s="159" t="str">
        <f t="shared" si="547"/>
        <v>string</v>
      </c>
      <c r="H1665" s="159" t="str">
        <f t="shared" si="548"/>
        <v/>
      </c>
      <c r="I1665" s="159">
        <f t="shared" si="549"/>
        <v>30</v>
      </c>
      <c r="J1665" s="159" t="str">
        <f t="shared" si="550"/>
        <v/>
      </c>
      <c r="K1665" s="159" t="str">
        <f t="shared" si="551"/>
        <v/>
      </c>
      <c r="L1665" s="159" t="str">
        <f t="shared" si="552"/>
        <v/>
      </c>
      <c r="M1665" s="159" t="str">
        <f t="shared" si="553"/>
        <v>Yes</v>
      </c>
    </row>
    <row r="1666" spans="1:13" ht="12.75" customHeight="1" outlineLevel="1" x14ac:dyDescent="0.25">
      <c r="A1666" s="46" t="str">
        <f t="shared" si="546"/>
        <v xml:space="preserve">Customer Details; </v>
      </c>
      <c r="B1666" s="276" t="s">
        <v>3674</v>
      </c>
      <c r="C1666" s="237"/>
      <c r="D1666" s="237"/>
      <c r="E1666" s="281" t="s">
        <v>1048</v>
      </c>
      <c r="F1666" s="281" t="s">
        <v>2681</v>
      </c>
      <c r="G1666" s="237" t="str">
        <f t="shared" si="547"/>
        <v>string</v>
      </c>
      <c r="H1666" s="237" t="str">
        <f t="shared" si="548"/>
        <v/>
      </c>
      <c r="I1666" s="237">
        <f t="shared" si="549"/>
        <v>40</v>
      </c>
      <c r="J1666" s="237" t="str">
        <f t="shared" si="550"/>
        <v/>
      </c>
      <c r="K1666" s="237" t="str">
        <f t="shared" si="551"/>
        <v/>
      </c>
      <c r="L1666" s="237" t="str">
        <f t="shared" si="552"/>
        <v/>
      </c>
      <c r="M1666" s="237" t="str">
        <f t="shared" si="553"/>
        <v/>
      </c>
    </row>
    <row r="1667" spans="1:13" s="230" customFormat="1" ht="12.75" customHeight="1" outlineLevel="1" x14ac:dyDescent="0.25">
      <c r="A1667" s="46" t="str">
        <f t="shared" si="546"/>
        <v xml:space="preserve">Customer Details; </v>
      </c>
      <c r="B1667" s="276" t="s">
        <v>3674</v>
      </c>
      <c r="C1667" s="237" t="s">
        <v>2898</v>
      </c>
      <c r="D1667" s="237" t="s">
        <v>2674</v>
      </c>
      <c r="E1667" s="281" t="s">
        <v>648</v>
      </c>
      <c r="F1667" s="281" t="s">
        <v>2670</v>
      </c>
      <c r="G1667" s="237" t="str">
        <f t="shared" si="547"/>
        <v>string</v>
      </c>
      <c r="H1667" s="237" t="str">
        <f t="shared" si="548"/>
        <v/>
      </c>
      <c r="I1667" s="237">
        <f t="shared" si="549"/>
        <v>3</v>
      </c>
      <c r="J1667" s="237">
        <f t="shared" si="550"/>
        <v>2</v>
      </c>
      <c r="K1667" s="237" t="str">
        <f t="shared" si="551"/>
        <v/>
      </c>
      <c r="L1667" s="237" t="str">
        <f t="shared" si="552"/>
        <v/>
      </c>
      <c r="M1667" s="237" t="str">
        <f t="shared" si="553"/>
        <v/>
      </c>
    </row>
    <row r="1668" spans="1:13" ht="12.75" customHeight="1" x14ac:dyDescent="0.25">
      <c r="A1668" s="46" t="str">
        <f t="shared" si="546"/>
        <v xml:space="preserve">Registrations; </v>
      </c>
      <c r="B1668" s="47" t="s">
        <v>1308</v>
      </c>
      <c r="C1668" s="48" t="str">
        <f>VLOOKUP($B1668,MMnames,2,FALSE)</f>
        <v>New Connection Provisional Acceptance</v>
      </c>
      <c r="D1668" s="49"/>
      <c r="E1668" s="49"/>
      <c r="F1668" s="14"/>
      <c r="G1668" s="14"/>
      <c r="H1668" s="14"/>
      <c r="I1668" s="14"/>
      <c r="J1668" s="14"/>
      <c r="K1668" s="14"/>
      <c r="L1668" s="14"/>
      <c r="M1668" s="14"/>
    </row>
    <row r="1669" spans="1:13" ht="12.75" customHeight="1" outlineLevel="1" x14ac:dyDescent="0.25">
      <c r="A1669" s="46" t="str">
        <f t="shared" si="546"/>
        <v xml:space="preserve">Registrations; </v>
      </c>
      <c r="B1669" s="51" t="s">
        <v>1308</v>
      </c>
      <c r="C1669" s="159" t="s">
        <v>2668</v>
      </c>
      <c r="D1669" s="159"/>
      <c r="E1669" s="4" t="s">
        <v>2769</v>
      </c>
      <c r="F1669" s="4" t="s">
        <v>2670</v>
      </c>
      <c r="G1669" s="159" t="str">
        <f t="shared" ref="G1669:G1688" si="554">VLOOKUP(E1669,DI_schema,2,FALSE)</f>
        <v>string</v>
      </c>
      <c r="H1669" s="159">
        <f t="shared" ref="H1669:H1688" si="555">VLOOKUP($E1669,DI_schema,3,FALSE)</f>
        <v>11</v>
      </c>
      <c r="I1669" s="159" t="str">
        <f t="shared" ref="I1669:I1688" si="556">VLOOKUP($E1669,DI_schema,4,FALSE)</f>
        <v/>
      </c>
      <c r="J1669" s="159" t="str">
        <f t="shared" ref="J1669:J1688" si="557">VLOOKUP($E1669,DI_schema,5,FALSE)</f>
        <v/>
      </c>
      <c r="K1669" s="159" t="str">
        <f t="shared" ref="K1669:K1688" si="558">VLOOKUP($E1669,DI_schema,6,FALSE)</f>
        <v/>
      </c>
      <c r="L1669" s="159" t="str">
        <f t="shared" ref="L1669:L1688" si="559">VLOOKUP($E1669,DI_schema,7,FALSE)</f>
        <v/>
      </c>
      <c r="M1669" s="159" t="str">
        <f t="shared" ref="M1669:M1688" si="560">IF(LEN(VLOOKUP($E1669,DI_schema,8,FALSE))&gt;0,"Yes","")</f>
        <v/>
      </c>
    </row>
    <row r="1670" spans="1:13" ht="12.75" customHeight="1" outlineLevel="1" x14ac:dyDescent="0.25">
      <c r="A1670" s="46" t="str">
        <f t="shared" si="546"/>
        <v xml:space="preserve">Registrations; </v>
      </c>
      <c r="B1670" s="51" t="s">
        <v>1308</v>
      </c>
      <c r="C1670" s="159"/>
      <c r="D1670" s="159"/>
      <c r="E1670" s="4" t="s">
        <v>2894</v>
      </c>
      <c r="F1670" s="4" t="s">
        <v>2670</v>
      </c>
      <c r="G1670" s="159" t="str">
        <f t="shared" si="554"/>
        <v>string</v>
      </c>
      <c r="H1670" s="159" t="str">
        <f t="shared" si="555"/>
        <v/>
      </c>
      <c r="I1670" s="159">
        <f t="shared" si="556"/>
        <v>35</v>
      </c>
      <c r="J1670" s="159" t="str">
        <f t="shared" si="557"/>
        <v/>
      </c>
      <c r="K1670" s="159" t="str">
        <f t="shared" si="558"/>
        <v/>
      </c>
      <c r="L1670" s="159" t="str">
        <f t="shared" si="559"/>
        <v/>
      </c>
      <c r="M1670" s="159" t="str">
        <f t="shared" si="560"/>
        <v/>
      </c>
    </row>
    <row r="1671" spans="1:13" ht="12.75" customHeight="1" outlineLevel="1" x14ac:dyDescent="0.25">
      <c r="A1671" s="46" t="str">
        <f t="shared" si="546"/>
        <v xml:space="preserve">Registrations; </v>
      </c>
      <c r="B1671" s="51" t="s">
        <v>1308</v>
      </c>
      <c r="C1671" s="4"/>
      <c r="D1671" s="159"/>
      <c r="E1671" s="4" t="s">
        <v>2772</v>
      </c>
      <c r="F1671" s="4" t="s">
        <v>2670</v>
      </c>
      <c r="G1671" s="159" t="str">
        <f t="shared" si="554"/>
        <v>string</v>
      </c>
      <c r="H1671" s="159" t="str">
        <f t="shared" si="555"/>
        <v/>
      </c>
      <c r="I1671" s="159">
        <f t="shared" si="556"/>
        <v>2</v>
      </c>
      <c r="J1671" s="159" t="str">
        <f t="shared" si="557"/>
        <v/>
      </c>
      <c r="K1671" s="159" t="str">
        <f t="shared" si="558"/>
        <v/>
      </c>
      <c r="L1671" s="159" t="str">
        <f t="shared" si="559"/>
        <v/>
      </c>
      <c r="M1671" s="159" t="str">
        <f t="shared" si="560"/>
        <v/>
      </c>
    </row>
    <row r="1672" spans="1:13" ht="12.75" customHeight="1" outlineLevel="1" x14ac:dyDescent="0.25">
      <c r="A1672" s="46" t="str">
        <f t="shared" si="546"/>
        <v xml:space="preserve">Registrations; </v>
      </c>
      <c r="B1672" s="51" t="s">
        <v>1308</v>
      </c>
      <c r="C1672" s="4"/>
      <c r="D1672" s="159"/>
      <c r="E1672" s="4" t="s">
        <v>2671</v>
      </c>
      <c r="F1672" s="4" t="s">
        <v>2681</v>
      </c>
      <c r="G1672" s="159" t="str">
        <f t="shared" si="554"/>
        <v>string</v>
      </c>
      <c r="H1672" s="159">
        <f t="shared" si="555"/>
        <v>3</v>
      </c>
      <c r="I1672" s="159" t="str">
        <f t="shared" si="556"/>
        <v/>
      </c>
      <c r="J1672" s="159" t="str">
        <f t="shared" si="557"/>
        <v/>
      </c>
      <c r="K1672" s="159" t="str">
        <f t="shared" si="558"/>
        <v/>
      </c>
      <c r="L1672" s="159" t="str">
        <f t="shared" si="559"/>
        <v/>
      </c>
      <c r="M1672" s="159" t="str">
        <f t="shared" si="560"/>
        <v/>
      </c>
    </row>
    <row r="1673" spans="1:13" ht="12.75" customHeight="1" outlineLevel="1" x14ac:dyDescent="0.25">
      <c r="A1673" s="46" t="str">
        <f t="shared" si="546"/>
        <v xml:space="preserve">Registrations; </v>
      </c>
      <c r="B1673" s="51" t="s">
        <v>1308</v>
      </c>
      <c r="C1673" s="4"/>
      <c r="D1673" s="159"/>
      <c r="E1673" s="4" t="s">
        <v>2751</v>
      </c>
      <c r="F1673" s="4" t="s">
        <v>2670</v>
      </c>
      <c r="G1673" s="159" t="str">
        <f t="shared" si="554"/>
        <v>string</v>
      </c>
      <c r="H1673" s="159">
        <f t="shared" si="555"/>
        <v>9</v>
      </c>
      <c r="I1673" s="159" t="str">
        <f t="shared" si="556"/>
        <v/>
      </c>
      <c r="J1673" s="159" t="str">
        <f t="shared" si="557"/>
        <v/>
      </c>
      <c r="K1673" s="159" t="str">
        <f t="shared" si="558"/>
        <v/>
      </c>
      <c r="L1673" s="159" t="str">
        <f t="shared" si="559"/>
        <v/>
      </c>
      <c r="M1673" s="159" t="str">
        <f t="shared" si="560"/>
        <v>Yes</v>
      </c>
    </row>
    <row r="1674" spans="1:13" ht="12.75" customHeight="1" outlineLevel="1" collapsed="1" x14ac:dyDescent="0.25">
      <c r="A1674" s="46" t="str">
        <f t="shared" si="546"/>
        <v xml:space="preserve">Registrations; </v>
      </c>
      <c r="B1674" s="51" t="s">
        <v>1308</v>
      </c>
      <c r="C1674" s="4"/>
      <c r="D1674" s="159"/>
      <c r="E1674" s="4" t="s">
        <v>2672</v>
      </c>
      <c r="F1674" s="4" t="s">
        <v>2670</v>
      </c>
      <c r="G1674" s="159" t="str">
        <f t="shared" si="554"/>
        <v>string</v>
      </c>
      <c r="H1674" s="159" t="str">
        <f t="shared" si="555"/>
        <v/>
      </c>
      <c r="I1674" s="159">
        <f t="shared" si="556"/>
        <v>1</v>
      </c>
      <c r="J1674" s="159" t="str">
        <f t="shared" si="557"/>
        <v/>
      </c>
      <c r="K1674" s="159" t="str">
        <f t="shared" si="558"/>
        <v/>
      </c>
      <c r="L1674" s="159" t="str">
        <f t="shared" si="559"/>
        <v/>
      </c>
      <c r="M1674" s="159" t="str">
        <f t="shared" si="560"/>
        <v>Yes</v>
      </c>
    </row>
    <row r="1675" spans="1:13" ht="12.75" customHeight="1" outlineLevel="1" x14ac:dyDescent="0.25">
      <c r="A1675" s="46" t="str">
        <f t="shared" ref="A1675:A1734" si="561">IF(B1675="","",VLOOKUP(B1675,mapping_result,2,FALSE))</f>
        <v xml:space="preserve">Registrations; </v>
      </c>
      <c r="B1675" s="51" t="s">
        <v>1308</v>
      </c>
      <c r="C1675" s="4"/>
      <c r="D1675" s="159"/>
      <c r="E1675" s="4" t="s">
        <v>2792</v>
      </c>
      <c r="F1675" s="4" t="s">
        <v>2670</v>
      </c>
      <c r="G1675" s="159" t="str">
        <f t="shared" si="554"/>
        <v>string</v>
      </c>
      <c r="H1675" s="159" t="str">
        <f t="shared" si="555"/>
        <v/>
      </c>
      <c r="I1675" s="159">
        <f t="shared" si="556"/>
        <v>1</v>
      </c>
      <c r="J1675" s="159" t="str">
        <f t="shared" si="557"/>
        <v/>
      </c>
      <c r="K1675" s="159" t="str">
        <f t="shared" si="558"/>
        <v/>
      </c>
      <c r="L1675" s="159" t="str">
        <f t="shared" si="559"/>
        <v/>
      </c>
      <c r="M1675" s="159" t="str">
        <f t="shared" si="560"/>
        <v/>
      </c>
    </row>
    <row r="1676" spans="1:13" ht="12.75" customHeight="1" outlineLevel="1" x14ac:dyDescent="0.25">
      <c r="A1676" s="46" t="str">
        <f t="shared" si="561"/>
        <v xml:space="preserve">Registrations; </v>
      </c>
      <c r="B1676" s="276" t="s">
        <v>1308</v>
      </c>
      <c r="C1676" s="237"/>
      <c r="D1676" s="237"/>
      <c r="E1676" s="237" t="s">
        <v>649</v>
      </c>
      <c r="F1676" s="237" t="s">
        <v>2670</v>
      </c>
      <c r="G1676" s="237" t="str">
        <f t="shared" si="554"/>
        <v>string</v>
      </c>
      <c r="H1676" s="237" t="str">
        <f t="shared" si="555"/>
        <v/>
      </c>
      <c r="I1676" s="237">
        <f t="shared" si="556"/>
        <v>10</v>
      </c>
      <c r="J1676" s="237" t="str">
        <f t="shared" si="557"/>
        <v/>
      </c>
      <c r="K1676" s="237" t="str">
        <f t="shared" si="558"/>
        <v/>
      </c>
      <c r="L1676" s="237" t="str">
        <f t="shared" si="559"/>
        <v/>
      </c>
      <c r="M1676" s="237" t="str">
        <f t="shared" si="560"/>
        <v/>
      </c>
    </row>
    <row r="1677" spans="1:13" ht="12.75" customHeight="1" outlineLevel="1" x14ac:dyDescent="0.25">
      <c r="A1677" s="46" t="str">
        <f t="shared" si="561"/>
        <v xml:space="preserve">Registrations; </v>
      </c>
      <c r="B1677" s="276" t="s">
        <v>1308</v>
      </c>
      <c r="C1677" s="237"/>
      <c r="D1677" s="237"/>
      <c r="E1677" s="237" t="s">
        <v>2771</v>
      </c>
      <c r="F1677" s="237" t="s">
        <v>2670</v>
      </c>
      <c r="G1677" s="237" t="str">
        <f t="shared" si="554"/>
        <v>string</v>
      </c>
      <c r="H1677" s="237" t="str">
        <f t="shared" si="555"/>
        <v/>
      </c>
      <c r="I1677" s="237">
        <f t="shared" si="556"/>
        <v>4</v>
      </c>
      <c r="J1677" s="237" t="str">
        <f t="shared" si="557"/>
        <v/>
      </c>
      <c r="K1677" s="237" t="str">
        <f t="shared" si="558"/>
        <v/>
      </c>
      <c r="L1677" s="237" t="str">
        <f t="shared" si="559"/>
        <v/>
      </c>
      <c r="M1677" s="237" t="str">
        <f t="shared" si="560"/>
        <v/>
      </c>
    </row>
    <row r="1678" spans="1:13" ht="12.75" customHeight="1" outlineLevel="1" x14ac:dyDescent="0.25">
      <c r="A1678" s="46" t="str">
        <f t="shared" si="561"/>
        <v xml:space="preserve">Registrations; </v>
      </c>
      <c r="B1678" s="276" t="s">
        <v>1308</v>
      </c>
      <c r="C1678" s="237"/>
      <c r="D1678" s="237"/>
      <c r="E1678" s="237" t="s">
        <v>631</v>
      </c>
      <c r="F1678" s="237" t="s">
        <v>2681</v>
      </c>
      <c r="G1678" s="237" t="str">
        <f t="shared" si="554"/>
        <v>int</v>
      </c>
      <c r="H1678" s="237" t="str">
        <f t="shared" si="555"/>
        <v/>
      </c>
      <c r="I1678" s="237" t="str">
        <f t="shared" si="556"/>
        <v/>
      </c>
      <c r="J1678" s="237" t="str">
        <f t="shared" si="557"/>
        <v/>
      </c>
      <c r="K1678" s="237">
        <f t="shared" si="558"/>
        <v>9</v>
      </c>
      <c r="L1678" s="237" t="str">
        <f t="shared" si="559"/>
        <v/>
      </c>
      <c r="M1678" s="237" t="str">
        <f t="shared" si="560"/>
        <v/>
      </c>
    </row>
    <row r="1679" spans="1:13" s="230" customFormat="1" ht="12.75" customHeight="1" outlineLevel="1" x14ac:dyDescent="0.25">
      <c r="A1679" s="46" t="str">
        <f t="shared" si="561"/>
        <v xml:space="preserve">Registrations; </v>
      </c>
      <c r="B1679" s="276" t="s">
        <v>1308</v>
      </c>
      <c r="C1679" s="237"/>
      <c r="D1679" s="237"/>
      <c r="E1679" s="237" t="s">
        <v>2590</v>
      </c>
      <c r="F1679" s="237" t="s">
        <v>2681</v>
      </c>
      <c r="G1679" s="237" t="str">
        <f t="shared" si="554"/>
        <v>string</v>
      </c>
      <c r="H1679" s="237" t="str">
        <f t="shared" si="555"/>
        <v/>
      </c>
      <c r="I1679" s="237">
        <f t="shared" si="556"/>
        <v>10</v>
      </c>
      <c r="J1679" s="237" t="str">
        <f t="shared" si="557"/>
        <v/>
      </c>
      <c r="K1679" s="237" t="str">
        <f t="shared" si="558"/>
        <v/>
      </c>
      <c r="L1679" s="237" t="str">
        <f t="shared" si="559"/>
        <v/>
      </c>
      <c r="M1679" s="237" t="str">
        <f t="shared" si="560"/>
        <v/>
      </c>
    </row>
    <row r="1680" spans="1:13" ht="12.75" customHeight="1" outlineLevel="1" x14ac:dyDescent="0.25">
      <c r="A1680" s="46" t="str">
        <f t="shared" si="561"/>
        <v xml:space="preserve">Registrations; </v>
      </c>
      <c r="B1680" s="276" t="s">
        <v>1308</v>
      </c>
      <c r="C1680" s="237"/>
      <c r="D1680" s="237"/>
      <c r="E1680" s="237" t="s">
        <v>2793</v>
      </c>
      <c r="F1680" s="237" t="s">
        <v>2681</v>
      </c>
      <c r="G1680" s="237" t="str">
        <f t="shared" si="554"/>
        <v>string</v>
      </c>
      <c r="H1680" s="237" t="str">
        <f t="shared" si="555"/>
        <v/>
      </c>
      <c r="I1680" s="237">
        <f t="shared" si="556"/>
        <v>10</v>
      </c>
      <c r="J1680" s="237" t="str">
        <f t="shared" si="557"/>
        <v/>
      </c>
      <c r="K1680" s="237" t="str">
        <f t="shared" si="558"/>
        <v/>
      </c>
      <c r="L1680" s="237" t="str">
        <f t="shared" si="559"/>
        <v/>
      </c>
      <c r="M1680" s="237" t="str">
        <f t="shared" si="560"/>
        <v/>
      </c>
    </row>
    <row r="1681" spans="1:13" ht="12.75" customHeight="1" outlineLevel="1" x14ac:dyDescent="0.25">
      <c r="A1681" s="46" t="str">
        <f t="shared" si="561"/>
        <v xml:space="preserve">Registrations; </v>
      </c>
      <c r="B1681" s="276" t="s">
        <v>1308</v>
      </c>
      <c r="C1681" s="237"/>
      <c r="D1681" s="237"/>
      <c r="E1681" s="237" t="s">
        <v>2682</v>
      </c>
      <c r="F1681" s="237" t="s">
        <v>2670</v>
      </c>
      <c r="G1681" s="237" t="str">
        <f t="shared" si="554"/>
        <v>string</v>
      </c>
      <c r="H1681" s="237" t="str">
        <f t="shared" si="555"/>
        <v/>
      </c>
      <c r="I1681" s="237">
        <f t="shared" si="556"/>
        <v>5</v>
      </c>
      <c r="J1681" s="237" t="str">
        <f t="shared" si="557"/>
        <v/>
      </c>
      <c r="K1681" s="237" t="str">
        <f t="shared" si="558"/>
        <v/>
      </c>
      <c r="L1681" s="237" t="str">
        <f t="shared" si="559"/>
        <v/>
      </c>
      <c r="M1681" s="237" t="str">
        <f t="shared" si="560"/>
        <v/>
      </c>
    </row>
    <row r="1682" spans="1:13" ht="12.75" customHeight="1" outlineLevel="1" x14ac:dyDescent="0.25">
      <c r="A1682" s="46" t="str">
        <f t="shared" si="561"/>
        <v xml:space="preserve">Registrations; </v>
      </c>
      <c r="B1682" s="276" t="s">
        <v>1308</v>
      </c>
      <c r="C1682" s="237"/>
      <c r="D1682" s="237"/>
      <c r="E1682" s="237" t="s">
        <v>650</v>
      </c>
      <c r="F1682" s="237" t="s">
        <v>2681</v>
      </c>
      <c r="G1682" s="237" t="str">
        <f t="shared" si="554"/>
        <v>decimal</v>
      </c>
      <c r="H1682" s="237" t="str">
        <f t="shared" si="555"/>
        <v/>
      </c>
      <c r="I1682" s="237" t="str">
        <f t="shared" si="556"/>
        <v/>
      </c>
      <c r="J1682" s="237" t="str">
        <f t="shared" si="557"/>
        <v/>
      </c>
      <c r="K1682" s="237">
        <f t="shared" si="558"/>
        <v>6</v>
      </c>
      <c r="L1682" s="237">
        <f t="shared" si="559"/>
        <v>4</v>
      </c>
      <c r="M1682" s="237" t="str">
        <f t="shared" si="560"/>
        <v/>
      </c>
    </row>
    <row r="1683" spans="1:13" ht="12.75" customHeight="1" outlineLevel="1" x14ac:dyDescent="0.25">
      <c r="A1683" s="46" t="str">
        <f t="shared" si="561"/>
        <v xml:space="preserve">Registrations; </v>
      </c>
      <c r="B1683" s="276" t="s">
        <v>1308</v>
      </c>
      <c r="C1683" s="237"/>
      <c r="D1683" s="237"/>
      <c r="E1683" s="237" t="s">
        <v>1050</v>
      </c>
      <c r="F1683" s="237" t="s">
        <v>2670</v>
      </c>
      <c r="G1683" s="237" t="str">
        <f t="shared" si="554"/>
        <v>boolean</v>
      </c>
      <c r="H1683" s="237" t="str">
        <f t="shared" si="555"/>
        <v/>
      </c>
      <c r="I1683" s="237" t="str">
        <f t="shared" si="556"/>
        <v/>
      </c>
      <c r="J1683" s="237" t="str">
        <f t="shared" si="557"/>
        <v/>
      </c>
      <c r="K1683" s="237" t="str">
        <f t="shared" si="558"/>
        <v/>
      </c>
      <c r="L1683" s="237" t="str">
        <f t="shared" si="559"/>
        <v/>
      </c>
      <c r="M1683" s="237" t="str">
        <f t="shared" si="560"/>
        <v/>
      </c>
    </row>
    <row r="1684" spans="1:13" ht="12.75" customHeight="1" outlineLevel="1" x14ac:dyDescent="0.25">
      <c r="A1684" s="46" t="str">
        <f t="shared" si="561"/>
        <v xml:space="preserve">Registrations; </v>
      </c>
      <c r="B1684" s="276" t="s">
        <v>1308</v>
      </c>
      <c r="C1684" s="237"/>
      <c r="D1684" s="237"/>
      <c r="E1684" s="237" t="s">
        <v>651</v>
      </c>
      <c r="F1684" s="237" t="s">
        <v>2681</v>
      </c>
      <c r="G1684" s="237" t="str">
        <f t="shared" si="554"/>
        <v>int</v>
      </c>
      <c r="H1684" s="237" t="str">
        <f t="shared" si="555"/>
        <v/>
      </c>
      <c r="I1684" s="237" t="str">
        <f t="shared" si="556"/>
        <v/>
      </c>
      <c r="J1684" s="237" t="str">
        <f t="shared" si="557"/>
        <v/>
      </c>
      <c r="K1684" s="237">
        <f t="shared" si="558"/>
        <v>9</v>
      </c>
      <c r="L1684" s="237" t="str">
        <f t="shared" si="559"/>
        <v/>
      </c>
      <c r="M1684" s="237" t="str">
        <f t="shared" si="560"/>
        <v/>
      </c>
    </row>
    <row r="1685" spans="1:13" ht="12.75" customHeight="1" outlineLevel="1" x14ac:dyDescent="0.25">
      <c r="A1685" s="46" t="str">
        <f t="shared" si="561"/>
        <v xml:space="preserve">Registrations; </v>
      </c>
      <c r="B1685" s="276" t="s">
        <v>1308</v>
      </c>
      <c r="C1685" s="237"/>
      <c r="D1685" s="237"/>
      <c r="E1685" s="237" t="s">
        <v>2794</v>
      </c>
      <c r="F1685" s="237" t="s">
        <v>2670</v>
      </c>
      <c r="G1685" s="237" t="str">
        <f t="shared" si="554"/>
        <v>date</v>
      </c>
      <c r="H1685" s="237" t="str">
        <f t="shared" si="555"/>
        <v/>
      </c>
      <c r="I1685" s="237" t="str">
        <f t="shared" si="556"/>
        <v/>
      </c>
      <c r="J1685" s="237" t="str">
        <f t="shared" si="557"/>
        <v/>
      </c>
      <c r="K1685" s="237" t="str">
        <f t="shared" si="558"/>
        <v/>
      </c>
      <c r="L1685" s="237" t="str">
        <f t="shared" si="559"/>
        <v/>
      </c>
      <c r="M1685" s="237" t="str">
        <f t="shared" si="560"/>
        <v/>
      </c>
    </row>
    <row r="1686" spans="1:13" s="230" customFormat="1" ht="12.75" customHeight="1" outlineLevel="1" x14ac:dyDescent="0.25">
      <c r="A1686" s="46" t="str">
        <f t="shared" si="561"/>
        <v xml:space="preserve">Registrations; </v>
      </c>
      <c r="B1686" s="276" t="s">
        <v>1308</v>
      </c>
      <c r="C1686" s="237"/>
      <c r="D1686" s="237"/>
      <c r="E1686" s="237" t="s">
        <v>2683</v>
      </c>
      <c r="F1686" s="237" t="s">
        <v>2681</v>
      </c>
      <c r="G1686" s="237" t="str">
        <f t="shared" si="554"/>
        <v>string</v>
      </c>
      <c r="H1686" s="237" t="str">
        <f t="shared" si="555"/>
        <v/>
      </c>
      <c r="I1686" s="237">
        <f t="shared" si="556"/>
        <v>3</v>
      </c>
      <c r="J1686" s="237" t="str">
        <f t="shared" si="557"/>
        <v/>
      </c>
      <c r="K1686" s="237" t="str">
        <f t="shared" si="558"/>
        <v/>
      </c>
      <c r="L1686" s="237" t="str">
        <f t="shared" si="559"/>
        <v/>
      </c>
      <c r="M1686" s="237" t="str">
        <f t="shared" si="560"/>
        <v/>
      </c>
    </row>
    <row r="1687" spans="1:13" ht="12.75" customHeight="1" outlineLevel="1" x14ac:dyDescent="0.25">
      <c r="A1687" s="46" t="str">
        <f t="shared" si="561"/>
        <v xml:space="preserve">Registrations; </v>
      </c>
      <c r="B1687" s="276" t="s">
        <v>1308</v>
      </c>
      <c r="C1687" s="279"/>
      <c r="D1687" s="237"/>
      <c r="E1687" s="237" t="s">
        <v>71</v>
      </c>
      <c r="F1687" s="237" t="s">
        <v>2681</v>
      </c>
      <c r="G1687" s="237" t="str">
        <f t="shared" si="554"/>
        <v>string</v>
      </c>
      <c r="H1687" s="237" t="str">
        <f t="shared" si="555"/>
        <v/>
      </c>
      <c r="I1687" s="237">
        <f t="shared" si="556"/>
        <v>3</v>
      </c>
      <c r="J1687" s="237" t="str">
        <f t="shared" si="557"/>
        <v/>
      </c>
      <c r="K1687" s="237" t="str">
        <f t="shared" si="558"/>
        <v/>
      </c>
      <c r="L1687" s="237" t="str">
        <f t="shared" si="559"/>
        <v/>
      </c>
      <c r="M1687" s="237" t="str">
        <f t="shared" si="560"/>
        <v/>
      </c>
    </row>
    <row r="1688" spans="1:13" ht="12.75" customHeight="1" outlineLevel="1" x14ac:dyDescent="0.25">
      <c r="A1688" s="46" t="str">
        <f t="shared" si="561"/>
        <v xml:space="preserve">Registrations; </v>
      </c>
      <c r="B1688" s="276" t="s">
        <v>1308</v>
      </c>
      <c r="C1688" s="237"/>
      <c r="D1688" s="237"/>
      <c r="E1688" s="237" t="s">
        <v>2329</v>
      </c>
      <c r="F1688" s="237" t="s">
        <v>2681</v>
      </c>
      <c r="G1688" s="237" t="str">
        <f t="shared" si="554"/>
        <v>string</v>
      </c>
      <c r="H1688" s="237" t="str">
        <f t="shared" si="555"/>
        <v/>
      </c>
      <c r="I1688" s="237">
        <f t="shared" si="556"/>
        <v>3</v>
      </c>
      <c r="J1688" s="237" t="str">
        <f t="shared" si="557"/>
        <v/>
      </c>
      <c r="K1688" s="237" t="str">
        <f t="shared" si="558"/>
        <v/>
      </c>
      <c r="L1688" s="237" t="str">
        <f t="shared" si="559"/>
        <v/>
      </c>
      <c r="M1688" s="237" t="str">
        <f t="shared" si="560"/>
        <v/>
      </c>
    </row>
    <row r="1689" spans="1:13" ht="12.75" customHeight="1" outlineLevel="1" x14ac:dyDescent="0.25">
      <c r="A1689" s="46" t="str">
        <f t="shared" si="561"/>
        <v xml:space="preserve">Registrations; </v>
      </c>
      <c r="B1689" s="276" t="s">
        <v>1308</v>
      </c>
      <c r="C1689" s="237"/>
      <c r="D1689" s="237"/>
      <c r="E1689" s="237" t="s">
        <v>3979</v>
      </c>
      <c r="F1689" s="237" t="s">
        <v>2681</v>
      </c>
      <c r="G1689" s="237" t="s">
        <v>2244</v>
      </c>
      <c r="H1689" s="237"/>
      <c r="I1689" s="237"/>
      <c r="J1689" s="237"/>
      <c r="K1689" s="237"/>
      <c r="L1689" s="237"/>
      <c r="M1689" s="237"/>
    </row>
    <row r="1690" spans="1:13" ht="12.75" customHeight="1" outlineLevel="1" x14ac:dyDescent="0.25">
      <c r="A1690" s="46"/>
      <c r="B1690" s="276" t="s">
        <v>1308</v>
      </c>
      <c r="C1690" s="237"/>
      <c r="D1690" s="237"/>
      <c r="E1690" s="277" t="s">
        <v>4064</v>
      </c>
      <c r="F1690" s="237" t="s">
        <v>2681</v>
      </c>
      <c r="G1690" s="237" t="s">
        <v>2241</v>
      </c>
      <c r="H1690" s="237" t="s">
        <v>2248</v>
      </c>
      <c r="I1690" s="237">
        <v>3</v>
      </c>
      <c r="J1690" s="237" t="s">
        <v>2248</v>
      </c>
      <c r="K1690" s="237" t="s">
        <v>2248</v>
      </c>
      <c r="L1690" s="237" t="s">
        <v>2248</v>
      </c>
      <c r="M1690" s="237" t="s">
        <v>2248</v>
      </c>
    </row>
    <row r="1691" spans="1:13" ht="12.75" customHeight="1" outlineLevel="1" x14ac:dyDescent="0.25">
      <c r="A1691" s="46"/>
      <c r="B1691" s="276" t="s">
        <v>1308</v>
      </c>
      <c r="C1691" s="237"/>
      <c r="D1691" s="237"/>
      <c r="E1691" s="277" t="s">
        <v>4065</v>
      </c>
      <c r="F1691" s="237" t="s">
        <v>2681</v>
      </c>
      <c r="G1691" s="237" t="s">
        <v>2241</v>
      </c>
      <c r="H1691" s="237" t="s">
        <v>2248</v>
      </c>
      <c r="I1691" s="237">
        <v>3</v>
      </c>
      <c r="J1691" s="237" t="s">
        <v>2248</v>
      </c>
      <c r="K1691" s="237" t="s">
        <v>2248</v>
      </c>
      <c r="L1691" s="237" t="s">
        <v>2248</v>
      </c>
      <c r="M1691" s="237" t="s">
        <v>2248</v>
      </c>
    </row>
    <row r="1692" spans="1:13" s="230" customFormat="1" ht="12.75" customHeight="1" outlineLevel="1" x14ac:dyDescent="0.25">
      <c r="A1692" s="46"/>
      <c r="B1692" s="276" t="s">
        <v>1308</v>
      </c>
      <c r="C1692" s="237"/>
      <c r="D1692" s="237"/>
      <c r="E1692" s="237" t="s">
        <v>4063</v>
      </c>
      <c r="F1692" s="237" t="s">
        <v>2681</v>
      </c>
      <c r="G1692" s="237" t="s">
        <v>2241</v>
      </c>
      <c r="H1692" s="237">
        <v>2</v>
      </c>
      <c r="I1692" s="237"/>
      <c r="J1692" s="237"/>
      <c r="K1692" s="237"/>
      <c r="L1692" s="237"/>
      <c r="M1692" s="237"/>
    </row>
    <row r="1693" spans="1:13" s="230" customFormat="1" ht="12.75" customHeight="1" outlineLevel="1" x14ac:dyDescent="0.25">
      <c r="A1693" s="46" t="str">
        <f>IF(B1693="","",VLOOKUP(B1693,mapping_result,2,FALSE))</f>
        <v xml:space="preserve">Registrations; </v>
      </c>
      <c r="B1693" s="276" t="s">
        <v>1308</v>
      </c>
      <c r="C1693" s="237"/>
      <c r="D1693" s="237"/>
      <c r="E1693" s="237" t="s">
        <v>4066</v>
      </c>
      <c r="F1693" s="237" t="s">
        <v>2681</v>
      </c>
      <c r="G1693" s="237" t="s">
        <v>4146</v>
      </c>
      <c r="H1693" s="237"/>
      <c r="I1693" s="237">
        <v>3</v>
      </c>
      <c r="J1693" s="237" t="s">
        <v>2248</v>
      </c>
      <c r="K1693" s="237" t="s">
        <v>2248</v>
      </c>
      <c r="L1693" s="237" t="s">
        <v>2248</v>
      </c>
      <c r="M1693" s="237" t="s">
        <v>2248</v>
      </c>
    </row>
    <row r="1694" spans="1:13" ht="12.75" customHeight="1" outlineLevel="1" x14ac:dyDescent="0.25">
      <c r="A1694" s="46" t="str">
        <f t="shared" si="561"/>
        <v xml:space="preserve">Registrations; </v>
      </c>
      <c r="B1694" s="51" t="s">
        <v>1308</v>
      </c>
      <c r="C1694" s="159" t="s">
        <v>3839</v>
      </c>
      <c r="D1694" s="159" t="s">
        <v>2670</v>
      </c>
      <c r="E1694" s="234" t="s">
        <v>1247</v>
      </c>
      <c r="F1694" s="234" t="s">
        <v>2681</v>
      </c>
      <c r="G1694" s="159" t="str">
        <f t="shared" ref="G1694:G1718" si="562">VLOOKUP(E1694,DI_schema,2,FALSE)</f>
        <v>string</v>
      </c>
      <c r="H1694" s="159" t="str">
        <f t="shared" ref="H1694:H1718" si="563">VLOOKUP($E1694,DI_schema,3,FALSE)</f>
        <v/>
      </c>
      <c r="I1694" s="159">
        <f t="shared" ref="I1694:I1718" si="564">VLOOKUP($E1694,DI_schema,4,FALSE)</f>
        <v>10</v>
      </c>
      <c r="J1694" s="159" t="str">
        <f t="shared" ref="J1694:J1718" si="565">VLOOKUP($E1694,DI_schema,5,FALSE)</f>
        <v/>
      </c>
      <c r="K1694" s="159" t="str">
        <f t="shared" ref="K1694:K1718" si="566">VLOOKUP($E1694,DI_schema,6,FALSE)</f>
        <v/>
      </c>
      <c r="L1694" s="159" t="str">
        <f t="shared" ref="L1694:L1718" si="567">VLOOKUP($E1694,DI_schema,7,FALSE)</f>
        <v/>
      </c>
      <c r="M1694" s="159" t="str">
        <f t="shared" ref="M1694:M1718" si="568">IF(LEN(VLOOKUP($E1694,DI_schema,8,FALSE))&gt;0,"Yes","")</f>
        <v/>
      </c>
    </row>
    <row r="1695" spans="1:13" ht="12.75" customHeight="1" outlineLevel="1" x14ac:dyDescent="0.25">
      <c r="A1695" s="46" t="str">
        <f t="shared" si="561"/>
        <v xml:space="preserve">Registrations; </v>
      </c>
      <c r="B1695" s="51" t="s">
        <v>1308</v>
      </c>
      <c r="C1695" s="159"/>
      <c r="D1695" s="159"/>
      <c r="E1695" s="234" t="s">
        <v>1248</v>
      </c>
      <c r="F1695" s="234" t="s">
        <v>2681</v>
      </c>
      <c r="G1695" s="159" t="str">
        <f t="shared" si="562"/>
        <v>string</v>
      </c>
      <c r="H1695" s="159" t="str">
        <f t="shared" si="563"/>
        <v/>
      </c>
      <c r="I1695" s="159">
        <f t="shared" si="564"/>
        <v>40</v>
      </c>
      <c r="J1695" s="159" t="str">
        <f t="shared" si="565"/>
        <v/>
      </c>
      <c r="K1695" s="159" t="str">
        <f t="shared" si="566"/>
        <v/>
      </c>
      <c r="L1695" s="159" t="str">
        <f t="shared" si="567"/>
        <v/>
      </c>
      <c r="M1695" s="159" t="str">
        <f t="shared" si="568"/>
        <v/>
      </c>
    </row>
    <row r="1696" spans="1:13" ht="12.75" customHeight="1" outlineLevel="1" x14ac:dyDescent="0.25">
      <c r="A1696" s="46" t="str">
        <f t="shared" si="561"/>
        <v xml:space="preserve">Registrations; </v>
      </c>
      <c r="B1696" s="51" t="s">
        <v>1308</v>
      </c>
      <c r="C1696" s="159"/>
      <c r="D1696" s="159"/>
      <c r="E1696" s="234" t="s">
        <v>1249</v>
      </c>
      <c r="F1696" s="234" t="s">
        <v>2681</v>
      </c>
      <c r="G1696" s="159" t="str">
        <f t="shared" si="562"/>
        <v>string</v>
      </c>
      <c r="H1696" s="159" t="str">
        <f t="shared" si="563"/>
        <v/>
      </c>
      <c r="I1696" s="159">
        <f t="shared" si="564"/>
        <v>40</v>
      </c>
      <c r="J1696" s="159" t="str">
        <f t="shared" si="565"/>
        <v/>
      </c>
      <c r="K1696" s="159" t="str">
        <f t="shared" si="566"/>
        <v/>
      </c>
      <c r="L1696" s="159" t="str">
        <f t="shared" si="567"/>
        <v/>
      </c>
      <c r="M1696" s="159" t="str">
        <f t="shared" si="568"/>
        <v/>
      </c>
    </row>
    <row r="1697" spans="1:13" ht="12.75" customHeight="1" outlineLevel="1" x14ac:dyDescent="0.25">
      <c r="A1697" s="46" t="str">
        <f t="shared" si="561"/>
        <v xml:space="preserve">Registrations; </v>
      </c>
      <c r="B1697" s="51" t="s">
        <v>1308</v>
      </c>
      <c r="C1697" s="159"/>
      <c r="D1697" s="159"/>
      <c r="E1697" s="234" t="s">
        <v>1250</v>
      </c>
      <c r="F1697" s="234" t="s">
        <v>2681</v>
      </c>
      <c r="G1697" s="159" t="str">
        <f t="shared" si="562"/>
        <v>string</v>
      </c>
      <c r="H1697" s="159" t="str">
        <f t="shared" si="563"/>
        <v/>
      </c>
      <c r="I1697" s="159">
        <f t="shared" si="564"/>
        <v>10</v>
      </c>
      <c r="J1697" s="159" t="str">
        <f t="shared" si="565"/>
        <v/>
      </c>
      <c r="K1697" s="159" t="str">
        <f t="shared" si="566"/>
        <v/>
      </c>
      <c r="L1697" s="159" t="str">
        <f t="shared" si="567"/>
        <v/>
      </c>
      <c r="M1697" s="159" t="str">
        <f t="shared" si="568"/>
        <v>Yes</v>
      </c>
    </row>
    <row r="1698" spans="1:13" ht="12.75" customHeight="1" outlineLevel="1" x14ac:dyDescent="0.25">
      <c r="A1698" s="46" t="str">
        <f t="shared" si="561"/>
        <v xml:space="preserve">Registrations; </v>
      </c>
      <c r="B1698" s="51" t="s">
        <v>1308</v>
      </c>
      <c r="C1698" s="159"/>
      <c r="D1698" s="159"/>
      <c r="E1698" s="234" t="s">
        <v>1251</v>
      </c>
      <c r="F1698" s="234" t="s">
        <v>2681</v>
      </c>
      <c r="G1698" s="159" t="str">
        <f t="shared" si="562"/>
        <v>string</v>
      </c>
      <c r="H1698" s="159" t="str">
        <f t="shared" si="563"/>
        <v/>
      </c>
      <c r="I1698" s="159">
        <f t="shared" si="564"/>
        <v>60</v>
      </c>
      <c r="J1698" s="159" t="str">
        <f t="shared" si="565"/>
        <v/>
      </c>
      <c r="K1698" s="159" t="str">
        <f t="shared" si="566"/>
        <v/>
      </c>
      <c r="L1698" s="159" t="str">
        <f t="shared" si="567"/>
        <v/>
      </c>
      <c r="M1698" s="159" t="str">
        <f t="shared" si="568"/>
        <v>Yes</v>
      </c>
    </row>
    <row r="1699" spans="1:13" ht="12.75" customHeight="1" outlineLevel="1" x14ac:dyDescent="0.25">
      <c r="A1699" s="46" t="str">
        <f t="shared" si="561"/>
        <v xml:space="preserve">Registrations; </v>
      </c>
      <c r="B1699" s="51" t="s">
        <v>1308</v>
      </c>
      <c r="C1699" s="159"/>
      <c r="D1699" s="159"/>
      <c r="E1699" s="234" t="s">
        <v>1252</v>
      </c>
      <c r="F1699" s="234" t="s">
        <v>2681</v>
      </c>
      <c r="G1699" s="159" t="str">
        <f t="shared" si="562"/>
        <v>string</v>
      </c>
      <c r="H1699" s="159" t="str">
        <f t="shared" si="563"/>
        <v/>
      </c>
      <c r="I1699" s="159">
        <f t="shared" si="564"/>
        <v>40</v>
      </c>
      <c r="J1699" s="159" t="str">
        <f t="shared" si="565"/>
        <v/>
      </c>
      <c r="K1699" s="159" t="str">
        <f t="shared" si="566"/>
        <v/>
      </c>
      <c r="L1699" s="159" t="str">
        <f t="shared" si="567"/>
        <v/>
      </c>
      <c r="M1699" s="159" t="str">
        <f t="shared" si="568"/>
        <v/>
      </c>
    </row>
    <row r="1700" spans="1:13" ht="12.75" customHeight="1" outlineLevel="1" x14ac:dyDescent="0.25">
      <c r="A1700" s="46" t="str">
        <f t="shared" si="561"/>
        <v xml:space="preserve">Registrations; </v>
      </c>
      <c r="B1700" s="51" t="s">
        <v>1308</v>
      </c>
      <c r="C1700" s="159"/>
      <c r="D1700" s="159"/>
      <c r="E1700" s="234" t="s">
        <v>1253</v>
      </c>
      <c r="F1700" s="234" t="s">
        <v>2681</v>
      </c>
      <c r="G1700" s="159" t="str">
        <f t="shared" si="562"/>
        <v>string</v>
      </c>
      <c r="H1700" s="159" t="str">
        <f t="shared" si="563"/>
        <v/>
      </c>
      <c r="I1700" s="159">
        <f t="shared" si="564"/>
        <v>40</v>
      </c>
      <c r="J1700" s="159" t="str">
        <f t="shared" si="565"/>
        <v/>
      </c>
      <c r="K1700" s="159" t="str">
        <f t="shared" si="566"/>
        <v/>
      </c>
      <c r="L1700" s="159" t="str">
        <f t="shared" si="567"/>
        <v/>
      </c>
      <c r="M1700" s="159" t="str">
        <f t="shared" si="568"/>
        <v/>
      </c>
    </row>
    <row r="1701" spans="1:13" ht="12.75" customHeight="1" outlineLevel="1" x14ac:dyDescent="0.25">
      <c r="A1701" s="46" t="str">
        <f t="shared" si="561"/>
        <v xml:space="preserve">Registrations; </v>
      </c>
      <c r="B1701" s="51" t="s">
        <v>1308</v>
      </c>
      <c r="C1701" s="159"/>
      <c r="D1701" s="159"/>
      <c r="E1701" s="234" t="s">
        <v>2653</v>
      </c>
      <c r="F1701" s="234" t="s">
        <v>2681</v>
      </c>
      <c r="G1701" s="159" t="str">
        <f t="shared" si="562"/>
        <v>string</v>
      </c>
      <c r="H1701" s="159" t="str">
        <f t="shared" si="563"/>
        <v/>
      </c>
      <c r="I1701" s="159">
        <f t="shared" si="564"/>
        <v>10</v>
      </c>
      <c r="J1701" s="159" t="str">
        <f t="shared" si="565"/>
        <v/>
      </c>
      <c r="K1701" s="159" t="str">
        <f t="shared" si="566"/>
        <v/>
      </c>
      <c r="L1701" s="159" t="str">
        <f t="shared" si="567"/>
        <v/>
      </c>
      <c r="M1701" s="159" t="str">
        <f t="shared" si="568"/>
        <v/>
      </c>
    </row>
    <row r="1702" spans="1:13" ht="12.75" customHeight="1" outlineLevel="1" x14ac:dyDescent="0.25">
      <c r="A1702" s="46" t="str">
        <f t="shared" si="561"/>
        <v xml:space="preserve">Registrations; </v>
      </c>
      <c r="B1702" s="51" t="s">
        <v>1308</v>
      </c>
      <c r="C1702" s="159"/>
      <c r="D1702" s="159"/>
      <c r="E1702" s="234" t="s">
        <v>1254</v>
      </c>
      <c r="F1702" s="234" t="s">
        <v>2681</v>
      </c>
      <c r="G1702" s="159" t="str">
        <f t="shared" si="562"/>
        <v>string</v>
      </c>
      <c r="H1702" s="159" t="str">
        <f t="shared" si="563"/>
        <v/>
      </c>
      <c r="I1702" s="159">
        <f t="shared" si="564"/>
        <v>40</v>
      </c>
      <c r="J1702" s="159" t="str">
        <f t="shared" si="565"/>
        <v/>
      </c>
      <c r="K1702" s="159" t="str">
        <f t="shared" si="566"/>
        <v/>
      </c>
      <c r="L1702" s="159" t="str">
        <f t="shared" si="567"/>
        <v/>
      </c>
      <c r="M1702" s="159" t="str">
        <f t="shared" si="568"/>
        <v/>
      </c>
    </row>
    <row r="1703" spans="1:13" ht="12.75" customHeight="1" outlineLevel="1" x14ac:dyDescent="0.25">
      <c r="A1703" s="46" t="str">
        <f t="shared" si="561"/>
        <v xml:space="preserve">Registrations; </v>
      </c>
      <c r="B1703" s="51" t="s">
        <v>1308</v>
      </c>
      <c r="C1703" s="4"/>
      <c r="D1703" s="159"/>
      <c r="E1703" s="234" t="s">
        <v>1255</v>
      </c>
      <c r="F1703" s="234" t="s">
        <v>2681</v>
      </c>
      <c r="G1703" s="159" t="str">
        <f t="shared" si="562"/>
        <v>string</v>
      </c>
      <c r="H1703" s="159" t="str">
        <f t="shared" si="563"/>
        <v/>
      </c>
      <c r="I1703" s="159">
        <f t="shared" si="564"/>
        <v>3</v>
      </c>
      <c r="J1703" s="159" t="str">
        <f t="shared" si="565"/>
        <v/>
      </c>
      <c r="K1703" s="159" t="str">
        <f t="shared" si="566"/>
        <v/>
      </c>
      <c r="L1703" s="159" t="str">
        <f t="shared" si="567"/>
        <v/>
      </c>
      <c r="M1703" s="159" t="str">
        <f t="shared" si="568"/>
        <v/>
      </c>
    </row>
    <row r="1704" spans="1:13" ht="12.75" customHeight="1" outlineLevel="1" collapsed="1" x14ac:dyDescent="0.25">
      <c r="A1704" s="46" t="str">
        <f t="shared" si="561"/>
        <v xml:space="preserve">Registrations; </v>
      </c>
      <c r="B1704" s="51" t="s">
        <v>1308</v>
      </c>
      <c r="C1704" s="4"/>
      <c r="D1704" s="159"/>
      <c r="E1704" s="234" t="s">
        <v>2882</v>
      </c>
      <c r="F1704" s="234" t="s">
        <v>2681</v>
      </c>
      <c r="G1704" s="159" t="str">
        <f t="shared" si="562"/>
        <v>string</v>
      </c>
      <c r="H1704" s="159" t="str">
        <f t="shared" si="563"/>
        <v/>
      </c>
      <c r="I1704" s="159">
        <f t="shared" si="564"/>
        <v>3</v>
      </c>
      <c r="J1704" s="159" t="str">
        <f t="shared" si="565"/>
        <v/>
      </c>
      <c r="K1704" s="159" t="str">
        <f t="shared" si="566"/>
        <v/>
      </c>
      <c r="L1704" s="159" t="str">
        <f t="shared" si="567"/>
        <v/>
      </c>
      <c r="M1704" s="159" t="str">
        <f t="shared" si="568"/>
        <v/>
      </c>
    </row>
    <row r="1705" spans="1:13" ht="12.75" customHeight="1" outlineLevel="1" x14ac:dyDescent="0.25">
      <c r="A1705" s="46" t="str">
        <f t="shared" si="561"/>
        <v xml:space="preserve">Registrations; </v>
      </c>
      <c r="B1705" s="51" t="s">
        <v>1308</v>
      </c>
      <c r="C1705" s="4" t="s">
        <v>652</v>
      </c>
      <c r="D1705" s="159" t="s">
        <v>2670</v>
      </c>
      <c r="E1705" s="234" t="s">
        <v>653</v>
      </c>
      <c r="F1705" s="234" t="s">
        <v>2681</v>
      </c>
      <c r="G1705" s="159" t="str">
        <f t="shared" si="562"/>
        <v>string</v>
      </c>
      <c r="H1705" s="159" t="str">
        <f t="shared" si="563"/>
        <v/>
      </c>
      <c r="I1705" s="159">
        <f t="shared" si="564"/>
        <v>4</v>
      </c>
      <c r="J1705" s="159" t="str">
        <f t="shared" si="565"/>
        <v/>
      </c>
      <c r="K1705" s="159" t="str">
        <f t="shared" si="566"/>
        <v/>
      </c>
      <c r="L1705" s="159" t="str">
        <f t="shared" si="567"/>
        <v/>
      </c>
      <c r="M1705" s="159" t="str">
        <f t="shared" si="568"/>
        <v>Yes</v>
      </c>
    </row>
    <row r="1706" spans="1:13" ht="12.75" customHeight="1" outlineLevel="1" x14ac:dyDescent="0.25">
      <c r="A1706" s="46" t="str">
        <f t="shared" si="561"/>
        <v xml:space="preserve">Registrations; </v>
      </c>
      <c r="B1706" s="51" t="s">
        <v>1308</v>
      </c>
      <c r="C1706" s="159"/>
      <c r="D1706" s="159"/>
      <c r="E1706" s="234" t="s">
        <v>654</v>
      </c>
      <c r="F1706" s="234" t="s">
        <v>2681</v>
      </c>
      <c r="G1706" s="159" t="str">
        <f t="shared" si="562"/>
        <v>string</v>
      </c>
      <c r="H1706" s="159" t="str">
        <f t="shared" si="563"/>
        <v/>
      </c>
      <c r="I1706" s="159">
        <f t="shared" si="564"/>
        <v>40</v>
      </c>
      <c r="J1706" s="159" t="str">
        <f t="shared" si="565"/>
        <v/>
      </c>
      <c r="K1706" s="159" t="str">
        <f t="shared" si="566"/>
        <v/>
      </c>
      <c r="L1706" s="159" t="str">
        <f t="shared" si="567"/>
        <v/>
      </c>
      <c r="M1706" s="159" t="str">
        <f t="shared" si="568"/>
        <v/>
      </c>
    </row>
    <row r="1707" spans="1:13" ht="12.75" customHeight="1" outlineLevel="1" x14ac:dyDescent="0.25">
      <c r="A1707" s="46" t="str">
        <f t="shared" si="561"/>
        <v xml:space="preserve">Registrations; </v>
      </c>
      <c r="B1707" s="51" t="s">
        <v>1308</v>
      </c>
      <c r="C1707" s="159"/>
      <c r="D1707" s="159"/>
      <c r="E1707" s="234" t="s">
        <v>655</v>
      </c>
      <c r="F1707" s="234" t="s">
        <v>2681</v>
      </c>
      <c r="G1707" s="159" t="str">
        <f t="shared" si="562"/>
        <v>string</v>
      </c>
      <c r="H1707" s="159" t="str">
        <f t="shared" si="563"/>
        <v/>
      </c>
      <c r="I1707" s="159">
        <f t="shared" si="564"/>
        <v>40</v>
      </c>
      <c r="J1707" s="159" t="str">
        <f t="shared" si="565"/>
        <v/>
      </c>
      <c r="K1707" s="159" t="str">
        <f t="shared" si="566"/>
        <v/>
      </c>
      <c r="L1707" s="159" t="str">
        <f t="shared" si="567"/>
        <v/>
      </c>
      <c r="M1707" s="159" t="str">
        <f t="shared" si="568"/>
        <v/>
      </c>
    </row>
    <row r="1708" spans="1:13" ht="12.75" customHeight="1" outlineLevel="1" x14ac:dyDescent="0.25">
      <c r="A1708" s="46" t="str">
        <f t="shared" si="561"/>
        <v xml:space="preserve">Registrations; </v>
      </c>
      <c r="B1708" s="51" t="s">
        <v>1308</v>
      </c>
      <c r="C1708" s="159"/>
      <c r="D1708" s="159"/>
      <c r="E1708" s="234" t="s">
        <v>656</v>
      </c>
      <c r="F1708" s="234" t="s">
        <v>2681</v>
      </c>
      <c r="G1708" s="159" t="str">
        <f t="shared" si="562"/>
        <v>string</v>
      </c>
      <c r="H1708" s="159" t="str">
        <f t="shared" si="563"/>
        <v/>
      </c>
      <c r="I1708" s="159">
        <f t="shared" si="564"/>
        <v>40</v>
      </c>
      <c r="J1708" s="159" t="str">
        <f t="shared" si="565"/>
        <v/>
      </c>
      <c r="K1708" s="159" t="str">
        <f t="shared" si="566"/>
        <v/>
      </c>
      <c r="L1708" s="159" t="str">
        <f t="shared" si="567"/>
        <v/>
      </c>
      <c r="M1708" s="159" t="str">
        <f t="shared" si="568"/>
        <v/>
      </c>
    </row>
    <row r="1709" spans="1:13" ht="12.75" customHeight="1" outlineLevel="1" x14ac:dyDescent="0.25">
      <c r="A1709" s="46" t="str">
        <f t="shared" si="561"/>
        <v xml:space="preserve">Registrations; </v>
      </c>
      <c r="B1709" s="51" t="s">
        <v>1308</v>
      </c>
      <c r="C1709" s="159"/>
      <c r="D1709" s="159"/>
      <c r="E1709" s="234" t="s">
        <v>657</v>
      </c>
      <c r="F1709" s="234" t="s">
        <v>2681</v>
      </c>
      <c r="G1709" s="159" t="str">
        <f t="shared" si="562"/>
        <v>string</v>
      </c>
      <c r="H1709" s="159" t="str">
        <f t="shared" si="563"/>
        <v/>
      </c>
      <c r="I1709" s="159">
        <f t="shared" si="564"/>
        <v>40</v>
      </c>
      <c r="J1709" s="159" t="str">
        <f t="shared" si="565"/>
        <v/>
      </c>
      <c r="K1709" s="159" t="str">
        <f t="shared" si="566"/>
        <v/>
      </c>
      <c r="L1709" s="159" t="str">
        <f t="shared" si="567"/>
        <v/>
      </c>
      <c r="M1709" s="159" t="str">
        <f t="shared" si="568"/>
        <v/>
      </c>
    </row>
    <row r="1710" spans="1:13" ht="12.75" customHeight="1" outlineLevel="1" x14ac:dyDescent="0.25">
      <c r="A1710" s="46" t="str">
        <f t="shared" si="561"/>
        <v xml:space="preserve">Registrations; </v>
      </c>
      <c r="B1710" s="51" t="s">
        <v>1308</v>
      </c>
      <c r="C1710" s="159"/>
      <c r="D1710" s="159"/>
      <c r="E1710" s="234" t="s">
        <v>2643</v>
      </c>
      <c r="F1710" s="234" t="s">
        <v>2681</v>
      </c>
      <c r="G1710" s="159" t="str">
        <f t="shared" si="562"/>
        <v>string</v>
      </c>
      <c r="H1710" s="159" t="str">
        <f t="shared" si="563"/>
        <v/>
      </c>
      <c r="I1710" s="159">
        <f t="shared" si="564"/>
        <v>30</v>
      </c>
      <c r="J1710" s="159" t="str">
        <f t="shared" si="565"/>
        <v/>
      </c>
      <c r="K1710" s="159" t="str">
        <f t="shared" si="566"/>
        <v/>
      </c>
      <c r="L1710" s="159" t="str">
        <f t="shared" si="567"/>
        <v/>
      </c>
      <c r="M1710" s="159" t="str">
        <f t="shared" si="568"/>
        <v>Yes</v>
      </c>
    </row>
    <row r="1711" spans="1:13" ht="12.75" customHeight="1" outlineLevel="1" x14ac:dyDescent="0.25">
      <c r="A1711" s="46" t="str">
        <f t="shared" si="561"/>
        <v xml:space="preserve">Registrations; </v>
      </c>
      <c r="B1711" s="51" t="s">
        <v>1308</v>
      </c>
      <c r="C1711" s="159"/>
      <c r="D1711" s="159"/>
      <c r="E1711" s="234" t="s">
        <v>1048</v>
      </c>
      <c r="F1711" s="234" t="s">
        <v>2681</v>
      </c>
      <c r="G1711" s="159" t="str">
        <f t="shared" si="562"/>
        <v>string</v>
      </c>
      <c r="H1711" s="159" t="str">
        <f t="shared" si="563"/>
        <v/>
      </c>
      <c r="I1711" s="159">
        <f t="shared" si="564"/>
        <v>40</v>
      </c>
      <c r="J1711" s="159" t="str">
        <f t="shared" si="565"/>
        <v/>
      </c>
      <c r="K1711" s="159" t="str">
        <f t="shared" si="566"/>
        <v/>
      </c>
      <c r="L1711" s="159" t="str">
        <f t="shared" si="567"/>
        <v/>
      </c>
      <c r="M1711" s="159" t="str">
        <f t="shared" si="568"/>
        <v/>
      </c>
    </row>
    <row r="1712" spans="1:13" ht="12.75" customHeight="1" outlineLevel="1" x14ac:dyDescent="0.25">
      <c r="A1712" s="46" t="str">
        <f t="shared" si="561"/>
        <v xml:space="preserve">Registrations; </v>
      </c>
      <c r="B1712" s="51" t="s">
        <v>1308</v>
      </c>
      <c r="C1712" s="4" t="s">
        <v>2649</v>
      </c>
      <c r="D1712" s="4" t="s">
        <v>2681</v>
      </c>
      <c r="E1712" s="4" t="s">
        <v>2897</v>
      </c>
      <c r="F1712" s="4" t="s">
        <v>2681</v>
      </c>
      <c r="G1712" s="159" t="str">
        <f t="shared" si="562"/>
        <v>string</v>
      </c>
      <c r="H1712" s="159" t="str">
        <f t="shared" si="563"/>
        <v/>
      </c>
      <c r="I1712" s="159">
        <f t="shared" si="564"/>
        <v>70</v>
      </c>
      <c r="J1712" s="159" t="str">
        <f t="shared" si="565"/>
        <v/>
      </c>
      <c r="K1712" s="159" t="str">
        <f t="shared" si="566"/>
        <v/>
      </c>
      <c r="L1712" s="159" t="str">
        <f t="shared" si="567"/>
        <v/>
      </c>
      <c r="M1712" s="159" t="str">
        <f t="shared" si="568"/>
        <v/>
      </c>
    </row>
    <row r="1713" spans="1:13" ht="12.75" customHeight="1" outlineLevel="1" x14ac:dyDescent="0.25">
      <c r="A1713" s="46" t="str">
        <f t="shared" si="561"/>
        <v xml:space="preserve">Registrations; </v>
      </c>
      <c r="B1713" s="51" t="s">
        <v>1308</v>
      </c>
      <c r="C1713" s="235" t="s">
        <v>2690</v>
      </c>
      <c r="D1713" s="159" t="s">
        <v>2681</v>
      </c>
      <c r="E1713" s="4" t="s">
        <v>2789</v>
      </c>
      <c r="F1713" s="4" t="s">
        <v>2681</v>
      </c>
      <c r="G1713" s="159" t="str">
        <f t="shared" si="562"/>
        <v>string</v>
      </c>
      <c r="H1713" s="159" t="str">
        <f t="shared" si="563"/>
        <v/>
      </c>
      <c r="I1713" s="159">
        <f t="shared" si="564"/>
        <v>20</v>
      </c>
      <c r="J1713" s="159" t="str">
        <f t="shared" si="565"/>
        <v/>
      </c>
      <c r="K1713" s="159" t="str">
        <f t="shared" si="566"/>
        <v/>
      </c>
      <c r="L1713" s="159" t="str">
        <f t="shared" si="567"/>
        <v/>
      </c>
      <c r="M1713" s="159" t="str">
        <f t="shared" si="568"/>
        <v/>
      </c>
    </row>
    <row r="1714" spans="1:13" ht="12.75" customHeight="1" outlineLevel="1" x14ac:dyDescent="0.25">
      <c r="A1714" s="46" t="str">
        <f t="shared" si="561"/>
        <v xml:space="preserve">Registrations; </v>
      </c>
      <c r="B1714" s="51" t="s">
        <v>1308</v>
      </c>
      <c r="C1714" s="159"/>
      <c r="D1714" s="159"/>
      <c r="E1714" s="4" t="s">
        <v>2790</v>
      </c>
      <c r="F1714" s="4" t="s">
        <v>2681</v>
      </c>
      <c r="G1714" s="159" t="str">
        <f t="shared" si="562"/>
        <v>string</v>
      </c>
      <c r="H1714" s="159" t="str">
        <f t="shared" si="563"/>
        <v/>
      </c>
      <c r="I1714" s="159">
        <f t="shared" si="564"/>
        <v>10</v>
      </c>
      <c r="J1714" s="159" t="str">
        <f t="shared" si="565"/>
        <v/>
      </c>
      <c r="K1714" s="159" t="str">
        <f t="shared" si="566"/>
        <v/>
      </c>
      <c r="L1714" s="159" t="str">
        <f t="shared" si="567"/>
        <v/>
      </c>
      <c r="M1714" s="159" t="str">
        <f t="shared" si="568"/>
        <v/>
      </c>
    </row>
    <row r="1715" spans="1:13" ht="12.75" customHeight="1" outlineLevel="1" x14ac:dyDescent="0.25">
      <c r="A1715" s="46" t="str">
        <f t="shared" si="561"/>
        <v xml:space="preserve">Registrations; </v>
      </c>
      <c r="B1715" s="51" t="s">
        <v>1308</v>
      </c>
      <c r="C1715" s="235" t="s">
        <v>2691</v>
      </c>
      <c r="D1715" s="159" t="s">
        <v>2681</v>
      </c>
      <c r="E1715" s="4" t="s">
        <v>2789</v>
      </c>
      <c r="F1715" s="4" t="s">
        <v>2681</v>
      </c>
      <c r="G1715" s="159" t="str">
        <f t="shared" si="562"/>
        <v>string</v>
      </c>
      <c r="H1715" s="159" t="str">
        <f t="shared" si="563"/>
        <v/>
      </c>
      <c r="I1715" s="159">
        <f t="shared" si="564"/>
        <v>20</v>
      </c>
      <c r="J1715" s="159" t="str">
        <f t="shared" si="565"/>
        <v/>
      </c>
      <c r="K1715" s="159" t="str">
        <f t="shared" si="566"/>
        <v/>
      </c>
      <c r="L1715" s="159" t="str">
        <f t="shared" si="567"/>
        <v/>
      </c>
      <c r="M1715" s="159" t="str">
        <f t="shared" si="568"/>
        <v/>
      </c>
    </row>
    <row r="1716" spans="1:13" ht="12.75" customHeight="1" outlineLevel="1" x14ac:dyDescent="0.25">
      <c r="A1716" s="46" t="str">
        <f t="shared" si="561"/>
        <v xml:space="preserve">Registrations; </v>
      </c>
      <c r="B1716" s="51" t="s">
        <v>1308</v>
      </c>
      <c r="E1716" s="4" t="s">
        <v>2790</v>
      </c>
      <c r="F1716" s="4" t="s">
        <v>2681</v>
      </c>
      <c r="G1716" s="159" t="str">
        <f t="shared" si="562"/>
        <v>string</v>
      </c>
      <c r="H1716" s="159" t="str">
        <f t="shared" si="563"/>
        <v/>
      </c>
      <c r="I1716" s="159">
        <f t="shared" si="564"/>
        <v>10</v>
      </c>
      <c r="J1716" s="159" t="str">
        <f t="shared" si="565"/>
        <v/>
      </c>
      <c r="K1716" s="159" t="str">
        <f t="shared" si="566"/>
        <v/>
      </c>
      <c r="L1716" s="159" t="str">
        <f t="shared" si="567"/>
        <v/>
      </c>
      <c r="M1716" s="159" t="str">
        <f t="shared" si="568"/>
        <v/>
      </c>
    </row>
    <row r="1717" spans="1:13" ht="12.75" customHeight="1" outlineLevel="1" x14ac:dyDescent="0.25">
      <c r="A1717" s="46" t="str">
        <f t="shared" si="561"/>
        <v xml:space="preserve">Registrations; </v>
      </c>
      <c r="B1717" s="51" t="s">
        <v>1308</v>
      </c>
      <c r="C1717" s="235" t="s">
        <v>2692</v>
      </c>
      <c r="D1717" s="159" t="s">
        <v>2681</v>
      </c>
      <c r="E1717" s="4" t="s">
        <v>2789</v>
      </c>
      <c r="F1717" s="4" t="s">
        <v>2681</v>
      </c>
      <c r="G1717" s="159" t="str">
        <f t="shared" si="562"/>
        <v>string</v>
      </c>
      <c r="H1717" s="159" t="str">
        <f t="shared" si="563"/>
        <v/>
      </c>
      <c r="I1717" s="159">
        <f t="shared" si="564"/>
        <v>20</v>
      </c>
      <c r="J1717" s="159" t="str">
        <f t="shared" si="565"/>
        <v/>
      </c>
      <c r="K1717" s="159" t="str">
        <f t="shared" si="566"/>
        <v/>
      </c>
      <c r="L1717" s="159" t="str">
        <f t="shared" si="567"/>
        <v/>
      </c>
      <c r="M1717" s="159" t="str">
        <f t="shared" si="568"/>
        <v/>
      </c>
    </row>
    <row r="1718" spans="1:13" ht="12.75" customHeight="1" outlineLevel="1" x14ac:dyDescent="0.25">
      <c r="A1718" s="46" t="str">
        <f t="shared" si="561"/>
        <v xml:space="preserve">Registrations; </v>
      </c>
      <c r="B1718" s="51" t="s">
        <v>1308</v>
      </c>
      <c r="C1718" s="159"/>
      <c r="D1718" s="159"/>
      <c r="E1718" s="4" t="s">
        <v>2790</v>
      </c>
      <c r="F1718" s="4" t="s">
        <v>2681</v>
      </c>
      <c r="G1718" s="159" t="str">
        <f t="shared" si="562"/>
        <v>string</v>
      </c>
      <c r="H1718" s="159" t="str">
        <f t="shared" si="563"/>
        <v/>
      </c>
      <c r="I1718" s="159">
        <f t="shared" si="564"/>
        <v>10</v>
      </c>
      <c r="J1718" s="159" t="str">
        <f t="shared" si="565"/>
        <v/>
      </c>
      <c r="K1718" s="159" t="str">
        <f t="shared" si="566"/>
        <v/>
      </c>
      <c r="L1718" s="159" t="str">
        <f t="shared" si="567"/>
        <v/>
      </c>
      <c r="M1718" s="159" t="str">
        <f t="shared" si="568"/>
        <v/>
      </c>
    </row>
    <row r="1719" spans="1:13" ht="12.75" customHeight="1" outlineLevel="1" x14ac:dyDescent="0.25">
      <c r="A1719" s="46" t="str">
        <f t="shared" si="561"/>
        <v xml:space="preserve">Registrations; </v>
      </c>
      <c r="B1719" s="51" t="s">
        <v>1308</v>
      </c>
      <c r="C1719" s="159" t="s">
        <v>2650</v>
      </c>
      <c r="D1719" s="159" t="s">
        <v>2681</v>
      </c>
      <c r="E1719" s="4"/>
      <c r="F1719" s="4"/>
      <c r="G1719" s="159"/>
      <c r="H1719" s="159"/>
      <c r="I1719" s="159"/>
      <c r="J1719" s="159"/>
      <c r="K1719" s="159"/>
      <c r="L1719" s="159"/>
      <c r="M1719" s="159"/>
    </row>
    <row r="1720" spans="1:13" ht="12.75" customHeight="1" outlineLevel="1" x14ac:dyDescent="0.25">
      <c r="A1720" s="46" t="str">
        <f t="shared" si="561"/>
        <v xml:space="preserve">Registrations; </v>
      </c>
      <c r="B1720" s="51" t="s">
        <v>1308</v>
      </c>
      <c r="C1720" s="235" t="s">
        <v>3652</v>
      </c>
      <c r="D1720" s="159" t="s">
        <v>2681</v>
      </c>
      <c r="E1720" s="4" t="s">
        <v>2652</v>
      </c>
      <c r="F1720" s="4" t="s">
        <v>2681</v>
      </c>
      <c r="G1720" s="159" t="str">
        <f t="shared" ref="G1720:G1732" si="569">VLOOKUP(E1720,DI_schema,2,FALSE)</f>
        <v>string</v>
      </c>
      <c r="H1720" s="159" t="str">
        <f t="shared" ref="H1720:H1732" si="570">VLOOKUP($E1720,DI_schema,3,FALSE)</f>
        <v/>
      </c>
      <c r="I1720" s="159">
        <f t="shared" ref="I1720:I1732" si="571">VLOOKUP($E1720,DI_schema,4,FALSE)</f>
        <v>40</v>
      </c>
      <c r="J1720" s="159" t="str">
        <f t="shared" ref="J1720:J1732" si="572">VLOOKUP($E1720,DI_schema,5,FALSE)</f>
        <v/>
      </c>
      <c r="K1720" s="159" t="str">
        <f t="shared" ref="K1720:K1732" si="573">VLOOKUP($E1720,DI_schema,6,FALSE)</f>
        <v/>
      </c>
      <c r="L1720" s="159" t="str">
        <f t="shared" ref="L1720:L1732" si="574">VLOOKUP($E1720,DI_schema,7,FALSE)</f>
        <v/>
      </c>
      <c r="M1720" s="159" t="str">
        <f t="shared" ref="M1720:M1732" si="575">IF(LEN(VLOOKUP($E1720,DI_schema,8,FALSE))&gt;0,"Yes","")</f>
        <v/>
      </c>
    </row>
    <row r="1721" spans="1:13" ht="12.75" customHeight="1" outlineLevel="1" x14ac:dyDescent="0.25">
      <c r="A1721" s="46" t="str">
        <f t="shared" si="561"/>
        <v xml:space="preserve">Registrations; </v>
      </c>
      <c r="B1721" s="51" t="s">
        <v>1308</v>
      </c>
      <c r="C1721" s="159"/>
      <c r="D1721" s="159"/>
      <c r="E1721" s="4" t="s">
        <v>1247</v>
      </c>
      <c r="F1721" s="4" t="s">
        <v>2681</v>
      </c>
      <c r="G1721" s="159" t="str">
        <f t="shared" si="569"/>
        <v>string</v>
      </c>
      <c r="H1721" s="159" t="str">
        <f t="shared" si="570"/>
        <v/>
      </c>
      <c r="I1721" s="159">
        <f t="shared" si="571"/>
        <v>10</v>
      </c>
      <c r="J1721" s="159" t="str">
        <f t="shared" si="572"/>
        <v/>
      </c>
      <c r="K1721" s="159" t="str">
        <f t="shared" si="573"/>
        <v/>
      </c>
      <c r="L1721" s="159" t="str">
        <f t="shared" si="574"/>
        <v/>
      </c>
      <c r="M1721" s="159" t="str">
        <f t="shared" si="575"/>
        <v/>
      </c>
    </row>
    <row r="1722" spans="1:13" ht="12.75" customHeight="1" outlineLevel="1" x14ac:dyDescent="0.25">
      <c r="A1722" s="46" t="str">
        <f t="shared" si="561"/>
        <v xml:space="preserve">Registrations; </v>
      </c>
      <c r="B1722" s="51" t="s">
        <v>1308</v>
      </c>
      <c r="C1722" s="159"/>
      <c r="D1722" s="159"/>
      <c r="E1722" s="4" t="s">
        <v>1248</v>
      </c>
      <c r="F1722" s="4" t="s">
        <v>2681</v>
      </c>
      <c r="G1722" s="159" t="str">
        <f t="shared" si="569"/>
        <v>string</v>
      </c>
      <c r="H1722" s="159" t="str">
        <f t="shared" si="570"/>
        <v/>
      </c>
      <c r="I1722" s="159">
        <f t="shared" si="571"/>
        <v>40</v>
      </c>
      <c r="J1722" s="159" t="str">
        <f t="shared" si="572"/>
        <v/>
      </c>
      <c r="K1722" s="159" t="str">
        <f t="shared" si="573"/>
        <v/>
      </c>
      <c r="L1722" s="159" t="str">
        <f t="shared" si="574"/>
        <v/>
      </c>
      <c r="M1722" s="159" t="str">
        <f t="shared" si="575"/>
        <v/>
      </c>
    </row>
    <row r="1723" spans="1:13" ht="12.75" customHeight="1" outlineLevel="1" x14ac:dyDescent="0.25">
      <c r="A1723" s="46" t="str">
        <f t="shared" si="561"/>
        <v xml:space="preserve">Registrations; </v>
      </c>
      <c r="B1723" s="51" t="s">
        <v>1308</v>
      </c>
      <c r="C1723" s="159"/>
      <c r="D1723" s="159"/>
      <c r="E1723" s="4" t="s">
        <v>1249</v>
      </c>
      <c r="F1723" s="4" t="s">
        <v>2681</v>
      </c>
      <c r="G1723" s="159" t="str">
        <f t="shared" si="569"/>
        <v>string</v>
      </c>
      <c r="H1723" s="159" t="str">
        <f t="shared" si="570"/>
        <v/>
      </c>
      <c r="I1723" s="159">
        <f t="shared" si="571"/>
        <v>40</v>
      </c>
      <c r="J1723" s="159" t="str">
        <f t="shared" si="572"/>
        <v/>
      </c>
      <c r="K1723" s="159" t="str">
        <f t="shared" si="573"/>
        <v/>
      </c>
      <c r="L1723" s="159" t="str">
        <f t="shared" si="574"/>
        <v/>
      </c>
      <c r="M1723" s="159" t="str">
        <f t="shared" si="575"/>
        <v/>
      </c>
    </row>
    <row r="1724" spans="1:13" ht="12.75" customHeight="1" outlineLevel="1" x14ac:dyDescent="0.25">
      <c r="A1724" s="46" t="str">
        <f t="shared" si="561"/>
        <v xml:space="preserve">Registrations; </v>
      </c>
      <c r="B1724" s="51" t="s">
        <v>1308</v>
      </c>
      <c r="C1724" s="159"/>
      <c r="D1724" s="159"/>
      <c r="E1724" s="4" t="s">
        <v>1250</v>
      </c>
      <c r="F1724" s="4" t="s">
        <v>2681</v>
      </c>
      <c r="G1724" s="159" t="str">
        <f t="shared" si="569"/>
        <v>string</v>
      </c>
      <c r="H1724" s="159" t="str">
        <f t="shared" si="570"/>
        <v/>
      </c>
      <c r="I1724" s="159">
        <f t="shared" si="571"/>
        <v>10</v>
      </c>
      <c r="J1724" s="159" t="str">
        <f t="shared" si="572"/>
        <v/>
      </c>
      <c r="K1724" s="159" t="str">
        <f t="shared" si="573"/>
        <v/>
      </c>
      <c r="L1724" s="159" t="str">
        <f t="shared" si="574"/>
        <v/>
      </c>
      <c r="M1724" s="159" t="str">
        <f t="shared" si="575"/>
        <v>Yes</v>
      </c>
    </row>
    <row r="1725" spans="1:13" ht="12.75" customHeight="1" outlineLevel="1" x14ac:dyDescent="0.25">
      <c r="A1725" s="46" t="str">
        <f t="shared" si="561"/>
        <v xml:space="preserve">Registrations; </v>
      </c>
      <c r="B1725" s="51" t="s">
        <v>1308</v>
      </c>
      <c r="C1725" s="159"/>
      <c r="D1725" s="159"/>
      <c r="E1725" s="4" t="s">
        <v>1251</v>
      </c>
      <c r="F1725" s="4" t="s">
        <v>2670</v>
      </c>
      <c r="G1725" s="159" t="str">
        <f t="shared" si="569"/>
        <v>string</v>
      </c>
      <c r="H1725" s="159" t="str">
        <f t="shared" si="570"/>
        <v/>
      </c>
      <c r="I1725" s="159">
        <f t="shared" si="571"/>
        <v>60</v>
      </c>
      <c r="J1725" s="159" t="str">
        <f t="shared" si="572"/>
        <v/>
      </c>
      <c r="K1725" s="159" t="str">
        <f t="shared" si="573"/>
        <v/>
      </c>
      <c r="L1725" s="159" t="str">
        <f t="shared" si="574"/>
        <v/>
      </c>
      <c r="M1725" s="159" t="str">
        <f t="shared" si="575"/>
        <v>Yes</v>
      </c>
    </row>
    <row r="1726" spans="1:13" ht="12.75" customHeight="1" outlineLevel="1" x14ac:dyDescent="0.25">
      <c r="A1726" s="46" t="str">
        <f t="shared" si="561"/>
        <v xml:space="preserve">Registrations; </v>
      </c>
      <c r="B1726" s="51" t="s">
        <v>1308</v>
      </c>
      <c r="C1726" s="159"/>
      <c r="D1726" s="159"/>
      <c r="E1726" s="4" t="s">
        <v>1252</v>
      </c>
      <c r="F1726" s="4" t="s">
        <v>2681</v>
      </c>
      <c r="G1726" s="159" t="str">
        <f t="shared" si="569"/>
        <v>string</v>
      </c>
      <c r="H1726" s="159" t="str">
        <f t="shared" si="570"/>
        <v/>
      </c>
      <c r="I1726" s="159">
        <f t="shared" si="571"/>
        <v>40</v>
      </c>
      <c r="J1726" s="159" t="str">
        <f t="shared" si="572"/>
        <v/>
      </c>
      <c r="K1726" s="159" t="str">
        <f t="shared" si="573"/>
        <v/>
      </c>
      <c r="L1726" s="159" t="str">
        <f t="shared" si="574"/>
        <v/>
      </c>
      <c r="M1726" s="159" t="str">
        <f t="shared" si="575"/>
        <v/>
      </c>
    </row>
    <row r="1727" spans="1:13" ht="12.75" customHeight="1" outlineLevel="1" collapsed="1" x14ac:dyDescent="0.25">
      <c r="A1727" s="46" t="str">
        <f t="shared" si="561"/>
        <v xml:space="preserve">Registrations; </v>
      </c>
      <c r="B1727" s="51" t="s">
        <v>1308</v>
      </c>
      <c r="C1727" s="159"/>
      <c r="D1727" s="159"/>
      <c r="E1727" s="4" t="s">
        <v>1253</v>
      </c>
      <c r="F1727" s="4" t="s">
        <v>2681</v>
      </c>
      <c r="G1727" s="159" t="str">
        <f t="shared" si="569"/>
        <v>string</v>
      </c>
      <c r="H1727" s="159" t="str">
        <f t="shared" si="570"/>
        <v/>
      </c>
      <c r="I1727" s="159">
        <f t="shared" si="571"/>
        <v>40</v>
      </c>
      <c r="J1727" s="159" t="str">
        <f t="shared" si="572"/>
        <v/>
      </c>
      <c r="K1727" s="159" t="str">
        <f t="shared" si="573"/>
        <v/>
      </c>
      <c r="L1727" s="159" t="str">
        <f t="shared" si="574"/>
        <v/>
      </c>
      <c r="M1727" s="159" t="str">
        <f t="shared" si="575"/>
        <v/>
      </c>
    </row>
    <row r="1728" spans="1:13" ht="12.75" customHeight="1" outlineLevel="1" x14ac:dyDescent="0.25">
      <c r="A1728" s="46" t="str">
        <f t="shared" si="561"/>
        <v xml:space="preserve">Registrations; </v>
      </c>
      <c r="B1728" s="51" t="s">
        <v>1308</v>
      </c>
      <c r="C1728" s="159"/>
      <c r="D1728" s="159"/>
      <c r="E1728" s="4" t="s">
        <v>2653</v>
      </c>
      <c r="F1728" s="4" t="s">
        <v>2681</v>
      </c>
      <c r="G1728" s="159" t="str">
        <f t="shared" si="569"/>
        <v>string</v>
      </c>
      <c r="H1728" s="159" t="str">
        <f t="shared" si="570"/>
        <v/>
      </c>
      <c r="I1728" s="159">
        <f t="shared" si="571"/>
        <v>10</v>
      </c>
      <c r="J1728" s="159" t="str">
        <f t="shared" si="572"/>
        <v/>
      </c>
      <c r="K1728" s="159" t="str">
        <f t="shared" si="573"/>
        <v/>
      </c>
      <c r="L1728" s="159" t="str">
        <f t="shared" si="574"/>
        <v/>
      </c>
      <c r="M1728" s="159" t="str">
        <f t="shared" si="575"/>
        <v/>
      </c>
    </row>
    <row r="1729" spans="1:13" ht="12.75" customHeight="1" outlineLevel="1" x14ac:dyDescent="0.25">
      <c r="A1729" s="46" t="str">
        <f t="shared" si="561"/>
        <v xml:space="preserve">Registrations; </v>
      </c>
      <c r="B1729" s="51" t="s">
        <v>1308</v>
      </c>
      <c r="C1729" s="159"/>
      <c r="D1729" s="159"/>
      <c r="E1729" s="4" t="s">
        <v>1254</v>
      </c>
      <c r="F1729" s="4" t="s">
        <v>2681</v>
      </c>
      <c r="G1729" s="159" t="str">
        <f t="shared" si="569"/>
        <v>string</v>
      </c>
      <c r="H1729" s="159" t="str">
        <f t="shared" si="570"/>
        <v/>
      </c>
      <c r="I1729" s="159">
        <f t="shared" si="571"/>
        <v>40</v>
      </c>
      <c r="J1729" s="159" t="str">
        <f t="shared" si="572"/>
        <v/>
      </c>
      <c r="K1729" s="159" t="str">
        <f t="shared" si="573"/>
        <v/>
      </c>
      <c r="L1729" s="159" t="str">
        <f t="shared" si="574"/>
        <v/>
      </c>
      <c r="M1729" s="159" t="str">
        <f t="shared" si="575"/>
        <v/>
      </c>
    </row>
    <row r="1730" spans="1:13" ht="12.75" customHeight="1" outlineLevel="1" x14ac:dyDescent="0.25">
      <c r="A1730" s="46" t="str">
        <f t="shared" si="561"/>
        <v xml:space="preserve">Registrations; </v>
      </c>
      <c r="B1730" s="51" t="s">
        <v>1308</v>
      </c>
      <c r="C1730" s="159"/>
      <c r="D1730" s="159"/>
      <c r="E1730" s="234" t="s">
        <v>1255</v>
      </c>
      <c r="F1730" s="234" t="s">
        <v>2681</v>
      </c>
      <c r="G1730" s="159" t="str">
        <f t="shared" si="569"/>
        <v>string</v>
      </c>
      <c r="H1730" s="159" t="str">
        <f t="shared" si="570"/>
        <v/>
      </c>
      <c r="I1730" s="159">
        <f t="shared" si="571"/>
        <v>3</v>
      </c>
      <c r="J1730" s="159" t="str">
        <f t="shared" si="572"/>
        <v/>
      </c>
      <c r="K1730" s="159" t="str">
        <f t="shared" si="573"/>
        <v/>
      </c>
      <c r="L1730" s="159" t="str">
        <f t="shared" si="574"/>
        <v/>
      </c>
      <c r="M1730" s="159" t="str">
        <f t="shared" si="575"/>
        <v/>
      </c>
    </row>
    <row r="1731" spans="1:13" ht="12.75" customHeight="1" outlineLevel="1" x14ac:dyDescent="0.25">
      <c r="A1731" s="46" t="str">
        <f t="shared" si="561"/>
        <v xml:space="preserve">Registrations; </v>
      </c>
      <c r="B1731" s="51" t="s">
        <v>1308</v>
      </c>
      <c r="C1731" s="159"/>
      <c r="D1731" s="159"/>
      <c r="E1731" s="4" t="s">
        <v>2774</v>
      </c>
      <c r="F1731" s="4" t="s">
        <v>2681</v>
      </c>
      <c r="G1731" s="159" t="str">
        <f t="shared" si="569"/>
        <v>string</v>
      </c>
      <c r="H1731" s="159" t="str">
        <f t="shared" si="570"/>
        <v/>
      </c>
      <c r="I1731" s="159">
        <f t="shared" si="571"/>
        <v>40</v>
      </c>
      <c r="J1731" s="159" t="str">
        <f t="shared" si="572"/>
        <v/>
      </c>
      <c r="K1731" s="159" t="str">
        <f t="shared" si="573"/>
        <v/>
      </c>
      <c r="L1731" s="159" t="str">
        <f t="shared" si="574"/>
        <v/>
      </c>
      <c r="M1731" s="159" t="str">
        <f t="shared" si="575"/>
        <v/>
      </c>
    </row>
    <row r="1732" spans="1:13" ht="12.75" customHeight="1" outlineLevel="1" x14ac:dyDescent="0.25">
      <c r="A1732" s="46" t="str">
        <f t="shared" si="561"/>
        <v xml:space="preserve">Registrations; </v>
      </c>
      <c r="B1732" s="51" t="s">
        <v>1308</v>
      </c>
      <c r="C1732" s="159"/>
      <c r="D1732" s="159"/>
      <c r="E1732" s="4" t="s">
        <v>2882</v>
      </c>
      <c r="F1732" s="4" t="s">
        <v>2681</v>
      </c>
      <c r="G1732" s="159" t="str">
        <f t="shared" si="569"/>
        <v>string</v>
      </c>
      <c r="H1732" s="159" t="str">
        <f t="shared" si="570"/>
        <v/>
      </c>
      <c r="I1732" s="159">
        <f t="shared" si="571"/>
        <v>3</v>
      </c>
      <c r="J1732" s="159" t="str">
        <f t="shared" si="572"/>
        <v/>
      </c>
      <c r="K1732" s="159" t="str">
        <f t="shared" si="573"/>
        <v/>
      </c>
      <c r="L1732" s="159" t="str">
        <f t="shared" si="574"/>
        <v/>
      </c>
      <c r="M1732" s="159" t="str">
        <f t="shared" si="575"/>
        <v/>
      </c>
    </row>
    <row r="1733" spans="1:13" ht="12.75" customHeight="1" outlineLevel="1" x14ac:dyDescent="0.25">
      <c r="A1733" s="46" t="str">
        <f t="shared" si="561"/>
        <v xml:space="preserve">Registrations; </v>
      </c>
      <c r="B1733" s="51" t="s">
        <v>1308</v>
      </c>
      <c r="C1733" s="52" t="s">
        <v>2775</v>
      </c>
      <c r="D1733" s="159"/>
      <c r="E1733" s="4"/>
      <c r="F1733" s="4"/>
      <c r="G1733" s="159"/>
      <c r="H1733" s="159"/>
      <c r="I1733" s="159"/>
      <c r="J1733" s="159"/>
      <c r="K1733" s="159"/>
      <c r="L1733" s="159"/>
      <c r="M1733" s="159"/>
    </row>
    <row r="1734" spans="1:13" ht="12.75" customHeight="1" outlineLevel="1" x14ac:dyDescent="0.25">
      <c r="A1734" s="46" t="str">
        <f t="shared" si="561"/>
        <v xml:space="preserve">Registrations; </v>
      </c>
      <c r="B1734" s="51" t="s">
        <v>1308</v>
      </c>
      <c r="C1734" s="235" t="s">
        <v>2776</v>
      </c>
      <c r="D1734" s="159" t="s">
        <v>2681</v>
      </c>
      <c r="E1734" s="4" t="s">
        <v>2777</v>
      </c>
      <c r="F1734" s="4" t="s">
        <v>2670</v>
      </c>
      <c r="G1734" s="159" t="str">
        <f t="shared" ref="G1734:G1759" si="576">VLOOKUP(E1734,DI_schema,2,FALSE)</f>
        <v>string</v>
      </c>
      <c r="H1734" s="159" t="str">
        <f t="shared" ref="H1734:H1759" si="577">VLOOKUP($E1734,DI_schema,3,FALSE)</f>
        <v/>
      </c>
      <c r="I1734" s="159">
        <f t="shared" ref="I1734:I1759" si="578">VLOOKUP($E1734,DI_schema,4,FALSE)</f>
        <v>10</v>
      </c>
      <c r="J1734" s="159" t="str">
        <f t="shared" ref="J1734:J1759" si="579">VLOOKUP($E1734,DI_schema,5,FALSE)</f>
        <v/>
      </c>
      <c r="K1734" s="159" t="str">
        <f t="shared" ref="K1734:K1759" si="580">VLOOKUP($E1734,DI_schema,6,FALSE)</f>
        <v/>
      </c>
      <c r="L1734" s="159" t="str">
        <f t="shared" ref="L1734:L1759" si="581">VLOOKUP($E1734,DI_schema,7,FALSE)</f>
        <v/>
      </c>
      <c r="M1734" s="159" t="str">
        <f t="shared" ref="M1734:M1759" si="582">IF(LEN(VLOOKUP($E1734,DI_schema,8,FALSE))&gt;0,"Yes","")</f>
        <v/>
      </c>
    </row>
    <row r="1735" spans="1:13" ht="12.75" customHeight="1" outlineLevel="1" x14ac:dyDescent="0.25">
      <c r="A1735" s="46"/>
      <c r="B1735" s="51" t="s">
        <v>1308</v>
      </c>
      <c r="C1735" s="159"/>
      <c r="D1735" s="159"/>
      <c r="E1735" s="4" t="s">
        <v>2653</v>
      </c>
      <c r="F1735" s="4" t="s">
        <v>2681</v>
      </c>
      <c r="G1735" s="159" t="str">
        <f t="shared" si="576"/>
        <v>string</v>
      </c>
      <c r="H1735" s="159" t="str">
        <f t="shared" si="577"/>
        <v/>
      </c>
      <c r="I1735" s="159">
        <f t="shared" si="578"/>
        <v>10</v>
      </c>
      <c r="J1735" s="159" t="str">
        <f t="shared" si="579"/>
        <v/>
      </c>
      <c r="K1735" s="159" t="str">
        <f t="shared" si="580"/>
        <v/>
      </c>
      <c r="L1735" s="159" t="str">
        <f t="shared" si="581"/>
        <v/>
      </c>
      <c r="M1735" s="159" t="str">
        <f t="shared" si="582"/>
        <v/>
      </c>
    </row>
    <row r="1736" spans="1:13" ht="12.75" customHeight="1" outlineLevel="1" x14ac:dyDescent="0.25">
      <c r="A1736" s="46" t="str">
        <f t="shared" ref="A1736:A1791" si="583">IF(B1736="","",VLOOKUP(B1736,mapping_result,2,FALSE))</f>
        <v xml:space="preserve">Registrations; </v>
      </c>
      <c r="B1736" s="51" t="s">
        <v>1308</v>
      </c>
      <c r="C1736" s="159"/>
      <c r="D1736" s="159"/>
      <c r="E1736" s="4" t="s">
        <v>1254</v>
      </c>
      <c r="F1736" s="4" t="s">
        <v>2681</v>
      </c>
      <c r="G1736" s="159" t="str">
        <f t="shared" si="576"/>
        <v>string</v>
      </c>
      <c r="H1736" s="159" t="str">
        <f t="shared" si="577"/>
        <v/>
      </c>
      <c r="I1736" s="159">
        <f t="shared" si="578"/>
        <v>40</v>
      </c>
      <c r="J1736" s="159" t="str">
        <f t="shared" si="579"/>
        <v/>
      </c>
      <c r="K1736" s="159" t="str">
        <f t="shared" si="580"/>
        <v/>
      </c>
      <c r="L1736" s="159" t="str">
        <f t="shared" si="581"/>
        <v/>
      </c>
      <c r="M1736" s="159" t="str">
        <f t="shared" si="582"/>
        <v/>
      </c>
    </row>
    <row r="1737" spans="1:13" ht="12.75" customHeight="1" outlineLevel="1" x14ac:dyDescent="0.25">
      <c r="A1737" s="46" t="str">
        <f t="shared" si="583"/>
        <v xml:space="preserve">Registrations; </v>
      </c>
      <c r="B1737" s="51" t="s">
        <v>1308</v>
      </c>
      <c r="C1737" s="159"/>
      <c r="D1737" s="159"/>
      <c r="E1737" s="4" t="s">
        <v>2882</v>
      </c>
      <c r="F1737" s="4" t="s">
        <v>2681</v>
      </c>
      <c r="G1737" s="159" t="str">
        <f t="shared" si="576"/>
        <v>string</v>
      </c>
      <c r="H1737" s="159" t="str">
        <f t="shared" si="577"/>
        <v/>
      </c>
      <c r="I1737" s="159">
        <f t="shared" si="578"/>
        <v>3</v>
      </c>
      <c r="J1737" s="159" t="str">
        <f t="shared" si="579"/>
        <v/>
      </c>
      <c r="K1737" s="159" t="str">
        <f t="shared" si="580"/>
        <v/>
      </c>
      <c r="L1737" s="159" t="str">
        <f t="shared" si="581"/>
        <v/>
      </c>
      <c r="M1737" s="159" t="str">
        <f t="shared" si="582"/>
        <v/>
      </c>
    </row>
    <row r="1738" spans="1:13" ht="12.75" customHeight="1" outlineLevel="1" x14ac:dyDescent="0.25">
      <c r="A1738" s="46" t="str">
        <f t="shared" si="583"/>
        <v xml:space="preserve">Registrations; </v>
      </c>
      <c r="B1738" s="51" t="s">
        <v>1308</v>
      </c>
      <c r="C1738" s="159" t="s">
        <v>2778</v>
      </c>
      <c r="D1738" s="159" t="s">
        <v>2681</v>
      </c>
      <c r="E1738" s="4" t="s">
        <v>2779</v>
      </c>
      <c r="F1738" s="4" t="s">
        <v>2681</v>
      </c>
      <c r="G1738" s="159" t="str">
        <f t="shared" si="576"/>
        <v>string</v>
      </c>
      <c r="H1738" s="159" t="str">
        <f t="shared" si="577"/>
        <v/>
      </c>
      <c r="I1738" s="159">
        <f t="shared" si="578"/>
        <v>40</v>
      </c>
      <c r="J1738" s="159" t="str">
        <f t="shared" si="579"/>
        <v/>
      </c>
      <c r="K1738" s="159" t="str">
        <f t="shared" si="580"/>
        <v/>
      </c>
      <c r="L1738" s="159" t="str">
        <f t="shared" si="581"/>
        <v/>
      </c>
      <c r="M1738" s="159" t="str">
        <f t="shared" si="582"/>
        <v/>
      </c>
    </row>
    <row r="1739" spans="1:13" ht="12.75" customHeight="1" outlineLevel="1" x14ac:dyDescent="0.25">
      <c r="A1739" s="46" t="str">
        <f t="shared" si="583"/>
        <v xml:space="preserve">Registrations; </v>
      </c>
      <c r="B1739" s="51" t="s">
        <v>1308</v>
      </c>
      <c r="C1739" s="235" t="s">
        <v>2582</v>
      </c>
      <c r="D1739" s="159" t="s">
        <v>2681</v>
      </c>
      <c r="E1739" s="4" t="s">
        <v>2897</v>
      </c>
      <c r="F1739" s="4" t="s">
        <v>2681</v>
      </c>
      <c r="G1739" s="159" t="str">
        <f t="shared" si="576"/>
        <v>string</v>
      </c>
      <c r="H1739" s="159" t="str">
        <f t="shared" si="577"/>
        <v/>
      </c>
      <c r="I1739" s="159">
        <f t="shared" si="578"/>
        <v>70</v>
      </c>
      <c r="J1739" s="159" t="str">
        <f t="shared" si="579"/>
        <v/>
      </c>
      <c r="K1739" s="159" t="str">
        <f t="shared" si="580"/>
        <v/>
      </c>
      <c r="L1739" s="159" t="str">
        <f t="shared" si="581"/>
        <v/>
      </c>
      <c r="M1739" s="159" t="str">
        <f t="shared" si="582"/>
        <v/>
      </c>
    </row>
    <row r="1740" spans="1:13" ht="12.75" customHeight="1" outlineLevel="1" x14ac:dyDescent="0.25">
      <c r="A1740" s="46" t="str">
        <f t="shared" si="583"/>
        <v xml:space="preserve">Registrations; </v>
      </c>
      <c r="B1740" s="51" t="s">
        <v>1308</v>
      </c>
      <c r="C1740" s="235" t="s">
        <v>2583</v>
      </c>
      <c r="D1740" s="159" t="s">
        <v>2681</v>
      </c>
      <c r="E1740" s="4" t="s">
        <v>2789</v>
      </c>
      <c r="F1740" s="4" t="s">
        <v>2681</v>
      </c>
      <c r="G1740" s="159" t="str">
        <f t="shared" si="576"/>
        <v>string</v>
      </c>
      <c r="H1740" s="159" t="str">
        <f t="shared" si="577"/>
        <v/>
      </c>
      <c r="I1740" s="159">
        <f t="shared" si="578"/>
        <v>20</v>
      </c>
      <c r="J1740" s="159" t="str">
        <f t="shared" si="579"/>
        <v/>
      </c>
      <c r="K1740" s="159" t="str">
        <f t="shared" si="580"/>
        <v/>
      </c>
      <c r="L1740" s="159" t="str">
        <f t="shared" si="581"/>
        <v/>
      </c>
      <c r="M1740" s="159" t="str">
        <f t="shared" si="582"/>
        <v/>
      </c>
    </row>
    <row r="1741" spans="1:13" ht="12.75" customHeight="1" outlineLevel="1" x14ac:dyDescent="0.25">
      <c r="A1741" s="46" t="str">
        <f t="shared" si="583"/>
        <v xml:space="preserve">Registrations; </v>
      </c>
      <c r="B1741" s="51" t="s">
        <v>1308</v>
      </c>
      <c r="C1741" s="159"/>
      <c r="D1741" s="159"/>
      <c r="E1741" s="4" t="s">
        <v>2790</v>
      </c>
      <c r="F1741" s="4" t="s">
        <v>2681</v>
      </c>
      <c r="G1741" s="159" t="str">
        <f t="shared" si="576"/>
        <v>string</v>
      </c>
      <c r="H1741" s="159" t="str">
        <f t="shared" si="577"/>
        <v/>
      </c>
      <c r="I1741" s="159">
        <f t="shared" si="578"/>
        <v>10</v>
      </c>
      <c r="J1741" s="159" t="str">
        <f t="shared" si="579"/>
        <v/>
      </c>
      <c r="K1741" s="159" t="str">
        <f t="shared" si="580"/>
        <v/>
      </c>
      <c r="L1741" s="159" t="str">
        <f t="shared" si="581"/>
        <v/>
      </c>
      <c r="M1741" s="159" t="str">
        <f t="shared" si="582"/>
        <v/>
      </c>
    </row>
    <row r="1742" spans="1:13" ht="12.75" customHeight="1" outlineLevel="1" x14ac:dyDescent="0.25">
      <c r="A1742" s="46" t="str">
        <f t="shared" si="583"/>
        <v xml:space="preserve">Registrations; </v>
      </c>
      <c r="B1742" s="51" t="s">
        <v>1308</v>
      </c>
      <c r="C1742" s="159"/>
      <c r="D1742" s="159"/>
      <c r="E1742" s="4" t="s">
        <v>2789</v>
      </c>
      <c r="F1742" s="4" t="s">
        <v>2681</v>
      </c>
      <c r="G1742" s="159" t="str">
        <f t="shared" si="576"/>
        <v>string</v>
      </c>
      <c r="H1742" s="159" t="str">
        <f t="shared" si="577"/>
        <v/>
      </c>
      <c r="I1742" s="159">
        <f t="shared" si="578"/>
        <v>20</v>
      </c>
      <c r="J1742" s="159" t="str">
        <f t="shared" si="579"/>
        <v/>
      </c>
      <c r="K1742" s="159" t="str">
        <f t="shared" si="580"/>
        <v/>
      </c>
      <c r="L1742" s="159" t="str">
        <f t="shared" si="581"/>
        <v/>
      </c>
      <c r="M1742" s="159" t="str">
        <f t="shared" si="582"/>
        <v/>
      </c>
    </row>
    <row r="1743" spans="1:13" ht="12.75" customHeight="1" outlineLevel="1" x14ac:dyDescent="0.25">
      <c r="A1743" s="46" t="str">
        <f t="shared" si="583"/>
        <v xml:space="preserve">Registrations; </v>
      </c>
      <c r="B1743" s="51" t="s">
        <v>1308</v>
      </c>
      <c r="C1743" s="159"/>
      <c r="D1743" s="159"/>
      <c r="E1743" s="4" t="s">
        <v>2790</v>
      </c>
      <c r="F1743" s="4" t="s">
        <v>2681</v>
      </c>
      <c r="G1743" s="159" t="str">
        <f t="shared" si="576"/>
        <v>string</v>
      </c>
      <c r="H1743" s="159" t="str">
        <f t="shared" si="577"/>
        <v/>
      </c>
      <c r="I1743" s="159">
        <f t="shared" si="578"/>
        <v>10</v>
      </c>
      <c r="J1743" s="159" t="str">
        <f t="shared" si="579"/>
        <v/>
      </c>
      <c r="K1743" s="159" t="str">
        <f t="shared" si="580"/>
        <v/>
      </c>
      <c r="L1743" s="159" t="str">
        <f t="shared" si="581"/>
        <v/>
      </c>
      <c r="M1743" s="159" t="str">
        <f t="shared" si="582"/>
        <v/>
      </c>
    </row>
    <row r="1744" spans="1:13" ht="12.75" customHeight="1" outlineLevel="1" x14ac:dyDescent="0.25">
      <c r="A1744" s="46" t="str">
        <f t="shared" si="583"/>
        <v xml:space="preserve">Registrations; </v>
      </c>
      <c r="B1744" s="51" t="s">
        <v>1308</v>
      </c>
      <c r="C1744" s="159"/>
      <c r="D1744" s="159"/>
      <c r="E1744" s="4" t="s">
        <v>2789</v>
      </c>
      <c r="F1744" s="4" t="s">
        <v>2681</v>
      </c>
      <c r="G1744" s="159" t="str">
        <f t="shared" si="576"/>
        <v>string</v>
      </c>
      <c r="H1744" s="159" t="str">
        <f t="shared" si="577"/>
        <v/>
      </c>
      <c r="I1744" s="159">
        <f t="shared" si="578"/>
        <v>20</v>
      </c>
      <c r="J1744" s="159" t="str">
        <f t="shared" si="579"/>
        <v/>
      </c>
      <c r="K1744" s="159" t="str">
        <f t="shared" si="580"/>
        <v/>
      </c>
      <c r="L1744" s="159" t="str">
        <f t="shared" si="581"/>
        <v/>
      </c>
      <c r="M1744" s="159" t="str">
        <f t="shared" si="582"/>
        <v/>
      </c>
    </row>
    <row r="1745" spans="1:13" ht="12.75" customHeight="1" outlineLevel="1" x14ac:dyDescent="0.25">
      <c r="A1745" s="46" t="str">
        <f t="shared" si="583"/>
        <v xml:space="preserve">Registrations; </v>
      </c>
      <c r="B1745" s="51" t="s">
        <v>1308</v>
      </c>
      <c r="C1745" s="159"/>
      <c r="D1745" s="159"/>
      <c r="E1745" s="4" t="s">
        <v>2790</v>
      </c>
      <c r="F1745" s="4" t="s">
        <v>2681</v>
      </c>
      <c r="G1745" s="159" t="str">
        <f t="shared" si="576"/>
        <v>string</v>
      </c>
      <c r="H1745" s="159" t="str">
        <f t="shared" si="577"/>
        <v/>
      </c>
      <c r="I1745" s="159">
        <f t="shared" si="578"/>
        <v>10</v>
      </c>
      <c r="J1745" s="159" t="str">
        <f t="shared" si="579"/>
        <v/>
      </c>
      <c r="K1745" s="159" t="str">
        <f t="shared" si="580"/>
        <v/>
      </c>
      <c r="L1745" s="159" t="str">
        <f t="shared" si="581"/>
        <v/>
      </c>
      <c r="M1745" s="159" t="str">
        <f t="shared" si="582"/>
        <v/>
      </c>
    </row>
    <row r="1746" spans="1:13" ht="12.75" customHeight="1" outlineLevel="1" x14ac:dyDescent="0.25">
      <c r="A1746" s="46" t="str">
        <f t="shared" si="583"/>
        <v xml:space="preserve">Registrations; </v>
      </c>
      <c r="B1746" s="51" t="s">
        <v>1308</v>
      </c>
      <c r="C1746" s="235" t="s">
        <v>1280</v>
      </c>
      <c r="D1746" s="159" t="s">
        <v>2681</v>
      </c>
      <c r="E1746" s="4" t="s">
        <v>2652</v>
      </c>
      <c r="F1746" s="4" t="s">
        <v>2681</v>
      </c>
      <c r="G1746" s="159" t="str">
        <f t="shared" si="576"/>
        <v>string</v>
      </c>
      <c r="H1746" s="159" t="str">
        <f t="shared" si="577"/>
        <v/>
      </c>
      <c r="I1746" s="159">
        <f t="shared" si="578"/>
        <v>40</v>
      </c>
      <c r="J1746" s="159" t="str">
        <f t="shared" si="579"/>
        <v/>
      </c>
      <c r="K1746" s="159" t="str">
        <f t="shared" si="580"/>
        <v/>
      </c>
      <c r="L1746" s="159" t="str">
        <f t="shared" si="581"/>
        <v/>
      </c>
      <c r="M1746" s="159" t="str">
        <f t="shared" si="582"/>
        <v/>
      </c>
    </row>
    <row r="1747" spans="1:13" ht="12.75" customHeight="1" outlineLevel="1" x14ac:dyDescent="0.25">
      <c r="A1747" s="46" t="str">
        <f t="shared" si="583"/>
        <v xml:space="preserve">Registrations; </v>
      </c>
      <c r="B1747" s="51" t="s">
        <v>1308</v>
      </c>
      <c r="C1747" s="159"/>
      <c r="D1747" s="159"/>
      <c r="E1747" s="4" t="s">
        <v>1247</v>
      </c>
      <c r="F1747" s="4" t="s">
        <v>2681</v>
      </c>
      <c r="G1747" s="159" t="str">
        <f t="shared" si="576"/>
        <v>string</v>
      </c>
      <c r="H1747" s="159" t="str">
        <f t="shared" si="577"/>
        <v/>
      </c>
      <c r="I1747" s="159">
        <f t="shared" si="578"/>
        <v>10</v>
      </c>
      <c r="J1747" s="159" t="str">
        <f t="shared" si="579"/>
        <v/>
      </c>
      <c r="K1747" s="159" t="str">
        <f t="shared" si="580"/>
        <v/>
      </c>
      <c r="L1747" s="159" t="str">
        <f t="shared" si="581"/>
        <v/>
      </c>
      <c r="M1747" s="159" t="str">
        <f t="shared" si="582"/>
        <v/>
      </c>
    </row>
    <row r="1748" spans="1:13" ht="12.75" customHeight="1" outlineLevel="1" x14ac:dyDescent="0.25">
      <c r="A1748" s="46" t="str">
        <f t="shared" si="583"/>
        <v xml:space="preserve">Registrations; </v>
      </c>
      <c r="B1748" s="51" t="s">
        <v>1308</v>
      </c>
      <c r="C1748" s="159"/>
      <c r="D1748" s="159"/>
      <c r="E1748" s="4" t="s">
        <v>1248</v>
      </c>
      <c r="F1748" s="4" t="s">
        <v>2681</v>
      </c>
      <c r="G1748" s="159" t="str">
        <f t="shared" si="576"/>
        <v>string</v>
      </c>
      <c r="H1748" s="159" t="str">
        <f t="shared" si="577"/>
        <v/>
      </c>
      <c r="I1748" s="159">
        <f t="shared" si="578"/>
        <v>40</v>
      </c>
      <c r="J1748" s="159" t="str">
        <f t="shared" si="579"/>
        <v/>
      </c>
      <c r="K1748" s="159" t="str">
        <f t="shared" si="580"/>
        <v/>
      </c>
      <c r="L1748" s="159" t="str">
        <f t="shared" si="581"/>
        <v/>
      </c>
      <c r="M1748" s="159" t="str">
        <f t="shared" si="582"/>
        <v/>
      </c>
    </row>
    <row r="1749" spans="1:13" ht="12.75" customHeight="1" outlineLevel="1" x14ac:dyDescent="0.25">
      <c r="A1749" s="46" t="str">
        <f t="shared" si="583"/>
        <v xml:space="preserve">Registrations; </v>
      </c>
      <c r="B1749" s="51" t="s">
        <v>1308</v>
      </c>
      <c r="C1749" s="159"/>
      <c r="D1749" s="159"/>
      <c r="E1749" s="4" t="s">
        <v>1249</v>
      </c>
      <c r="F1749" s="4" t="s">
        <v>2681</v>
      </c>
      <c r="G1749" s="159" t="str">
        <f t="shared" si="576"/>
        <v>string</v>
      </c>
      <c r="H1749" s="159" t="str">
        <f t="shared" si="577"/>
        <v/>
      </c>
      <c r="I1749" s="159">
        <f t="shared" si="578"/>
        <v>40</v>
      </c>
      <c r="J1749" s="159" t="str">
        <f t="shared" si="579"/>
        <v/>
      </c>
      <c r="K1749" s="159" t="str">
        <f t="shared" si="580"/>
        <v/>
      </c>
      <c r="L1749" s="159" t="str">
        <f t="shared" si="581"/>
        <v/>
      </c>
      <c r="M1749" s="159" t="str">
        <f t="shared" si="582"/>
        <v/>
      </c>
    </row>
    <row r="1750" spans="1:13" ht="12.75" customHeight="1" outlineLevel="1" x14ac:dyDescent="0.25">
      <c r="A1750" s="46" t="str">
        <f t="shared" si="583"/>
        <v xml:space="preserve">Registrations; </v>
      </c>
      <c r="B1750" s="51" t="s">
        <v>1308</v>
      </c>
      <c r="C1750" s="159"/>
      <c r="D1750" s="159"/>
      <c r="E1750" s="4" t="s">
        <v>1250</v>
      </c>
      <c r="F1750" s="4" t="s">
        <v>2681</v>
      </c>
      <c r="G1750" s="159" t="str">
        <f t="shared" si="576"/>
        <v>string</v>
      </c>
      <c r="H1750" s="159" t="str">
        <f t="shared" si="577"/>
        <v/>
      </c>
      <c r="I1750" s="159">
        <f t="shared" si="578"/>
        <v>10</v>
      </c>
      <c r="J1750" s="159" t="str">
        <f t="shared" si="579"/>
        <v/>
      </c>
      <c r="K1750" s="159" t="str">
        <f t="shared" si="580"/>
        <v/>
      </c>
      <c r="L1750" s="159" t="str">
        <f t="shared" si="581"/>
        <v/>
      </c>
      <c r="M1750" s="159" t="str">
        <f t="shared" si="582"/>
        <v>Yes</v>
      </c>
    </row>
    <row r="1751" spans="1:13" ht="12.75" customHeight="1" outlineLevel="1" x14ac:dyDescent="0.25">
      <c r="A1751" s="46" t="str">
        <f t="shared" si="583"/>
        <v xml:space="preserve">Registrations; </v>
      </c>
      <c r="B1751" s="51" t="s">
        <v>1308</v>
      </c>
      <c r="C1751" s="159"/>
      <c r="D1751" s="159"/>
      <c r="E1751" s="4" t="s">
        <v>1251</v>
      </c>
      <c r="F1751" s="4" t="s">
        <v>2670</v>
      </c>
      <c r="G1751" s="159" t="str">
        <f t="shared" si="576"/>
        <v>string</v>
      </c>
      <c r="H1751" s="159" t="str">
        <f t="shared" si="577"/>
        <v/>
      </c>
      <c r="I1751" s="159">
        <f t="shared" si="578"/>
        <v>60</v>
      </c>
      <c r="J1751" s="159" t="str">
        <f t="shared" si="579"/>
        <v/>
      </c>
      <c r="K1751" s="159" t="str">
        <f t="shared" si="580"/>
        <v/>
      </c>
      <c r="L1751" s="159" t="str">
        <f t="shared" si="581"/>
        <v/>
      </c>
      <c r="M1751" s="159" t="str">
        <f t="shared" si="582"/>
        <v>Yes</v>
      </c>
    </row>
    <row r="1752" spans="1:13" ht="12.75" customHeight="1" outlineLevel="1" x14ac:dyDescent="0.25">
      <c r="A1752" s="46" t="str">
        <f t="shared" si="583"/>
        <v xml:space="preserve">Registrations; </v>
      </c>
      <c r="B1752" s="51" t="s">
        <v>1308</v>
      </c>
      <c r="C1752" s="159"/>
      <c r="D1752" s="159"/>
      <c r="E1752" s="4" t="s">
        <v>1252</v>
      </c>
      <c r="F1752" s="4" t="s">
        <v>2681</v>
      </c>
      <c r="G1752" s="159" t="str">
        <f t="shared" si="576"/>
        <v>string</v>
      </c>
      <c r="H1752" s="159" t="str">
        <f t="shared" si="577"/>
        <v/>
      </c>
      <c r="I1752" s="159">
        <f t="shared" si="578"/>
        <v>40</v>
      </c>
      <c r="J1752" s="159" t="str">
        <f t="shared" si="579"/>
        <v/>
      </c>
      <c r="K1752" s="159" t="str">
        <f t="shared" si="580"/>
        <v/>
      </c>
      <c r="L1752" s="159" t="str">
        <f t="shared" si="581"/>
        <v/>
      </c>
      <c r="M1752" s="159" t="str">
        <f t="shared" si="582"/>
        <v/>
      </c>
    </row>
    <row r="1753" spans="1:13" ht="12.75" customHeight="1" outlineLevel="1" collapsed="1" x14ac:dyDescent="0.25">
      <c r="A1753" s="46" t="str">
        <f t="shared" si="583"/>
        <v xml:space="preserve">Registrations; </v>
      </c>
      <c r="B1753" s="51" t="s">
        <v>1308</v>
      </c>
      <c r="C1753" s="159"/>
      <c r="D1753" s="159"/>
      <c r="E1753" s="4" t="s">
        <v>1253</v>
      </c>
      <c r="F1753" s="4" t="s">
        <v>2681</v>
      </c>
      <c r="G1753" s="159" t="str">
        <f t="shared" si="576"/>
        <v>string</v>
      </c>
      <c r="H1753" s="159" t="str">
        <f t="shared" si="577"/>
        <v/>
      </c>
      <c r="I1753" s="159">
        <f t="shared" si="578"/>
        <v>40</v>
      </c>
      <c r="J1753" s="159" t="str">
        <f t="shared" si="579"/>
        <v/>
      </c>
      <c r="K1753" s="159" t="str">
        <f t="shared" si="580"/>
        <v/>
      </c>
      <c r="L1753" s="159" t="str">
        <f t="shared" si="581"/>
        <v/>
      </c>
      <c r="M1753" s="159" t="str">
        <f t="shared" si="582"/>
        <v/>
      </c>
    </row>
    <row r="1754" spans="1:13" ht="12.75" customHeight="1" outlineLevel="1" x14ac:dyDescent="0.25">
      <c r="A1754" s="46" t="str">
        <f t="shared" si="583"/>
        <v xml:space="preserve">Registrations; </v>
      </c>
      <c r="B1754" s="51" t="s">
        <v>1308</v>
      </c>
      <c r="C1754" s="159"/>
      <c r="D1754" s="159"/>
      <c r="E1754" s="4" t="s">
        <v>2653</v>
      </c>
      <c r="F1754" s="4" t="s">
        <v>2681</v>
      </c>
      <c r="G1754" s="159" t="str">
        <f t="shared" si="576"/>
        <v>string</v>
      </c>
      <c r="H1754" s="159" t="str">
        <f t="shared" si="577"/>
        <v/>
      </c>
      <c r="I1754" s="159">
        <f t="shared" si="578"/>
        <v>10</v>
      </c>
      <c r="J1754" s="159" t="str">
        <f t="shared" si="579"/>
        <v/>
      </c>
      <c r="K1754" s="159" t="str">
        <f t="shared" si="580"/>
        <v/>
      </c>
      <c r="L1754" s="159" t="str">
        <f t="shared" si="581"/>
        <v/>
      </c>
      <c r="M1754" s="159" t="str">
        <f t="shared" si="582"/>
        <v/>
      </c>
    </row>
    <row r="1755" spans="1:13" ht="12.75" customHeight="1" outlineLevel="1" x14ac:dyDescent="0.25">
      <c r="A1755" s="46" t="str">
        <f t="shared" si="583"/>
        <v xml:space="preserve">Registrations; </v>
      </c>
      <c r="B1755" s="51" t="s">
        <v>1308</v>
      </c>
      <c r="C1755" s="159"/>
      <c r="D1755" s="159"/>
      <c r="E1755" s="4" t="s">
        <v>1254</v>
      </c>
      <c r="F1755" s="4" t="s">
        <v>2681</v>
      </c>
      <c r="G1755" s="159" t="str">
        <f t="shared" si="576"/>
        <v>string</v>
      </c>
      <c r="H1755" s="159" t="str">
        <f t="shared" si="577"/>
        <v/>
      </c>
      <c r="I1755" s="159">
        <f t="shared" si="578"/>
        <v>40</v>
      </c>
      <c r="J1755" s="159" t="str">
        <f t="shared" si="579"/>
        <v/>
      </c>
      <c r="K1755" s="159" t="str">
        <f t="shared" si="580"/>
        <v/>
      </c>
      <c r="L1755" s="159" t="str">
        <f t="shared" si="581"/>
        <v/>
      </c>
      <c r="M1755" s="159" t="str">
        <f t="shared" si="582"/>
        <v/>
      </c>
    </row>
    <row r="1756" spans="1:13" ht="12.75" customHeight="1" outlineLevel="1" x14ac:dyDescent="0.25">
      <c r="A1756" s="46" t="str">
        <f t="shared" si="583"/>
        <v xml:space="preserve">Registrations; </v>
      </c>
      <c r="B1756" s="51" t="s">
        <v>1308</v>
      </c>
      <c r="C1756" s="159"/>
      <c r="D1756" s="159"/>
      <c r="E1756" s="234" t="s">
        <v>1255</v>
      </c>
      <c r="F1756" s="234" t="s">
        <v>2681</v>
      </c>
      <c r="G1756" s="159" t="str">
        <f t="shared" si="576"/>
        <v>string</v>
      </c>
      <c r="H1756" s="159" t="str">
        <f t="shared" si="577"/>
        <v/>
      </c>
      <c r="I1756" s="159">
        <f t="shared" si="578"/>
        <v>3</v>
      </c>
      <c r="J1756" s="159" t="str">
        <f t="shared" si="579"/>
        <v/>
      </c>
      <c r="K1756" s="159" t="str">
        <f t="shared" si="580"/>
        <v/>
      </c>
      <c r="L1756" s="159" t="str">
        <f t="shared" si="581"/>
        <v/>
      </c>
      <c r="M1756" s="159" t="str">
        <f t="shared" si="582"/>
        <v/>
      </c>
    </row>
    <row r="1757" spans="1:13" ht="12.75" customHeight="1" outlineLevel="1" x14ac:dyDescent="0.25">
      <c r="A1757" s="46" t="str">
        <f t="shared" si="583"/>
        <v xml:space="preserve">Registrations; </v>
      </c>
      <c r="B1757" s="51" t="s">
        <v>1308</v>
      </c>
      <c r="C1757" s="159"/>
      <c r="D1757" s="159"/>
      <c r="E1757" s="4" t="s">
        <v>2774</v>
      </c>
      <c r="F1757" s="4" t="s">
        <v>2681</v>
      </c>
      <c r="G1757" s="159" t="str">
        <f t="shared" si="576"/>
        <v>string</v>
      </c>
      <c r="H1757" s="159" t="str">
        <f t="shared" si="577"/>
        <v/>
      </c>
      <c r="I1757" s="159">
        <f t="shared" si="578"/>
        <v>40</v>
      </c>
      <c r="J1757" s="159" t="str">
        <f t="shared" si="579"/>
        <v/>
      </c>
      <c r="K1757" s="159" t="str">
        <f t="shared" si="580"/>
        <v/>
      </c>
      <c r="L1757" s="159" t="str">
        <f t="shared" si="581"/>
        <v/>
      </c>
      <c r="M1757" s="159" t="str">
        <f t="shared" si="582"/>
        <v/>
      </c>
    </row>
    <row r="1758" spans="1:13" ht="12.75" customHeight="1" outlineLevel="1" x14ac:dyDescent="0.25">
      <c r="A1758" s="46" t="str">
        <f t="shared" si="583"/>
        <v xml:space="preserve">Registrations; </v>
      </c>
      <c r="B1758" s="51" t="s">
        <v>1308</v>
      </c>
      <c r="C1758" s="159"/>
      <c r="D1758" s="159"/>
      <c r="E1758" s="4" t="s">
        <v>2882</v>
      </c>
      <c r="F1758" s="4" t="s">
        <v>2681</v>
      </c>
      <c r="G1758" s="159" t="str">
        <f t="shared" si="576"/>
        <v>string</v>
      </c>
      <c r="H1758" s="159" t="str">
        <f t="shared" si="577"/>
        <v/>
      </c>
      <c r="I1758" s="159">
        <f t="shared" si="578"/>
        <v>3</v>
      </c>
      <c r="J1758" s="159" t="str">
        <f t="shared" si="579"/>
        <v/>
      </c>
      <c r="K1758" s="159" t="str">
        <f t="shared" si="580"/>
        <v/>
      </c>
      <c r="L1758" s="159" t="str">
        <f t="shared" si="581"/>
        <v/>
      </c>
      <c r="M1758" s="159" t="str">
        <f t="shared" si="582"/>
        <v/>
      </c>
    </row>
    <row r="1759" spans="1:13" s="230" customFormat="1" ht="12.75" customHeight="1" outlineLevel="1" x14ac:dyDescent="0.25">
      <c r="A1759" s="46" t="str">
        <f t="shared" si="583"/>
        <v xml:space="preserve">Registrations; </v>
      </c>
      <c r="B1759" s="50" t="s">
        <v>1308</v>
      </c>
      <c r="C1759" s="4" t="s">
        <v>2330</v>
      </c>
      <c r="D1759" s="4" t="s">
        <v>2674</v>
      </c>
      <c r="E1759" s="4" t="s">
        <v>2331</v>
      </c>
      <c r="F1759" s="4" t="s">
        <v>2670</v>
      </c>
      <c r="G1759" s="4" t="str">
        <f t="shared" si="576"/>
        <v>string</v>
      </c>
      <c r="H1759" s="4">
        <f t="shared" si="577"/>
        <v>3</v>
      </c>
      <c r="I1759" s="4" t="str">
        <f t="shared" si="578"/>
        <v/>
      </c>
      <c r="J1759" s="4" t="str">
        <f t="shared" si="579"/>
        <v/>
      </c>
      <c r="K1759" s="4" t="str">
        <f t="shared" si="580"/>
        <v/>
      </c>
      <c r="L1759" s="4" t="str">
        <f t="shared" si="581"/>
        <v/>
      </c>
      <c r="M1759" s="4" t="str">
        <f t="shared" si="582"/>
        <v/>
      </c>
    </row>
    <row r="1760" spans="1:13" s="230" customFormat="1" ht="12.75" customHeight="1" outlineLevel="1" x14ac:dyDescent="0.25">
      <c r="A1760" s="46" t="str">
        <f t="shared" si="583"/>
        <v xml:space="preserve">Registrations; </v>
      </c>
      <c r="B1760" s="50" t="s">
        <v>1308</v>
      </c>
      <c r="C1760" s="4" t="s">
        <v>4105</v>
      </c>
      <c r="D1760" s="4" t="s">
        <v>2681</v>
      </c>
      <c r="E1760" s="4" t="s">
        <v>4126</v>
      </c>
      <c r="F1760" s="4" t="s">
        <v>2670</v>
      </c>
      <c r="G1760" s="4" t="s">
        <v>2241</v>
      </c>
      <c r="H1760" s="4">
        <v>2</v>
      </c>
      <c r="I1760" s="4"/>
      <c r="J1760" s="4" t="s">
        <v>2248</v>
      </c>
      <c r="K1760" s="4" t="s">
        <v>2248</v>
      </c>
      <c r="L1760" s="4" t="s">
        <v>2248</v>
      </c>
      <c r="M1760" s="4" t="s">
        <v>2248</v>
      </c>
    </row>
    <row r="1761" spans="1:13" s="230" customFormat="1" ht="12.75" customHeight="1" outlineLevel="1" x14ac:dyDescent="0.25">
      <c r="A1761" s="46"/>
      <c r="B1761" s="50" t="s">
        <v>1308</v>
      </c>
      <c r="C1761" s="4"/>
      <c r="D1761" s="4"/>
      <c r="E1761" s="4" t="s">
        <v>1314</v>
      </c>
      <c r="F1761" s="4" t="s">
        <v>2670</v>
      </c>
      <c r="G1761" s="4" t="s">
        <v>2241</v>
      </c>
      <c r="H1761" s="4"/>
      <c r="I1761" s="4">
        <v>10</v>
      </c>
      <c r="J1761" s="4"/>
      <c r="K1761" s="4"/>
      <c r="L1761" s="4"/>
      <c r="M1761" s="4"/>
    </row>
    <row r="1762" spans="1:13" ht="12.75" customHeight="1" x14ac:dyDescent="0.25">
      <c r="A1762" s="46" t="str">
        <f t="shared" si="583"/>
        <v xml:space="preserve">Registrations; </v>
      </c>
      <c r="B1762" s="47" t="s">
        <v>1309</v>
      </c>
      <c r="C1762" s="48" t="str">
        <f>VLOOKUP($B1762,MMnames,2,FALSE)</f>
        <v>New Registration Rejection</v>
      </c>
      <c r="D1762" s="49"/>
      <c r="E1762" s="49"/>
      <c r="F1762" s="14"/>
      <c r="G1762" s="14"/>
      <c r="H1762" s="14"/>
      <c r="I1762" s="14"/>
      <c r="J1762" s="14"/>
      <c r="K1762" s="14"/>
      <c r="L1762" s="14"/>
      <c r="M1762" s="14"/>
    </row>
    <row r="1763" spans="1:13" ht="12.75" customHeight="1" outlineLevel="1" x14ac:dyDescent="0.25">
      <c r="A1763" s="46" t="str">
        <f t="shared" si="583"/>
        <v xml:space="preserve">Registrations; </v>
      </c>
      <c r="B1763" s="51" t="s">
        <v>1309</v>
      </c>
      <c r="C1763" s="159" t="s">
        <v>2668</v>
      </c>
      <c r="D1763" s="159"/>
      <c r="E1763" s="4" t="s">
        <v>2769</v>
      </c>
      <c r="F1763" s="4" t="s">
        <v>2670</v>
      </c>
      <c r="G1763" s="159" t="str">
        <f t="shared" ref="G1763:G1787" si="584">VLOOKUP(E1763,DI_schema,2,FALSE)</f>
        <v>string</v>
      </c>
      <c r="H1763" s="159">
        <f t="shared" ref="H1763:H1787" si="585">VLOOKUP($E1763,DI_schema,3,FALSE)</f>
        <v>11</v>
      </c>
      <c r="I1763" s="159" t="str">
        <f t="shared" ref="I1763:I1787" si="586">VLOOKUP($E1763,DI_schema,4,FALSE)</f>
        <v/>
      </c>
      <c r="J1763" s="159" t="str">
        <f t="shared" ref="J1763:J1787" si="587">VLOOKUP($E1763,DI_schema,5,FALSE)</f>
        <v/>
      </c>
      <c r="K1763" s="159" t="str">
        <f t="shared" ref="K1763:K1787" si="588">VLOOKUP($E1763,DI_schema,6,FALSE)</f>
        <v/>
      </c>
      <c r="L1763" s="159" t="str">
        <f t="shared" ref="L1763:L1787" si="589">VLOOKUP($E1763,DI_schema,7,FALSE)</f>
        <v/>
      </c>
      <c r="M1763" s="159" t="str">
        <f t="shared" ref="M1763:M1787" si="590">IF(LEN(VLOOKUP($E1763,DI_schema,8,FALSE))&gt;0,"Yes","")</f>
        <v/>
      </c>
    </row>
    <row r="1764" spans="1:13" ht="12.75" customHeight="1" outlineLevel="1" x14ac:dyDescent="0.25">
      <c r="A1764" s="46" t="str">
        <f t="shared" si="583"/>
        <v xml:space="preserve">Registrations; </v>
      </c>
      <c r="B1764" s="51" t="s">
        <v>1309</v>
      </c>
      <c r="C1764" s="159"/>
      <c r="D1764" s="159"/>
      <c r="E1764" s="4" t="s">
        <v>2894</v>
      </c>
      <c r="F1764" s="4" t="s">
        <v>2670</v>
      </c>
      <c r="G1764" s="159" t="str">
        <f t="shared" si="584"/>
        <v>string</v>
      </c>
      <c r="H1764" s="159" t="str">
        <f t="shared" si="585"/>
        <v/>
      </c>
      <c r="I1764" s="159">
        <f t="shared" si="586"/>
        <v>35</v>
      </c>
      <c r="J1764" s="159" t="str">
        <f t="shared" si="587"/>
        <v/>
      </c>
      <c r="K1764" s="159" t="str">
        <f t="shared" si="588"/>
        <v/>
      </c>
      <c r="L1764" s="159" t="str">
        <f t="shared" si="589"/>
        <v/>
      </c>
      <c r="M1764" s="159" t="str">
        <f t="shared" si="590"/>
        <v/>
      </c>
    </row>
    <row r="1765" spans="1:13" ht="12.75" customHeight="1" outlineLevel="1" x14ac:dyDescent="0.25">
      <c r="A1765" s="46" t="str">
        <f t="shared" si="583"/>
        <v xml:space="preserve">Registrations; </v>
      </c>
      <c r="B1765" s="51" t="s">
        <v>1309</v>
      </c>
      <c r="C1765" s="4"/>
      <c r="D1765" s="159"/>
      <c r="E1765" s="4" t="s">
        <v>2751</v>
      </c>
      <c r="F1765" s="4" t="s">
        <v>2681</v>
      </c>
      <c r="G1765" s="159" t="str">
        <f t="shared" si="584"/>
        <v>string</v>
      </c>
      <c r="H1765" s="159">
        <f t="shared" si="585"/>
        <v>9</v>
      </c>
      <c r="I1765" s="159" t="str">
        <f t="shared" si="586"/>
        <v/>
      </c>
      <c r="J1765" s="159" t="str">
        <f t="shared" si="587"/>
        <v/>
      </c>
      <c r="K1765" s="159" t="str">
        <f t="shared" si="588"/>
        <v/>
      </c>
      <c r="L1765" s="159" t="str">
        <f t="shared" si="589"/>
        <v/>
      </c>
      <c r="M1765" s="159" t="str">
        <f t="shared" si="590"/>
        <v>Yes</v>
      </c>
    </row>
    <row r="1766" spans="1:13" ht="12.75" customHeight="1" outlineLevel="1" x14ac:dyDescent="0.25">
      <c r="A1766" s="46" t="str">
        <f t="shared" si="583"/>
        <v xml:space="preserve">Registrations; </v>
      </c>
      <c r="B1766" s="51" t="s">
        <v>1309</v>
      </c>
      <c r="C1766" s="4"/>
      <c r="D1766" s="159"/>
      <c r="E1766" s="4" t="s">
        <v>2672</v>
      </c>
      <c r="F1766" s="4" t="s">
        <v>2681</v>
      </c>
      <c r="G1766" s="159" t="str">
        <f t="shared" si="584"/>
        <v>string</v>
      </c>
      <c r="H1766" s="159" t="str">
        <f t="shared" si="585"/>
        <v/>
      </c>
      <c r="I1766" s="159">
        <f t="shared" si="586"/>
        <v>1</v>
      </c>
      <c r="J1766" s="159" t="str">
        <f t="shared" si="587"/>
        <v/>
      </c>
      <c r="K1766" s="159" t="str">
        <f t="shared" si="588"/>
        <v/>
      </c>
      <c r="L1766" s="159" t="str">
        <f t="shared" si="589"/>
        <v/>
      </c>
      <c r="M1766" s="159" t="str">
        <f t="shared" si="590"/>
        <v>Yes</v>
      </c>
    </row>
    <row r="1767" spans="1:13" ht="12.75" customHeight="1" outlineLevel="1" x14ac:dyDescent="0.25">
      <c r="A1767" s="46" t="str">
        <f t="shared" si="583"/>
        <v xml:space="preserve">Registrations; </v>
      </c>
      <c r="B1767" s="51" t="s">
        <v>1309</v>
      </c>
      <c r="C1767" s="4"/>
      <c r="D1767" s="159"/>
      <c r="E1767" s="4" t="s">
        <v>1049</v>
      </c>
      <c r="F1767" s="4" t="s">
        <v>2681</v>
      </c>
      <c r="G1767" s="159" t="str">
        <f t="shared" si="584"/>
        <v>boolean</v>
      </c>
      <c r="H1767" s="159" t="str">
        <f t="shared" si="585"/>
        <v/>
      </c>
      <c r="I1767" s="159" t="str">
        <f t="shared" si="586"/>
        <v/>
      </c>
      <c r="J1767" s="159" t="str">
        <f t="shared" si="587"/>
        <v/>
      </c>
      <c r="K1767" s="159" t="str">
        <f t="shared" si="588"/>
        <v/>
      </c>
      <c r="L1767" s="159" t="str">
        <f t="shared" si="589"/>
        <v/>
      </c>
      <c r="M1767" s="159" t="str">
        <f t="shared" si="590"/>
        <v/>
      </c>
    </row>
    <row r="1768" spans="1:13" ht="12.75" customHeight="1" outlineLevel="1" x14ac:dyDescent="0.25">
      <c r="A1768" s="46" t="str">
        <f t="shared" si="583"/>
        <v xml:space="preserve">Registrations; </v>
      </c>
      <c r="B1768" s="51" t="s">
        <v>1309</v>
      </c>
      <c r="C1768" s="4"/>
      <c r="D1768" s="159"/>
      <c r="E1768" s="4" t="s">
        <v>2794</v>
      </c>
      <c r="F1768" s="4" t="s">
        <v>2670</v>
      </c>
      <c r="G1768" s="159" t="str">
        <f t="shared" si="584"/>
        <v>date</v>
      </c>
      <c r="H1768" s="159" t="str">
        <f t="shared" si="585"/>
        <v/>
      </c>
      <c r="I1768" s="159" t="str">
        <f t="shared" si="586"/>
        <v/>
      </c>
      <c r="J1768" s="159" t="str">
        <f t="shared" si="587"/>
        <v/>
      </c>
      <c r="K1768" s="159" t="str">
        <f t="shared" si="588"/>
        <v/>
      </c>
      <c r="L1768" s="159" t="str">
        <f t="shared" si="589"/>
        <v/>
      </c>
      <c r="M1768" s="159" t="str">
        <f t="shared" si="590"/>
        <v/>
      </c>
    </row>
    <row r="1769" spans="1:13" ht="12.75" customHeight="1" outlineLevel="1" x14ac:dyDescent="0.25">
      <c r="A1769" s="46" t="str">
        <f t="shared" si="583"/>
        <v xml:space="preserve">Registrations; </v>
      </c>
      <c r="B1769" s="51" t="s">
        <v>1309</v>
      </c>
      <c r="C1769" s="159" t="s">
        <v>2658</v>
      </c>
      <c r="D1769" s="159" t="s">
        <v>2681</v>
      </c>
      <c r="E1769" s="234" t="s">
        <v>1247</v>
      </c>
      <c r="F1769" s="234" t="s">
        <v>2681</v>
      </c>
      <c r="G1769" s="159" t="str">
        <f t="shared" si="584"/>
        <v>string</v>
      </c>
      <c r="H1769" s="159" t="str">
        <f t="shared" si="585"/>
        <v/>
      </c>
      <c r="I1769" s="159">
        <f t="shared" si="586"/>
        <v>10</v>
      </c>
      <c r="J1769" s="159" t="str">
        <f t="shared" si="587"/>
        <v/>
      </c>
      <c r="K1769" s="159" t="str">
        <f t="shared" si="588"/>
        <v/>
      </c>
      <c r="L1769" s="159" t="str">
        <f t="shared" si="589"/>
        <v/>
      </c>
      <c r="M1769" s="159" t="str">
        <f t="shared" si="590"/>
        <v/>
      </c>
    </row>
    <row r="1770" spans="1:13" ht="12.75" customHeight="1" outlineLevel="1" x14ac:dyDescent="0.25">
      <c r="A1770" s="46" t="str">
        <f t="shared" si="583"/>
        <v xml:space="preserve">Registrations; </v>
      </c>
      <c r="B1770" s="51" t="s">
        <v>1309</v>
      </c>
      <c r="C1770" s="159"/>
      <c r="D1770" s="159"/>
      <c r="E1770" s="234" t="s">
        <v>1248</v>
      </c>
      <c r="F1770" s="234" t="s">
        <v>2681</v>
      </c>
      <c r="G1770" s="159" t="str">
        <f t="shared" si="584"/>
        <v>string</v>
      </c>
      <c r="H1770" s="159" t="str">
        <f t="shared" si="585"/>
        <v/>
      </c>
      <c r="I1770" s="159">
        <f t="shared" si="586"/>
        <v>40</v>
      </c>
      <c r="J1770" s="159" t="str">
        <f t="shared" si="587"/>
        <v/>
      </c>
      <c r="K1770" s="159" t="str">
        <f t="shared" si="588"/>
        <v/>
      </c>
      <c r="L1770" s="159" t="str">
        <f t="shared" si="589"/>
        <v/>
      </c>
      <c r="M1770" s="159" t="str">
        <f t="shared" si="590"/>
        <v/>
      </c>
    </row>
    <row r="1771" spans="1:13" ht="12.75" customHeight="1" outlineLevel="1" x14ac:dyDescent="0.25">
      <c r="A1771" s="46" t="str">
        <f t="shared" si="583"/>
        <v xml:space="preserve">Registrations; </v>
      </c>
      <c r="B1771" s="51" t="s">
        <v>1309</v>
      </c>
      <c r="C1771" s="159"/>
      <c r="D1771" s="159"/>
      <c r="E1771" s="234" t="s">
        <v>1249</v>
      </c>
      <c r="F1771" s="234" t="s">
        <v>2681</v>
      </c>
      <c r="G1771" s="159" t="str">
        <f t="shared" si="584"/>
        <v>string</v>
      </c>
      <c r="H1771" s="159" t="str">
        <f t="shared" si="585"/>
        <v/>
      </c>
      <c r="I1771" s="159">
        <f t="shared" si="586"/>
        <v>40</v>
      </c>
      <c r="J1771" s="159" t="str">
        <f t="shared" si="587"/>
        <v/>
      </c>
      <c r="K1771" s="159" t="str">
        <f t="shared" si="588"/>
        <v/>
      </c>
      <c r="L1771" s="159" t="str">
        <f t="shared" si="589"/>
        <v/>
      </c>
      <c r="M1771" s="159" t="str">
        <f t="shared" si="590"/>
        <v/>
      </c>
    </row>
    <row r="1772" spans="1:13" ht="12.75" customHeight="1" outlineLevel="1" x14ac:dyDescent="0.25">
      <c r="A1772" s="46" t="str">
        <f t="shared" si="583"/>
        <v xml:space="preserve">Registrations; </v>
      </c>
      <c r="B1772" s="51" t="s">
        <v>1309</v>
      </c>
      <c r="C1772" s="159"/>
      <c r="D1772" s="159"/>
      <c r="E1772" s="234" t="s">
        <v>1250</v>
      </c>
      <c r="F1772" s="234" t="s">
        <v>2681</v>
      </c>
      <c r="G1772" s="159" t="str">
        <f t="shared" si="584"/>
        <v>string</v>
      </c>
      <c r="H1772" s="159" t="str">
        <f t="shared" si="585"/>
        <v/>
      </c>
      <c r="I1772" s="159">
        <f t="shared" si="586"/>
        <v>10</v>
      </c>
      <c r="J1772" s="159" t="str">
        <f t="shared" si="587"/>
        <v/>
      </c>
      <c r="K1772" s="159" t="str">
        <f t="shared" si="588"/>
        <v/>
      </c>
      <c r="L1772" s="159" t="str">
        <f t="shared" si="589"/>
        <v/>
      </c>
      <c r="M1772" s="159" t="str">
        <f t="shared" si="590"/>
        <v>Yes</v>
      </c>
    </row>
    <row r="1773" spans="1:13" ht="12.75" customHeight="1" outlineLevel="1" x14ac:dyDescent="0.25">
      <c r="A1773" s="46" t="str">
        <f t="shared" si="583"/>
        <v xml:space="preserve">Registrations; </v>
      </c>
      <c r="B1773" s="51" t="s">
        <v>1309</v>
      </c>
      <c r="C1773" s="159"/>
      <c r="D1773" s="159"/>
      <c r="E1773" s="234" t="s">
        <v>1251</v>
      </c>
      <c r="F1773" s="234" t="s">
        <v>2681</v>
      </c>
      <c r="G1773" s="159" t="str">
        <f t="shared" si="584"/>
        <v>string</v>
      </c>
      <c r="H1773" s="159" t="str">
        <f t="shared" si="585"/>
        <v/>
      </c>
      <c r="I1773" s="159">
        <f t="shared" si="586"/>
        <v>60</v>
      </c>
      <c r="J1773" s="159" t="str">
        <f t="shared" si="587"/>
        <v/>
      </c>
      <c r="K1773" s="159" t="str">
        <f t="shared" si="588"/>
        <v/>
      </c>
      <c r="L1773" s="159" t="str">
        <f t="shared" si="589"/>
        <v/>
      </c>
      <c r="M1773" s="159" t="str">
        <f t="shared" si="590"/>
        <v>Yes</v>
      </c>
    </row>
    <row r="1774" spans="1:13" ht="12.75" customHeight="1" outlineLevel="1" collapsed="1" x14ac:dyDescent="0.25">
      <c r="A1774" s="46" t="str">
        <f t="shared" si="583"/>
        <v xml:space="preserve">Registrations; </v>
      </c>
      <c r="B1774" s="51" t="s">
        <v>1309</v>
      </c>
      <c r="C1774" s="159"/>
      <c r="D1774" s="159"/>
      <c r="E1774" s="234" t="s">
        <v>1252</v>
      </c>
      <c r="F1774" s="234" t="s">
        <v>2681</v>
      </c>
      <c r="G1774" s="159" t="str">
        <f t="shared" si="584"/>
        <v>string</v>
      </c>
      <c r="H1774" s="159" t="str">
        <f t="shared" si="585"/>
        <v/>
      </c>
      <c r="I1774" s="159">
        <f t="shared" si="586"/>
        <v>40</v>
      </c>
      <c r="J1774" s="159" t="str">
        <f t="shared" si="587"/>
        <v/>
      </c>
      <c r="K1774" s="159" t="str">
        <f t="shared" si="588"/>
        <v/>
      </c>
      <c r="L1774" s="159" t="str">
        <f t="shared" si="589"/>
        <v/>
      </c>
      <c r="M1774" s="159" t="str">
        <f t="shared" si="590"/>
        <v/>
      </c>
    </row>
    <row r="1775" spans="1:13" ht="12.75" customHeight="1" outlineLevel="1" x14ac:dyDescent="0.25">
      <c r="A1775" s="46" t="str">
        <f t="shared" si="583"/>
        <v xml:space="preserve">Registrations; </v>
      </c>
      <c r="B1775" s="51" t="s">
        <v>1309</v>
      </c>
      <c r="C1775" s="159"/>
      <c r="D1775" s="159"/>
      <c r="E1775" s="234" t="s">
        <v>1253</v>
      </c>
      <c r="F1775" s="234" t="s">
        <v>2681</v>
      </c>
      <c r="G1775" s="159" t="str">
        <f t="shared" si="584"/>
        <v>string</v>
      </c>
      <c r="H1775" s="159" t="str">
        <f t="shared" si="585"/>
        <v/>
      </c>
      <c r="I1775" s="159">
        <f t="shared" si="586"/>
        <v>40</v>
      </c>
      <c r="J1775" s="159" t="str">
        <f t="shared" si="587"/>
        <v/>
      </c>
      <c r="K1775" s="159" t="str">
        <f t="shared" si="588"/>
        <v/>
      </c>
      <c r="L1775" s="159" t="str">
        <f t="shared" si="589"/>
        <v/>
      </c>
      <c r="M1775" s="159" t="str">
        <f t="shared" si="590"/>
        <v/>
      </c>
    </row>
    <row r="1776" spans="1:13" ht="12.75" customHeight="1" outlineLevel="1" x14ac:dyDescent="0.25">
      <c r="A1776" s="46" t="str">
        <f t="shared" si="583"/>
        <v xml:space="preserve">Registrations; </v>
      </c>
      <c r="B1776" s="51" t="s">
        <v>1309</v>
      </c>
      <c r="C1776" s="159"/>
      <c r="D1776" s="159"/>
      <c r="E1776" s="234" t="s">
        <v>2653</v>
      </c>
      <c r="F1776" s="234" t="s">
        <v>2681</v>
      </c>
      <c r="G1776" s="159" t="str">
        <f t="shared" si="584"/>
        <v>string</v>
      </c>
      <c r="H1776" s="159" t="str">
        <f t="shared" si="585"/>
        <v/>
      </c>
      <c r="I1776" s="159">
        <f t="shared" si="586"/>
        <v>10</v>
      </c>
      <c r="J1776" s="159" t="str">
        <f t="shared" si="587"/>
        <v/>
      </c>
      <c r="K1776" s="159" t="str">
        <f t="shared" si="588"/>
        <v/>
      </c>
      <c r="L1776" s="159" t="str">
        <f t="shared" si="589"/>
        <v/>
      </c>
      <c r="M1776" s="159" t="str">
        <f t="shared" si="590"/>
        <v/>
      </c>
    </row>
    <row r="1777" spans="1:13" ht="12.75" customHeight="1" outlineLevel="1" x14ac:dyDescent="0.25">
      <c r="A1777" s="46" t="str">
        <f t="shared" si="583"/>
        <v xml:space="preserve">Registrations; </v>
      </c>
      <c r="B1777" s="51" t="s">
        <v>1309</v>
      </c>
      <c r="C1777" s="159"/>
      <c r="D1777" s="159"/>
      <c r="E1777" s="234" t="s">
        <v>1254</v>
      </c>
      <c r="F1777" s="234" t="s">
        <v>2681</v>
      </c>
      <c r="G1777" s="159" t="str">
        <f t="shared" si="584"/>
        <v>string</v>
      </c>
      <c r="H1777" s="159" t="str">
        <f t="shared" si="585"/>
        <v/>
      </c>
      <c r="I1777" s="159">
        <f t="shared" si="586"/>
        <v>40</v>
      </c>
      <c r="J1777" s="159" t="str">
        <f t="shared" si="587"/>
        <v/>
      </c>
      <c r="K1777" s="159" t="str">
        <f t="shared" si="588"/>
        <v/>
      </c>
      <c r="L1777" s="159" t="str">
        <f t="shared" si="589"/>
        <v/>
      </c>
      <c r="M1777" s="159" t="str">
        <f t="shared" si="590"/>
        <v/>
      </c>
    </row>
    <row r="1778" spans="1:13" ht="12.75" customHeight="1" outlineLevel="1" x14ac:dyDescent="0.25">
      <c r="A1778" s="46" t="str">
        <f t="shared" si="583"/>
        <v xml:space="preserve">Registrations; </v>
      </c>
      <c r="B1778" s="51" t="s">
        <v>1309</v>
      </c>
      <c r="C1778" s="4"/>
      <c r="D1778" s="159"/>
      <c r="E1778" s="234" t="s">
        <v>1255</v>
      </c>
      <c r="F1778" s="234" t="s">
        <v>2681</v>
      </c>
      <c r="G1778" s="159" t="str">
        <f t="shared" si="584"/>
        <v>string</v>
      </c>
      <c r="H1778" s="159" t="str">
        <f t="shared" si="585"/>
        <v/>
      </c>
      <c r="I1778" s="159">
        <f t="shared" si="586"/>
        <v>3</v>
      </c>
      <c r="J1778" s="159" t="str">
        <f t="shared" si="587"/>
        <v/>
      </c>
      <c r="K1778" s="159" t="str">
        <f t="shared" si="588"/>
        <v/>
      </c>
      <c r="L1778" s="159" t="str">
        <f t="shared" si="589"/>
        <v/>
      </c>
      <c r="M1778" s="159" t="str">
        <f t="shared" si="590"/>
        <v/>
      </c>
    </row>
    <row r="1779" spans="1:13" ht="12.75" customHeight="1" outlineLevel="1" x14ac:dyDescent="0.25">
      <c r="A1779" s="46" t="str">
        <f t="shared" si="583"/>
        <v xml:space="preserve">Registrations; </v>
      </c>
      <c r="B1779" s="51" t="s">
        <v>1309</v>
      </c>
      <c r="C1779" s="4"/>
      <c r="D1779" s="159"/>
      <c r="E1779" s="234" t="s">
        <v>2882</v>
      </c>
      <c r="F1779" s="234" t="s">
        <v>2681</v>
      </c>
      <c r="G1779" s="159" t="str">
        <f t="shared" si="584"/>
        <v>string</v>
      </c>
      <c r="H1779" s="159" t="str">
        <f t="shared" si="585"/>
        <v/>
      </c>
      <c r="I1779" s="159">
        <f t="shared" si="586"/>
        <v>3</v>
      </c>
      <c r="J1779" s="159" t="str">
        <f t="shared" si="587"/>
        <v/>
      </c>
      <c r="K1779" s="159" t="str">
        <f t="shared" si="588"/>
        <v/>
      </c>
      <c r="L1779" s="159" t="str">
        <f t="shared" si="589"/>
        <v/>
      </c>
      <c r="M1779" s="159" t="str">
        <f t="shared" si="590"/>
        <v/>
      </c>
    </row>
    <row r="1780" spans="1:13" ht="12.75" customHeight="1" outlineLevel="1" x14ac:dyDescent="0.25">
      <c r="A1780" s="46" t="str">
        <f t="shared" si="583"/>
        <v xml:space="preserve">Registrations; </v>
      </c>
      <c r="B1780" s="51" t="s">
        <v>1309</v>
      </c>
      <c r="C1780" s="4" t="s">
        <v>652</v>
      </c>
      <c r="D1780" s="159" t="s">
        <v>2681</v>
      </c>
      <c r="E1780" s="234" t="s">
        <v>653</v>
      </c>
      <c r="F1780" s="234" t="s">
        <v>2681</v>
      </c>
      <c r="G1780" s="159" t="str">
        <f t="shared" si="584"/>
        <v>string</v>
      </c>
      <c r="H1780" s="159" t="str">
        <f t="shared" si="585"/>
        <v/>
      </c>
      <c r="I1780" s="159">
        <f t="shared" si="586"/>
        <v>4</v>
      </c>
      <c r="J1780" s="159" t="str">
        <f t="shared" si="587"/>
        <v/>
      </c>
      <c r="K1780" s="159" t="str">
        <f t="shared" si="588"/>
        <v/>
      </c>
      <c r="L1780" s="159" t="str">
        <f t="shared" si="589"/>
        <v/>
      </c>
      <c r="M1780" s="159" t="str">
        <f t="shared" si="590"/>
        <v>Yes</v>
      </c>
    </row>
    <row r="1781" spans="1:13" ht="12.75" customHeight="1" outlineLevel="1" x14ac:dyDescent="0.25">
      <c r="A1781" s="46" t="str">
        <f t="shared" si="583"/>
        <v xml:space="preserve">Registrations; </v>
      </c>
      <c r="B1781" s="51" t="s">
        <v>1309</v>
      </c>
      <c r="C1781" s="159"/>
      <c r="D1781" s="159"/>
      <c r="E1781" s="234" t="s">
        <v>654</v>
      </c>
      <c r="F1781" s="234" t="s">
        <v>2681</v>
      </c>
      <c r="G1781" s="159" t="str">
        <f t="shared" si="584"/>
        <v>string</v>
      </c>
      <c r="H1781" s="159" t="str">
        <f t="shared" si="585"/>
        <v/>
      </c>
      <c r="I1781" s="159">
        <f t="shared" si="586"/>
        <v>40</v>
      </c>
      <c r="J1781" s="159" t="str">
        <f t="shared" si="587"/>
        <v/>
      </c>
      <c r="K1781" s="159" t="str">
        <f t="shared" si="588"/>
        <v/>
      </c>
      <c r="L1781" s="159" t="str">
        <f t="shared" si="589"/>
        <v/>
      </c>
      <c r="M1781" s="159" t="str">
        <f t="shared" si="590"/>
        <v/>
      </c>
    </row>
    <row r="1782" spans="1:13" ht="12.75" customHeight="1" outlineLevel="1" x14ac:dyDescent="0.25">
      <c r="A1782" s="46"/>
      <c r="B1782" s="51" t="s">
        <v>1309</v>
      </c>
      <c r="C1782" s="159"/>
      <c r="D1782" s="159"/>
      <c r="E1782" s="234" t="s">
        <v>655</v>
      </c>
      <c r="F1782" s="234" t="s">
        <v>2681</v>
      </c>
      <c r="G1782" s="159" t="str">
        <f t="shared" si="584"/>
        <v>string</v>
      </c>
      <c r="H1782" s="159" t="str">
        <f t="shared" si="585"/>
        <v/>
      </c>
      <c r="I1782" s="159">
        <f t="shared" si="586"/>
        <v>40</v>
      </c>
      <c r="J1782" s="159" t="str">
        <f t="shared" si="587"/>
        <v/>
      </c>
      <c r="K1782" s="159" t="str">
        <f t="shared" si="588"/>
        <v/>
      </c>
      <c r="L1782" s="159" t="str">
        <f t="shared" si="589"/>
        <v/>
      </c>
      <c r="M1782" s="159" t="str">
        <f t="shared" si="590"/>
        <v/>
      </c>
    </row>
    <row r="1783" spans="1:13" ht="12.75" customHeight="1" outlineLevel="1" x14ac:dyDescent="0.25">
      <c r="A1783" s="46" t="str">
        <f t="shared" si="583"/>
        <v xml:space="preserve">Registrations; </v>
      </c>
      <c r="B1783" s="51" t="s">
        <v>1309</v>
      </c>
      <c r="C1783" s="159"/>
      <c r="D1783" s="159"/>
      <c r="E1783" s="234" t="s">
        <v>656</v>
      </c>
      <c r="F1783" s="234" t="s">
        <v>2681</v>
      </c>
      <c r="G1783" s="159" t="str">
        <f t="shared" si="584"/>
        <v>string</v>
      </c>
      <c r="H1783" s="159" t="str">
        <f t="shared" si="585"/>
        <v/>
      </c>
      <c r="I1783" s="159">
        <f t="shared" si="586"/>
        <v>40</v>
      </c>
      <c r="J1783" s="159" t="str">
        <f t="shared" si="587"/>
        <v/>
      </c>
      <c r="K1783" s="159" t="str">
        <f t="shared" si="588"/>
        <v/>
      </c>
      <c r="L1783" s="159" t="str">
        <f t="shared" si="589"/>
        <v/>
      </c>
      <c r="M1783" s="159" t="str">
        <f t="shared" si="590"/>
        <v/>
      </c>
    </row>
    <row r="1784" spans="1:13" ht="12.75" customHeight="1" outlineLevel="1" x14ac:dyDescent="0.25">
      <c r="A1784" s="46" t="str">
        <f t="shared" si="583"/>
        <v xml:space="preserve">Registrations; </v>
      </c>
      <c r="B1784" s="51" t="s">
        <v>1309</v>
      </c>
      <c r="C1784" s="159"/>
      <c r="D1784" s="159"/>
      <c r="E1784" s="234" t="s">
        <v>657</v>
      </c>
      <c r="F1784" s="234" t="s">
        <v>2681</v>
      </c>
      <c r="G1784" s="159" t="str">
        <f t="shared" si="584"/>
        <v>string</v>
      </c>
      <c r="H1784" s="159" t="str">
        <f t="shared" si="585"/>
        <v/>
      </c>
      <c r="I1784" s="159">
        <f t="shared" si="586"/>
        <v>40</v>
      </c>
      <c r="J1784" s="159" t="str">
        <f t="shared" si="587"/>
        <v/>
      </c>
      <c r="K1784" s="159" t="str">
        <f t="shared" si="588"/>
        <v/>
      </c>
      <c r="L1784" s="159" t="str">
        <f t="shared" si="589"/>
        <v/>
      </c>
      <c r="M1784" s="159" t="str">
        <f t="shared" si="590"/>
        <v/>
      </c>
    </row>
    <row r="1785" spans="1:13" ht="12.75" customHeight="1" outlineLevel="1" x14ac:dyDescent="0.25">
      <c r="A1785" s="46" t="str">
        <f t="shared" si="583"/>
        <v xml:space="preserve">Registrations; </v>
      </c>
      <c r="B1785" s="51" t="s">
        <v>1309</v>
      </c>
      <c r="C1785" s="159"/>
      <c r="D1785" s="159"/>
      <c r="E1785" s="234" t="s">
        <v>2643</v>
      </c>
      <c r="F1785" s="234" t="s">
        <v>2681</v>
      </c>
      <c r="G1785" s="159" t="str">
        <f t="shared" si="584"/>
        <v>string</v>
      </c>
      <c r="H1785" s="159" t="str">
        <f t="shared" si="585"/>
        <v/>
      </c>
      <c r="I1785" s="159">
        <f t="shared" si="586"/>
        <v>30</v>
      </c>
      <c r="J1785" s="159" t="str">
        <f t="shared" si="587"/>
        <v/>
      </c>
      <c r="K1785" s="159" t="str">
        <f t="shared" si="588"/>
        <v/>
      </c>
      <c r="L1785" s="159" t="str">
        <f t="shared" si="589"/>
        <v/>
      </c>
      <c r="M1785" s="159" t="str">
        <f t="shared" si="590"/>
        <v>Yes</v>
      </c>
    </row>
    <row r="1786" spans="1:13" ht="12.75" customHeight="1" outlineLevel="1" x14ac:dyDescent="0.25">
      <c r="A1786" s="46" t="str">
        <f t="shared" si="583"/>
        <v xml:space="preserve">Registrations; </v>
      </c>
      <c r="B1786" s="276" t="s">
        <v>1309</v>
      </c>
      <c r="C1786" s="237"/>
      <c r="D1786" s="237"/>
      <c r="E1786" s="281" t="s">
        <v>1048</v>
      </c>
      <c r="F1786" s="281" t="s">
        <v>2681</v>
      </c>
      <c r="G1786" s="237" t="str">
        <f t="shared" si="584"/>
        <v>string</v>
      </c>
      <c r="H1786" s="237" t="str">
        <f t="shared" si="585"/>
        <v/>
      </c>
      <c r="I1786" s="237">
        <f t="shared" si="586"/>
        <v>40</v>
      </c>
      <c r="J1786" s="237" t="str">
        <f t="shared" si="587"/>
        <v/>
      </c>
      <c r="K1786" s="237" t="str">
        <f t="shared" si="588"/>
        <v/>
      </c>
      <c r="L1786" s="237" t="str">
        <f t="shared" si="589"/>
        <v/>
      </c>
      <c r="M1786" s="237" t="str">
        <f t="shared" si="590"/>
        <v/>
      </c>
    </row>
    <row r="1787" spans="1:13" s="230" customFormat="1" ht="12.75" customHeight="1" outlineLevel="1" x14ac:dyDescent="0.25">
      <c r="A1787" s="46" t="str">
        <f t="shared" si="583"/>
        <v xml:space="preserve">Registrations; </v>
      </c>
      <c r="B1787" s="276" t="s">
        <v>1309</v>
      </c>
      <c r="C1787" s="237" t="s">
        <v>2898</v>
      </c>
      <c r="D1787" s="237" t="s">
        <v>2674</v>
      </c>
      <c r="E1787" s="281" t="s">
        <v>648</v>
      </c>
      <c r="F1787" s="281" t="s">
        <v>2670</v>
      </c>
      <c r="G1787" s="237" t="str">
        <f t="shared" si="584"/>
        <v>string</v>
      </c>
      <c r="H1787" s="237" t="str">
        <f t="shared" si="585"/>
        <v/>
      </c>
      <c r="I1787" s="237">
        <f t="shared" si="586"/>
        <v>3</v>
      </c>
      <c r="J1787" s="237">
        <f t="shared" si="587"/>
        <v>2</v>
      </c>
      <c r="K1787" s="237" t="str">
        <f t="shared" si="588"/>
        <v/>
      </c>
      <c r="L1787" s="237" t="str">
        <f t="shared" si="589"/>
        <v/>
      </c>
      <c r="M1787" s="237" t="str">
        <f t="shared" si="590"/>
        <v/>
      </c>
    </row>
    <row r="1788" spans="1:13" ht="12.75" customHeight="1" x14ac:dyDescent="0.25">
      <c r="A1788" s="46" t="str">
        <f t="shared" si="583"/>
        <v xml:space="preserve">Registrations; </v>
      </c>
      <c r="B1788" s="47" t="s">
        <v>1310</v>
      </c>
      <c r="C1788" s="48" t="str">
        <f>VLOOKUP($B1788,MMnames,2,FALSE)</f>
        <v>Change of Supplier Provisional Acceptance</v>
      </c>
      <c r="D1788" s="49"/>
      <c r="E1788" s="49"/>
      <c r="F1788" s="14"/>
      <c r="G1788" s="14"/>
      <c r="H1788" s="14"/>
      <c r="I1788" s="14"/>
      <c r="J1788" s="14"/>
      <c r="K1788" s="14"/>
      <c r="L1788" s="14"/>
      <c r="M1788" s="14"/>
    </row>
    <row r="1789" spans="1:13" ht="12.75" customHeight="1" outlineLevel="1" x14ac:dyDescent="0.25">
      <c r="A1789" s="46" t="str">
        <f t="shared" si="583"/>
        <v xml:space="preserve">Registrations; </v>
      </c>
      <c r="B1789" s="51" t="s">
        <v>1310</v>
      </c>
      <c r="C1789" s="159" t="s">
        <v>2668</v>
      </c>
      <c r="D1789" s="159"/>
      <c r="E1789" s="4" t="s">
        <v>2769</v>
      </c>
      <c r="F1789" s="4" t="s">
        <v>2670</v>
      </c>
      <c r="G1789" s="159" t="str">
        <f t="shared" ref="G1789:G1813" si="591">VLOOKUP(E1789,DI_schema,2,FALSE)</f>
        <v>string</v>
      </c>
      <c r="H1789" s="159">
        <f t="shared" ref="H1789:H1813" si="592">VLOOKUP($E1789,DI_schema,3,FALSE)</f>
        <v>11</v>
      </c>
      <c r="I1789" s="159" t="str">
        <f t="shared" ref="I1789:I1813" si="593">VLOOKUP($E1789,DI_schema,4,FALSE)</f>
        <v/>
      </c>
      <c r="J1789" s="159" t="str">
        <f t="shared" ref="J1789:J1813" si="594">VLOOKUP($E1789,DI_schema,5,FALSE)</f>
        <v/>
      </c>
      <c r="K1789" s="159" t="str">
        <f t="shared" ref="K1789:K1812" si="595">VLOOKUP($E1789,DI_schema,6,FALSE)</f>
        <v/>
      </c>
      <c r="L1789" s="159" t="str">
        <f t="shared" ref="L1789:L1812" si="596">VLOOKUP($E1789,DI_schema,7,FALSE)</f>
        <v/>
      </c>
      <c r="M1789" s="159" t="str">
        <f t="shared" ref="M1789:M1812" si="597">IF(LEN(VLOOKUP($E1789,DI_schema,8,FALSE))&gt;0,"Yes","")</f>
        <v/>
      </c>
    </row>
    <row r="1790" spans="1:13" ht="12.75" customHeight="1" outlineLevel="1" x14ac:dyDescent="0.25">
      <c r="A1790" s="46" t="str">
        <f t="shared" si="583"/>
        <v xml:space="preserve">Registrations; </v>
      </c>
      <c r="B1790" s="51" t="s">
        <v>1310</v>
      </c>
      <c r="C1790" s="159"/>
      <c r="D1790" s="159"/>
      <c r="E1790" s="4" t="s">
        <v>2894</v>
      </c>
      <c r="F1790" s="4" t="s">
        <v>2670</v>
      </c>
      <c r="G1790" s="159" t="str">
        <f t="shared" si="591"/>
        <v>string</v>
      </c>
      <c r="H1790" s="159" t="str">
        <f t="shared" si="592"/>
        <v/>
      </c>
      <c r="I1790" s="159">
        <f t="shared" si="593"/>
        <v>35</v>
      </c>
      <c r="J1790" s="159" t="str">
        <f t="shared" si="594"/>
        <v/>
      </c>
      <c r="K1790" s="159" t="str">
        <f t="shared" si="595"/>
        <v/>
      </c>
      <c r="L1790" s="159" t="str">
        <f t="shared" si="596"/>
        <v/>
      </c>
      <c r="M1790" s="159" t="str">
        <f t="shared" si="597"/>
        <v/>
      </c>
    </row>
    <row r="1791" spans="1:13" ht="12.75" customHeight="1" outlineLevel="1" x14ac:dyDescent="0.25">
      <c r="A1791" s="46" t="str">
        <f t="shared" si="583"/>
        <v xml:space="preserve">Registrations; </v>
      </c>
      <c r="B1791" s="51" t="s">
        <v>1310</v>
      </c>
      <c r="C1791" s="4"/>
      <c r="D1791" s="159"/>
      <c r="E1791" s="4" t="s">
        <v>2772</v>
      </c>
      <c r="F1791" s="4" t="s">
        <v>2670</v>
      </c>
      <c r="G1791" s="159" t="str">
        <f t="shared" si="591"/>
        <v>string</v>
      </c>
      <c r="H1791" s="159" t="str">
        <f t="shared" si="592"/>
        <v/>
      </c>
      <c r="I1791" s="159">
        <f t="shared" si="593"/>
        <v>2</v>
      </c>
      <c r="J1791" s="159" t="str">
        <f t="shared" si="594"/>
        <v/>
      </c>
      <c r="K1791" s="159" t="str">
        <f t="shared" si="595"/>
        <v/>
      </c>
      <c r="L1791" s="159" t="str">
        <f t="shared" si="596"/>
        <v/>
      </c>
      <c r="M1791" s="159" t="str">
        <f t="shared" si="597"/>
        <v/>
      </c>
    </row>
    <row r="1792" spans="1:13" ht="12.75" customHeight="1" outlineLevel="1" x14ac:dyDescent="0.25">
      <c r="A1792" s="46" t="str">
        <f t="shared" ref="A1792:A1849" si="598">IF(B1792="","",VLOOKUP(B1792,mapping_result,2,FALSE))</f>
        <v xml:space="preserve">Registrations; </v>
      </c>
      <c r="B1792" s="51" t="s">
        <v>1310</v>
      </c>
      <c r="C1792" s="4"/>
      <c r="D1792" s="159"/>
      <c r="E1792" s="4" t="s">
        <v>2751</v>
      </c>
      <c r="F1792" s="4" t="s">
        <v>2670</v>
      </c>
      <c r="G1792" s="159" t="str">
        <f t="shared" si="591"/>
        <v>string</v>
      </c>
      <c r="H1792" s="159">
        <f t="shared" si="592"/>
        <v>9</v>
      </c>
      <c r="I1792" s="159" t="str">
        <f t="shared" si="593"/>
        <v/>
      </c>
      <c r="J1792" s="159" t="str">
        <f t="shared" si="594"/>
        <v/>
      </c>
      <c r="K1792" s="159" t="str">
        <f t="shared" si="595"/>
        <v/>
      </c>
      <c r="L1792" s="159" t="str">
        <f t="shared" si="596"/>
        <v/>
      </c>
      <c r="M1792" s="159" t="str">
        <f t="shared" si="597"/>
        <v>Yes</v>
      </c>
    </row>
    <row r="1793" spans="1:13" ht="12.75" customHeight="1" outlineLevel="1" x14ac:dyDescent="0.25">
      <c r="A1793" s="46" t="str">
        <f t="shared" si="598"/>
        <v xml:space="preserve">Registrations; </v>
      </c>
      <c r="B1793" s="51" t="s">
        <v>1310</v>
      </c>
      <c r="C1793" s="4"/>
      <c r="D1793" s="159"/>
      <c r="E1793" s="4" t="s">
        <v>2672</v>
      </c>
      <c r="F1793" s="4" t="s">
        <v>2670</v>
      </c>
      <c r="G1793" s="159" t="str">
        <f t="shared" si="591"/>
        <v>string</v>
      </c>
      <c r="H1793" s="159" t="str">
        <f t="shared" si="592"/>
        <v/>
      </c>
      <c r="I1793" s="159">
        <f t="shared" si="593"/>
        <v>1</v>
      </c>
      <c r="J1793" s="159" t="str">
        <f t="shared" si="594"/>
        <v/>
      </c>
      <c r="K1793" s="159" t="str">
        <f t="shared" si="595"/>
        <v/>
      </c>
      <c r="L1793" s="159" t="str">
        <f t="shared" si="596"/>
        <v/>
      </c>
      <c r="M1793" s="159" t="str">
        <f t="shared" si="597"/>
        <v>Yes</v>
      </c>
    </row>
    <row r="1794" spans="1:13" ht="12.75" customHeight="1" outlineLevel="1" x14ac:dyDescent="0.25">
      <c r="A1794" s="46" t="str">
        <f t="shared" si="598"/>
        <v xml:space="preserve">Registrations; </v>
      </c>
      <c r="B1794" s="51" t="s">
        <v>1310</v>
      </c>
      <c r="C1794" s="4"/>
      <c r="D1794" s="159"/>
      <c r="E1794" s="4" t="s">
        <v>2792</v>
      </c>
      <c r="F1794" s="4" t="s">
        <v>2670</v>
      </c>
      <c r="G1794" s="159" t="str">
        <f t="shared" si="591"/>
        <v>string</v>
      </c>
      <c r="H1794" s="159" t="str">
        <f t="shared" si="592"/>
        <v/>
      </c>
      <c r="I1794" s="159">
        <f t="shared" si="593"/>
        <v>1</v>
      </c>
      <c r="J1794" s="159" t="str">
        <f t="shared" si="594"/>
        <v/>
      </c>
      <c r="K1794" s="159" t="str">
        <f t="shared" si="595"/>
        <v/>
      </c>
      <c r="L1794" s="159" t="str">
        <f t="shared" si="596"/>
        <v/>
      </c>
      <c r="M1794" s="159" t="str">
        <f t="shared" si="597"/>
        <v/>
      </c>
    </row>
    <row r="1795" spans="1:13" ht="12.75" customHeight="1" outlineLevel="1" x14ac:dyDescent="0.25">
      <c r="A1795" s="46" t="str">
        <f t="shared" si="598"/>
        <v xml:space="preserve">Registrations; </v>
      </c>
      <c r="B1795" s="51" t="s">
        <v>1310</v>
      </c>
      <c r="C1795" s="4"/>
      <c r="D1795" s="159"/>
      <c r="E1795" s="4" t="s">
        <v>649</v>
      </c>
      <c r="F1795" s="4" t="s">
        <v>2670</v>
      </c>
      <c r="G1795" s="159" t="str">
        <f t="shared" si="591"/>
        <v>string</v>
      </c>
      <c r="H1795" s="159" t="str">
        <f t="shared" si="592"/>
        <v/>
      </c>
      <c r="I1795" s="159">
        <f t="shared" si="593"/>
        <v>10</v>
      </c>
      <c r="J1795" s="159" t="str">
        <f t="shared" si="594"/>
        <v/>
      </c>
      <c r="K1795" s="159" t="str">
        <f t="shared" si="595"/>
        <v/>
      </c>
      <c r="L1795" s="159" t="str">
        <f t="shared" si="596"/>
        <v/>
      </c>
      <c r="M1795" s="159" t="str">
        <f t="shared" si="597"/>
        <v/>
      </c>
    </row>
    <row r="1796" spans="1:13" ht="12.75" customHeight="1" outlineLevel="1" x14ac:dyDescent="0.25">
      <c r="A1796" s="46" t="str">
        <f t="shared" si="598"/>
        <v xml:space="preserve">Registrations; </v>
      </c>
      <c r="B1796" s="276" t="s">
        <v>1310</v>
      </c>
      <c r="C1796" s="237"/>
      <c r="D1796" s="237"/>
      <c r="E1796" s="237" t="s">
        <v>2771</v>
      </c>
      <c r="F1796" s="237" t="s">
        <v>2670</v>
      </c>
      <c r="G1796" s="237" t="str">
        <f t="shared" si="591"/>
        <v>string</v>
      </c>
      <c r="H1796" s="237" t="str">
        <f t="shared" si="592"/>
        <v/>
      </c>
      <c r="I1796" s="237">
        <f t="shared" si="593"/>
        <v>4</v>
      </c>
      <c r="J1796" s="237" t="str">
        <f t="shared" si="594"/>
        <v/>
      </c>
      <c r="K1796" s="237" t="str">
        <f t="shared" si="595"/>
        <v/>
      </c>
      <c r="L1796" s="237" t="str">
        <f t="shared" si="596"/>
        <v/>
      </c>
      <c r="M1796" s="237" t="str">
        <f t="shared" si="597"/>
        <v/>
      </c>
    </row>
    <row r="1797" spans="1:13" ht="12.75" customHeight="1" outlineLevel="1" x14ac:dyDescent="0.25">
      <c r="A1797" s="46" t="str">
        <f t="shared" si="598"/>
        <v xml:space="preserve">Registrations; </v>
      </c>
      <c r="B1797" s="276" t="s">
        <v>1310</v>
      </c>
      <c r="C1797" s="237"/>
      <c r="D1797" s="237"/>
      <c r="E1797" s="237" t="s">
        <v>631</v>
      </c>
      <c r="F1797" s="237" t="s">
        <v>2681</v>
      </c>
      <c r="G1797" s="237" t="str">
        <f t="shared" si="591"/>
        <v>int</v>
      </c>
      <c r="H1797" s="237" t="str">
        <f t="shared" si="592"/>
        <v/>
      </c>
      <c r="I1797" s="237" t="str">
        <f t="shared" si="593"/>
        <v/>
      </c>
      <c r="J1797" s="237" t="str">
        <f t="shared" si="594"/>
        <v/>
      </c>
      <c r="K1797" s="237">
        <f t="shared" si="595"/>
        <v>9</v>
      </c>
      <c r="L1797" s="237" t="str">
        <f t="shared" si="596"/>
        <v/>
      </c>
      <c r="M1797" s="237" t="str">
        <f t="shared" si="597"/>
        <v/>
      </c>
    </row>
    <row r="1798" spans="1:13" s="230" customFormat="1" ht="12.75" customHeight="1" outlineLevel="1" x14ac:dyDescent="0.25">
      <c r="A1798" s="46" t="str">
        <f t="shared" si="598"/>
        <v xml:space="preserve">Registrations; </v>
      </c>
      <c r="B1798" s="276" t="s">
        <v>1310</v>
      </c>
      <c r="C1798" s="237"/>
      <c r="D1798" s="237"/>
      <c r="E1798" s="237" t="s">
        <v>2683</v>
      </c>
      <c r="F1798" s="237" t="s">
        <v>2681</v>
      </c>
      <c r="G1798" s="237" t="str">
        <f t="shared" si="591"/>
        <v>string</v>
      </c>
      <c r="H1798" s="237" t="str">
        <f t="shared" si="592"/>
        <v/>
      </c>
      <c r="I1798" s="237">
        <f t="shared" si="593"/>
        <v>3</v>
      </c>
      <c r="J1798" s="237" t="str">
        <f t="shared" si="594"/>
        <v/>
      </c>
      <c r="K1798" s="237" t="str">
        <f t="shared" si="595"/>
        <v/>
      </c>
      <c r="L1798" s="237" t="str">
        <f t="shared" si="596"/>
        <v/>
      </c>
      <c r="M1798" s="237" t="str">
        <f t="shared" si="597"/>
        <v/>
      </c>
    </row>
    <row r="1799" spans="1:13" ht="12.75" customHeight="1" outlineLevel="1" x14ac:dyDescent="0.25">
      <c r="A1799" s="46" t="str">
        <f t="shared" si="598"/>
        <v xml:space="preserve">Registrations; </v>
      </c>
      <c r="B1799" s="276" t="s">
        <v>1310</v>
      </c>
      <c r="C1799" s="237"/>
      <c r="D1799" s="237"/>
      <c r="E1799" s="237" t="s">
        <v>2793</v>
      </c>
      <c r="F1799" s="237" t="s">
        <v>2681</v>
      </c>
      <c r="G1799" s="237" t="str">
        <f t="shared" si="591"/>
        <v>string</v>
      </c>
      <c r="H1799" s="237" t="str">
        <f t="shared" si="592"/>
        <v/>
      </c>
      <c r="I1799" s="237">
        <f t="shared" si="593"/>
        <v>10</v>
      </c>
      <c r="J1799" s="237" t="str">
        <f t="shared" si="594"/>
        <v/>
      </c>
      <c r="K1799" s="237" t="str">
        <f t="shared" si="595"/>
        <v/>
      </c>
      <c r="L1799" s="237" t="str">
        <f t="shared" si="596"/>
        <v/>
      </c>
      <c r="M1799" s="237" t="str">
        <f t="shared" si="597"/>
        <v/>
      </c>
    </row>
    <row r="1800" spans="1:13" s="230" customFormat="1" ht="12.75" customHeight="1" outlineLevel="1" collapsed="1" x14ac:dyDescent="0.25">
      <c r="A1800" s="46" t="str">
        <f t="shared" si="598"/>
        <v xml:space="preserve">Registrations; </v>
      </c>
      <c r="B1800" s="276" t="s">
        <v>1310</v>
      </c>
      <c r="C1800" s="237"/>
      <c r="D1800" s="237"/>
      <c r="E1800" s="237" t="s">
        <v>2590</v>
      </c>
      <c r="F1800" s="237" t="s">
        <v>2681</v>
      </c>
      <c r="G1800" s="237" t="str">
        <f t="shared" si="591"/>
        <v>string</v>
      </c>
      <c r="H1800" s="237" t="str">
        <f t="shared" si="592"/>
        <v/>
      </c>
      <c r="I1800" s="237">
        <f t="shared" si="593"/>
        <v>10</v>
      </c>
      <c r="J1800" s="237" t="str">
        <f t="shared" si="594"/>
        <v/>
      </c>
      <c r="K1800" s="237" t="str">
        <f t="shared" si="595"/>
        <v/>
      </c>
      <c r="L1800" s="237" t="str">
        <f t="shared" si="596"/>
        <v/>
      </c>
      <c r="M1800" s="237" t="str">
        <f t="shared" si="597"/>
        <v/>
      </c>
    </row>
    <row r="1801" spans="1:13" ht="12.75" customHeight="1" outlineLevel="1" x14ac:dyDescent="0.25">
      <c r="A1801" s="46" t="str">
        <f t="shared" si="598"/>
        <v xml:space="preserve">Registrations; </v>
      </c>
      <c r="B1801" s="276" t="s">
        <v>1310</v>
      </c>
      <c r="C1801" s="237"/>
      <c r="D1801" s="237"/>
      <c r="E1801" s="237" t="s">
        <v>2682</v>
      </c>
      <c r="F1801" s="237" t="s">
        <v>2681</v>
      </c>
      <c r="G1801" s="237" t="str">
        <f t="shared" si="591"/>
        <v>string</v>
      </c>
      <c r="H1801" s="237" t="str">
        <f t="shared" si="592"/>
        <v/>
      </c>
      <c r="I1801" s="237">
        <f t="shared" si="593"/>
        <v>5</v>
      </c>
      <c r="J1801" s="237" t="str">
        <f t="shared" si="594"/>
        <v/>
      </c>
      <c r="K1801" s="237" t="str">
        <f t="shared" si="595"/>
        <v/>
      </c>
      <c r="L1801" s="237" t="str">
        <f t="shared" si="596"/>
        <v/>
      </c>
      <c r="M1801" s="237" t="str">
        <f t="shared" si="597"/>
        <v/>
      </c>
    </row>
    <row r="1802" spans="1:13" ht="12.75" customHeight="1" outlineLevel="1" x14ac:dyDescent="0.25">
      <c r="A1802" s="46" t="str">
        <f t="shared" si="598"/>
        <v xml:space="preserve">Registrations; </v>
      </c>
      <c r="B1802" s="276" t="s">
        <v>1310</v>
      </c>
      <c r="C1802" s="237"/>
      <c r="D1802" s="237"/>
      <c r="E1802" s="237" t="s">
        <v>650</v>
      </c>
      <c r="F1802" s="237" t="s">
        <v>2681</v>
      </c>
      <c r="G1802" s="237" t="str">
        <f t="shared" si="591"/>
        <v>decimal</v>
      </c>
      <c r="H1802" s="237" t="str">
        <f t="shared" si="592"/>
        <v/>
      </c>
      <c r="I1802" s="237" t="str">
        <f t="shared" si="593"/>
        <v/>
      </c>
      <c r="J1802" s="237" t="str">
        <f t="shared" si="594"/>
        <v/>
      </c>
      <c r="K1802" s="237">
        <f t="shared" si="595"/>
        <v>6</v>
      </c>
      <c r="L1802" s="237">
        <f t="shared" si="596"/>
        <v>4</v>
      </c>
      <c r="M1802" s="237" t="str">
        <f t="shared" si="597"/>
        <v/>
      </c>
    </row>
    <row r="1803" spans="1:13" ht="12.75" customHeight="1" outlineLevel="1" x14ac:dyDescent="0.25">
      <c r="A1803" s="46" t="str">
        <f t="shared" si="598"/>
        <v xml:space="preserve">Registrations; </v>
      </c>
      <c r="B1803" s="276" t="s">
        <v>1310</v>
      </c>
      <c r="C1803" s="237"/>
      <c r="D1803" s="237"/>
      <c r="E1803" s="237" t="s">
        <v>1050</v>
      </c>
      <c r="F1803" s="237" t="s">
        <v>2670</v>
      </c>
      <c r="G1803" s="237" t="str">
        <f t="shared" si="591"/>
        <v>boolean</v>
      </c>
      <c r="H1803" s="237" t="str">
        <f t="shared" si="592"/>
        <v/>
      </c>
      <c r="I1803" s="237" t="str">
        <f t="shared" si="593"/>
        <v/>
      </c>
      <c r="J1803" s="237" t="str">
        <f t="shared" si="594"/>
        <v/>
      </c>
      <c r="K1803" s="237" t="str">
        <f t="shared" si="595"/>
        <v/>
      </c>
      <c r="L1803" s="237" t="str">
        <f t="shared" si="596"/>
        <v/>
      </c>
      <c r="M1803" s="237" t="str">
        <f t="shared" si="597"/>
        <v/>
      </c>
    </row>
    <row r="1804" spans="1:13" ht="12.75" customHeight="1" outlineLevel="1" x14ac:dyDescent="0.25">
      <c r="A1804" s="46" t="str">
        <f t="shared" si="598"/>
        <v xml:space="preserve">Registrations; </v>
      </c>
      <c r="B1804" s="276" t="s">
        <v>1310</v>
      </c>
      <c r="C1804" s="237"/>
      <c r="D1804" s="237"/>
      <c r="E1804" s="237" t="s">
        <v>651</v>
      </c>
      <c r="F1804" s="237" t="s">
        <v>2681</v>
      </c>
      <c r="G1804" s="237" t="str">
        <f t="shared" si="591"/>
        <v>int</v>
      </c>
      <c r="H1804" s="237" t="str">
        <f t="shared" si="592"/>
        <v/>
      </c>
      <c r="I1804" s="237" t="str">
        <f t="shared" si="593"/>
        <v/>
      </c>
      <c r="J1804" s="237" t="str">
        <f t="shared" si="594"/>
        <v/>
      </c>
      <c r="K1804" s="237">
        <f t="shared" si="595"/>
        <v>9</v>
      </c>
      <c r="L1804" s="237" t="str">
        <f t="shared" si="596"/>
        <v/>
      </c>
      <c r="M1804" s="237" t="str">
        <f t="shared" si="597"/>
        <v/>
      </c>
    </row>
    <row r="1805" spans="1:13" ht="12.75" customHeight="1" outlineLevel="1" x14ac:dyDescent="0.25">
      <c r="A1805" s="46" t="str">
        <f t="shared" si="598"/>
        <v xml:space="preserve">Registrations; </v>
      </c>
      <c r="B1805" s="276" t="s">
        <v>1310</v>
      </c>
      <c r="C1805" s="237"/>
      <c r="D1805" s="237"/>
      <c r="E1805" s="237" t="s">
        <v>1051</v>
      </c>
      <c r="F1805" s="237" t="s">
        <v>2681</v>
      </c>
      <c r="G1805" s="237" t="str">
        <f t="shared" si="591"/>
        <v>string</v>
      </c>
      <c r="H1805" s="237" t="str">
        <f t="shared" si="592"/>
        <v/>
      </c>
      <c r="I1805" s="237">
        <f t="shared" si="593"/>
        <v>3</v>
      </c>
      <c r="J1805" s="237" t="str">
        <f t="shared" si="594"/>
        <v/>
      </c>
      <c r="K1805" s="237" t="str">
        <f t="shared" si="595"/>
        <v/>
      </c>
      <c r="L1805" s="237" t="str">
        <f t="shared" si="596"/>
        <v/>
      </c>
      <c r="M1805" s="237" t="str">
        <f t="shared" si="597"/>
        <v/>
      </c>
    </row>
    <row r="1806" spans="1:13" ht="12.75" customHeight="1" outlineLevel="1" x14ac:dyDescent="0.25">
      <c r="A1806" s="46" t="str">
        <f t="shared" si="598"/>
        <v xml:space="preserve">Registrations; </v>
      </c>
      <c r="B1806" s="276" t="s">
        <v>1310</v>
      </c>
      <c r="C1806" s="237"/>
      <c r="D1806" s="237"/>
      <c r="E1806" s="237" t="s">
        <v>1314</v>
      </c>
      <c r="F1806" s="237" t="s">
        <v>2681</v>
      </c>
      <c r="G1806" s="237" t="str">
        <f t="shared" si="591"/>
        <v>string</v>
      </c>
      <c r="H1806" s="237" t="str">
        <f t="shared" si="592"/>
        <v/>
      </c>
      <c r="I1806" s="237">
        <f t="shared" si="593"/>
        <v>10</v>
      </c>
      <c r="J1806" s="237" t="str">
        <f t="shared" si="594"/>
        <v/>
      </c>
      <c r="K1806" s="237" t="str">
        <f t="shared" si="595"/>
        <v/>
      </c>
      <c r="L1806" s="237" t="str">
        <f t="shared" si="596"/>
        <v/>
      </c>
      <c r="M1806" s="237" t="str">
        <f t="shared" si="597"/>
        <v/>
      </c>
    </row>
    <row r="1807" spans="1:13" ht="12.75" customHeight="1" outlineLevel="1" x14ac:dyDescent="0.25">
      <c r="A1807" s="46" t="str">
        <f t="shared" si="598"/>
        <v xml:space="preserve">Registrations; </v>
      </c>
      <c r="B1807" s="276" t="s">
        <v>1310</v>
      </c>
      <c r="C1807" s="237"/>
      <c r="D1807" s="237"/>
      <c r="E1807" s="237" t="s">
        <v>1052</v>
      </c>
      <c r="F1807" s="237" t="s">
        <v>2681</v>
      </c>
      <c r="G1807" s="237" t="str">
        <f t="shared" si="591"/>
        <v>boolean</v>
      </c>
      <c r="H1807" s="237" t="str">
        <f t="shared" si="592"/>
        <v/>
      </c>
      <c r="I1807" s="237" t="str">
        <f t="shared" si="593"/>
        <v/>
      </c>
      <c r="J1807" s="237" t="str">
        <f t="shared" si="594"/>
        <v/>
      </c>
      <c r="K1807" s="237" t="str">
        <f t="shared" si="595"/>
        <v/>
      </c>
      <c r="L1807" s="237" t="str">
        <f t="shared" si="596"/>
        <v/>
      </c>
      <c r="M1807" s="237" t="str">
        <f t="shared" si="597"/>
        <v/>
      </c>
    </row>
    <row r="1808" spans="1:13" ht="12.75" customHeight="1" outlineLevel="1" x14ac:dyDescent="0.25">
      <c r="A1808" s="46" t="str">
        <f t="shared" si="598"/>
        <v xml:space="preserve">Registrations; </v>
      </c>
      <c r="B1808" s="276" t="s">
        <v>1310</v>
      </c>
      <c r="C1808" s="237"/>
      <c r="D1808" s="237"/>
      <c r="E1808" s="237" t="s">
        <v>1315</v>
      </c>
      <c r="F1808" s="237" t="s">
        <v>2681</v>
      </c>
      <c r="G1808" s="237" t="str">
        <f t="shared" si="591"/>
        <v>string</v>
      </c>
      <c r="H1808" s="237" t="str">
        <f t="shared" si="592"/>
        <v/>
      </c>
      <c r="I1808" s="237">
        <f t="shared" si="593"/>
        <v>2</v>
      </c>
      <c r="J1808" s="237" t="str">
        <f t="shared" si="594"/>
        <v/>
      </c>
      <c r="K1808" s="237" t="str">
        <f t="shared" si="595"/>
        <v/>
      </c>
      <c r="L1808" s="237" t="str">
        <f t="shared" si="596"/>
        <v/>
      </c>
      <c r="M1808" s="237" t="str">
        <f t="shared" si="597"/>
        <v/>
      </c>
    </row>
    <row r="1809" spans="1:13" ht="12.75" customHeight="1" outlineLevel="1" x14ac:dyDescent="0.25">
      <c r="A1809" s="46"/>
      <c r="B1809" s="276" t="s">
        <v>1310</v>
      </c>
      <c r="C1809" s="237"/>
      <c r="D1809" s="237"/>
      <c r="E1809" s="237" t="s">
        <v>2895</v>
      </c>
      <c r="F1809" s="237" t="s">
        <v>2681</v>
      </c>
      <c r="G1809" s="237" t="str">
        <f t="shared" si="591"/>
        <v>date</v>
      </c>
      <c r="H1809" s="237" t="str">
        <f t="shared" si="592"/>
        <v/>
      </c>
      <c r="I1809" s="237" t="str">
        <f t="shared" si="593"/>
        <v/>
      </c>
      <c r="J1809" s="237" t="str">
        <f t="shared" si="594"/>
        <v/>
      </c>
      <c r="K1809" s="237" t="str">
        <f t="shared" si="595"/>
        <v/>
      </c>
      <c r="L1809" s="237" t="str">
        <f t="shared" si="596"/>
        <v/>
      </c>
      <c r="M1809" s="237" t="str">
        <f t="shared" si="597"/>
        <v/>
      </c>
    </row>
    <row r="1810" spans="1:13" ht="12.75" customHeight="1" outlineLevel="1" x14ac:dyDescent="0.25">
      <c r="A1810" s="46" t="str">
        <f t="shared" si="598"/>
        <v xml:space="preserve">Registrations; </v>
      </c>
      <c r="B1810" s="276" t="s">
        <v>1310</v>
      </c>
      <c r="C1810" s="237"/>
      <c r="D1810" s="237"/>
      <c r="E1810" s="237" t="s">
        <v>2794</v>
      </c>
      <c r="F1810" s="237" t="s">
        <v>2670</v>
      </c>
      <c r="G1810" s="237" t="str">
        <f t="shared" si="591"/>
        <v>date</v>
      </c>
      <c r="H1810" s="237" t="str">
        <f t="shared" si="592"/>
        <v/>
      </c>
      <c r="I1810" s="237" t="str">
        <f t="shared" si="593"/>
        <v/>
      </c>
      <c r="J1810" s="237" t="str">
        <f t="shared" si="594"/>
        <v/>
      </c>
      <c r="K1810" s="237" t="str">
        <f t="shared" si="595"/>
        <v/>
      </c>
      <c r="L1810" s="237" t="str">
        <f t="shared" si="596"/>
        <v/>
      </c>
      <c r="M1810" s="237" t="str">
        <f t="shared" si="597"/>
        <v/>
      </c>
    </row>
    <row r="1811" spans="1:13" ht="12.75" customHeight="1" outlineLevel="1" x14ac:dyDescent="0.25">
      <c r="A1811" s="46" t="str">
        <f t="shared" si="598"/>
        <v xml:space="preserve">Registrations; </v>
      </c>
      <c r="B1811" s="276" t="s">
        <v>1310</v>
      </c>
      <c r="C1811" s="237"/>
      <c r="D1811" s="237"/>
      <c r="E1811" s="237" t="s">
        <v>1316</v>
      </c>
      <c r="F1811" s="237" t="s">
        <v>2681</v>
      </c>
      <c r="G1811" s="237" t="str">
        <f t="shared" si="591"/>
        <v>date</v>
      </c>
      <c r="H1811" s="237" t="str">
        <f t="shared" si="592"/>
        <v/>
      </c>
      <c r="I1811" s="237" t="str">
        <f t="shared" si="593"/>
        <v/>
      </c>
      <c r="J1811" s="237" t="str">
        <f t="shared" si="594"/>
        <v/>
      </c>
      <c r="K1811" s="237" t="str">
        <f t="shared" si="595"/>
        <v/>
      </c>
      <c r="L1811" s="237" t="str">
        <f t="shared" si="596"/>
        <v/>
      </c>
      <c r="M1811" s="237" t="str">
        <f t="shared" si="597"/>
        <v/>
      </c>
    </row>
    <row r="1812" spans="1:13" ht="12.75" customHeight="1" outlineLevel="1" x14ac:dyDescent="0.25">
      <c r="A1812" s="46" t="str">
        <f t="shared" si="598"/>
        <v xml:space="preserve">Registrations; </v>
      </c>
      <c r="B1812" s="276" t="s">
        <v>1310</v>
      </c>
      <c r="C1812" s="279"/>
      <c r="D1812" s="237"/>
      <c r="E1812" s="237" t="s">
        <v>71</v>
      </c>
      <c r="F1812" s="237" t="s">
        <v>2681</v>
      </c>
      <c r="G1812" s="237" t="str">
        <f t="shared" si="591"/>
        <v>string</v>
      </c>
      <c r="H1812" s="237" t="str">
        <f t="shared" si="592"/>
        <v/>
      </c>
      <c r="I1812" s="237">
        <f t="shared" si="593"/>
        <v>3</v>
      </c>
      <c r="J1812" s="237" t="str">
        <f t="shared" si="594"/>
        <v/>
      </c>
      <c r="K1812" s="237" t="str">
        <f t="shared" si="595"/>
        <v/>
      </c>
      <c r="L1812" s="237" t="str">
        <f t="shared" si="596"/>
        <v/>
      </c>
      <c r="M1812" s="237" t="str">
        <f t="shared" si="597"/>
        <v/>
      </c>
    </row>
    <row r="1813" spans="1:13" ht="12.75" customHeight="1" outlineLevel="1" x14ac:dyDescent="0.25">
      <c r="A1813" s="46"/>
      <c r="B1813" s="276" t="s">
        <v>1310</v>
      </c>
      <c r="C1813" s="237"/>
      <c r="D1813" s="237"/>
      <c r="E1813" s="237" t="s">
        <v>2329</v>
      </c>
      <c r="F1813" s="237" t="s">
        <v>2681</v>
      </c>
      <c r="G1813" s="237" t="str">
        <f t="shared" si="591"/>
        <v>string</v>
      </c>
      <c r="H1813" s="237" t="str">
        <f t="shared" si="592"/>
        <v/>
      </c>
      <c r="I1813" s="237">
        <f t="shared" si="593"/>
        <v>3</v>
      </c>
      <c r="J1813" s="237" t="str">
        <f t="shared" si="594"/>
        <v/>
      </c>
      <c r="K1813" s="237"/>
      <c r="L1813" s="237"/>
      <c r="M1813" s="237"/>
    </row>
    <row r="1814" spans="1:13" ht="12.75" customHeight="1" outlineLevel="1" x14ac:dyDescent="0.25">
      <c r="A1814" s="46"/>
      <c r="B1814" s="276" t="s">
        <v>1310</v>
      </c>
      <c r="C1814" s="237"/>
      <c r="D1814" s="237"/>
      <c r="E1814" s="237" t="s">
        <v>3979</v>
      </c>
      <c r="F1814" s="237" t="s">
        <v>2681</v>
      </c>
      <c r="G1814" s="237" t="s">
        <v>2244</v>
      </c>
      <c r="H1814" s="237"/>
      <c r="I1814" s="237"/>
      <c r="J1814" s="237"/>
      <c r="K1814" s="237"/>
      <c r="L1814" s="237"/>
      <c r="M1814" s="237"/>
    </row>
    <row r="1815" spans="1:13" ht="12.75" customHeight="1" outlineLevel="1" x14ac:dyDescent="0.25">
      <c r="A1815" s="46" t="str">
        <f>IF(B1813="","",VLOOKUP(B1813,mapping_result,2,FALSE))</f>
        <v xml:space="preserve">Registrations; </v>
      </c>
      <c r="B1815" s="276" t="s">
        <v>1310</v>
      </c>
      <c r="C1815" s="278"/>
      <c r="D1815" s="278"/>
      <c r="E1815" s="277" t="s">
        <v>4064</v>
      </c>
      <c r="F1815" s="237" t="s">
        <v>2681</v>
      </c>
      <c r="G1815" s="237" t="s">
        <v>2241</v>
      </c>
      <c r="H1815" s="237" t="s">
        <v>2248</v>
      </c>
      <c r="I1815" s="237">
        <v>3</v>
      </c>
      <c r="J1815" s="237" t="s">
        <v>2248</v>
      </c>
      <c r="K1815" s="237" t="str">
        <f>VLOOKUP($E1813,DI_schema,6,FALSE)</f>
        <v/>
      </c>
      <c r="L1815" s="237" t="str">
        <f>VLOOKUP($E1813,DI_schema,7,FALSE)</f>
        <v/>
      </c>
      <c r="M1815" s="237" t="str">
        <f>IF(LEN(VLOOKUP($E1813,DI_schema,8,FALSE))&gt;0,"Yes","")</f>
        <v/>
      </c>
    </row>
    <row r="1816" spans="1:13" ht="12.75" customHeight="1" outlineLevel="1" x14ac:dyDescent="0.25">
      <c r="A1816" s="46" t="str">
        <f>IF(B1814="","",VLOOKUP(B1814,mapping_result,2,FALSE))</f>
        <v xml:space="preserve">Registrations; </v>
      </c>
      <c r="B1816" s="276" t="s">
        <v>1310</v>
      </c>
      <c r="C1816" s="278"/>
      <c r="D1816" s="278"/>
      <c r="E1816" s="277" t="s">
        <v>4065</v>
      </c>
      <c r="F1816" s="237" t="s">
        <v>2681</v>
      </c>
      <c r="G1816" s="237" t="s">
        <v>2241</v>
      </c>
      <c r="H1816" s="237" t="s">
        <v>2248</v>
      </c>
      <c r="I1816" s="237">
        <v>3</v>
      </c>
      <c r="J1816" s="237" t="s">
        <v>2248</v>
      </c>
      <c r="K1816" s="237"/>
      <c r="L1816" s="237"/>
      <c r="M1816" s="237"/>
    </row>
    <row r="1817" spans="1:13" s="230" customFormat="1" ht="12.75" customHeight="1" outlineLevel="1" x14ac:dyDescent="0.25">
      <c r="A1817" s="46"/>
      <c r="B1817" s="276" t="s">
        <v>1310</v>
      </c>
      <c r="C1817" s="237"/>
      <c r="D1817" s="237"/>
      <c r="E1817" s="237" t="s">
        <v>4063</v>
      </c>
      <c r="F1817" s="237" t="s">
        <v>2681</v>
      </c>
      <c r="G1817" s="237" t="s">
        <v>2241</v>
      </c>
      <c r="H1817" s="237">
        <v>2</v>
      </c>
      <c r="I1817" s="237"/>
      <c r="J1817" s="237"/>
      <c r="K1817" s="237"/>
      <c r="L1817" s="237"/>
      <c r="M1817" s="237"/>
    </row>
    <row r="1818" spans="1:13" s="230" customFormat="1" ht="12.75" customHeight="1" outlineLevel="1" x14ac:dyDescent="0.25">
      <c r="A1818" s="46"/>
      <c r="B1818" s="276" t="s">
        <v>1310</v>
      </c>
      <c r="C1818" s="237"/>
      <c r="D1818" s="237"/>
      <c r="E1818" s="237" t="s">
        <v>4066</v>
      </c>
      <c r="F1818" s="237" t="s">
        <v>2681</v>
      </c>
      <c r="G1818" s="237" t="s">
        <v>4146</v>
      </c>
      <c r="H1818" s="237"/>
      <c r="I1818" s="237">
        <v>3</v>
      </c>
      <c r="J1818" s="237"/>
      <c r="K1818" s="237"/>
      <c r="L1818" s="237"/>
      <c r="M1818" s="237"/>
    </row>
    <row r="1819" spans="1:13" ht="12.75" customHeight="1" outlineLevel="1" x14ac:dyDescent="0.25">
      <c r="A1819" s="46" t="str">
        <f t="shared" si="598"/>
        <v xml:space="preserve">Registrations; </v>
      </c>
      <c r="B1819" s="51" t="s">
        <v>1310</v>
      </c>
      <c r="C1819" s="159" t="s">
        <v>2658</v>
      </c>
      <c r="D1819" s="159" t="s">
        <v>2670</v>
      </c>
      <c r="E1819" s="234" t="s">
        <v>1247</v>
      </c>
      <c r="F1819" s="234" t="s">
        <v>2681</v>
      </c>
      <c r="G1819" s="159" t="str">
        <f t="shared" ref="G1819:G1843" si="599">VLOOKUP(E1819,DI_schema,2,FALSE)</f>
        <v>string</v>
      </c>
      <c r="H1819" s="159" t="str">
        <f t="shared" ref="H1819:H1843" si="600">VLOOKUP($E1819,DI_schema,3,FALSE)</f>
        <v/>
      </c>
      <c r="I1819" s="159">
        <f t="shared" ref="I1819:I1843" si="601">VLOOKUP($E1819,DI_schema,4,FALSE)</f>
        <v>10</v>
      </c>
      <c r="J1819" s="159" t="str">
        <f t="shared" ref="J1819:J1843" si="602">VLOOKUP($E1819,DI_schema,5,FALSE)</f>
        <v/>
      </c>
      <c r="K1819" s="159" t="str">
        <f t="shared" ref="K1819:K1843" si="603">VLOOKUP($E1819,DI_schema,6,FALSE)</f>
        <v/>
      </c>
      <c r="L1819" s="159" t="str">
        <f t="shared" ref="L1819:L1843" si="604">VLOOKUP($E1819,DI_schema,7,FALSE)</f>
        <v/>
      </c>
      <c r="M1819" s="159" t="str">
        <f t="shared" ref="M1819:M1843" si="605">IF(LEN(VLOOKUP($E1819,DI_schema,8,FALSE))&gt;0,"Yes","")</f>
        <v/>
      </c>
    </row>
    <row r="1820" spans="1:13" ht="12.75" customHeight="1" outlineLevel="1" x14ac:dyDescent="0.25">
      <c r="A1820" s="46" t="str">
        <f t="shared" si="598"/>
        <v xml:space="preserve">Registrations; </v>
      </c>
      <c r="B1820" s="51" t="s">
        <v>1310</v>
      </c>
      <c r="C1820" s="159"/>
      <c r="D1820" s="159"/>
      <c r="E1820" s="234" t="s">
        <v>1248</v>
      </c>
      <c r="F1820" s="234" t="s">
        <v>2681</v>
      </c>
      <c r="G1820" s="159" t="str">
        <f t="shared" si="599"/>
        <v>string</v>
      </c>
      <c r="H1820" s="159" t="str">
        <f t="shared" si="600"/>
        <v/>
      </c>
      <c r="I1820" s="159">
        <f t="shared" si="601"/>
        <v>40</v>
      </c>
      <c r="J1820" s="159" t="str">
        <f t="shared" si="602"/>
        <v/>
      </c>
      <c r="K1820" s="159" t="str">
        <f t="shared" si="603"/>
        <v/>
      </c>
      <c r="L1820" s="159" t="str">
        <f t="shared" si="604"/>
        <v/>
      </c>
      <c r="M1820" s="159" t="str">
        <f t="shared" si="605"/>
        <v/>
      </c>
    </row>
    <row r="1821" spans="1:13" ht="12.75" customHeight="1" outlineLevel="1" x14ac:dyDescent="0.25">
      <c r="A1821" s="46" t="str">
        <f t="shared" si="598"/>
        <v xml:space="preserve">Registrations; </v>
      </c>
      <c r="B1821" s="51" t="s">
        <v>1310</v>
      </c>
      <c r="C1821" s="159"/>
      <c r="D1821" s="159"/>
      <c r="E1821" s="234" t="s">
        <v>1249</v>
      </c>
      <c r="F1821" s="234" t="s">
        <v>2681</v>
      </c>
      <c r="G1821" s="159" t="str">
        <f t="shared" si="599"/>
        <v>string</v>
      </c>
      <c r="H1821" s="159" t="str">
        <f t="shared" si="600"/>
        <v/>
      </c>
      <c r="I1821" s="159">
        <f t="shared" si="601"/>
        <v>40</v>
      </c>
      <c r="J1821" s="159" t="str">
        <f t="shared" si="602"/>
        <v/>
      </c>
      <c r="K1821" s="159" t="str">
        <f t="shared" si="603"/>
        <v/>
      </c>
      <c r="L1821" s="159" t="str">
        <f t="shared" si="604"/>
        <v/>
      </c>
      <c r="M1821" s="159" t="str">
        <f t="shared" si="605"/>
        <v/>
      </c>
    </row>
    <row r="1822" spans="1:13" ht="12.75" customHeight="1" outlineLevel="1" x14ac:dyDescent="0.25">
      <c r="A1822" s="46" t="str">
        <f t="shared" si="598"/>
        <v xml:space="preserve">Registrations; </v>
      </c>
      <c r="B1822" s="51" t="s">
        <v>1310</v>
      </c>
      <c r="C1822" s="159"/>
      <c r="D1822" s="159"/>
      <c r="E1822" s="234" t="s">
        <v>1250</v>
      </c>
      <c r="F1822" s="234" t="s">
        <v>2681</v>
      </c>
      <c r="G1822" s="159" t="str">
        <f t="shared" si="599"/>
        <v>string</v>
      </c>
      <c r="H1822" s="159" t="str">
        <f t="shared" si="600"/>
        <v/>
      </c>
      <c r="I1822" s="159">
        <f t="shared" si="601"/>
        <v>10</v>
      </c>
      <c r="J1822" s="159" t="str">
        <f t="shared" si="602"/>
        <v/>
      </c>
      <c r="K1822" s="159" t="str">
        <f t="shared" si="603"/>
        <v/>
      </c>
      <c r="L1822" s="159" t="str">
        <f t="shared" si="604"/>
        <v/>
      </c>
      <c r="M1822" s="159" t="str">
        <f t="shared" si="605"/>
        <v>Yes</v>
      </c>
    </row>
    <row r="1823" spans="1:13" ht="12.75" customHeight="1" outlineLevel="1" x14ac:dyDescent="0.25">
      <c r="A1823" s="46" t="str">
        <f t="shared" si="598"/>
        <v xml:space="preserve">Registrations; </v>
      </c>
      <c r="B1823" s="51" t="s">
        <v>1310</v>
      </c>
      <c r="C1823" s="159"/>
      <c r="D1823" s="159"/>
      <c r="E1823" s="234" t="s">
        <v>1251</v>
      </c>
      <c r="F1823" s="234" t="s">
        <v>2681</v>
      </c>
      <c r="G1823" s="159" t="str">
        <f t="shared" si="599"/>
        <v>string</v>
      </c>
      <c r="H1823" s="159" t="str">
        <f t="shared" si="600"/>
        <v/>
      </c>
      <c r="I1823" s="159">
        <f t="shared" si="601"/>
        <v>60</v>
      </c>
      <c r="J1823" s="159" t="str">
        <f t="shared" si="602"/>
        <v/>
      </c>
      <c r="K1823" s="159" t="str">
        <f t="shared" si="603"/>
        <v/>
      </c>
      <c r="L1823" s="159" t="str">
        <f t="shared" si="604"/>
        <v/>
      </c>
      <c r="M1823" s="159" t="str">
        <f t="shared" si="605"/>
        <v>Yes</v>
      </c>
    </row>
    <row r="1824" spans="1:13" ht="12.75" customHeight="1" outlineLevel="1" x14ac:dyDescent="0.25">
      <c r="A1824" s="46" t="str">
        <f t="shared" si="598"/>
        <v xml:space="preserve">Registrations; </v>
      </c>
      <c r="B1824" s="51" t="s">
        <v>1310</v>
      </c>
      <c r="C1824" s="159"/>
      <c r="D1824" s="159"/>
      <c r="E1824" s="234" t="s">
        <v>1252</v>
      </c>
      <c r="F1824" s="234" t="s">
        <v>2681</v>
      </c>
      <c r="G1824" s="159" t="str">
        <f t="shared" si="599"/>
        <v>string</v>
      </c>
      <c r="H1824" s="159" t="str">
        <f t="shared" si="600"/>
        <v/>
      </c>
      <c r="I1824" s="159">
        <f t="shared" si="601"/>
        <v>40</v>
      </c>
      <c r="J1824" s="159" t="str">
        <f t="shared" si="602"/>
        <v/>
      </c>
      <c r="K1824" s="159" t="str">
        <f t="shared" si="603"/>
        <v/>
      </c>
      <c r="L1824" s="159" t="str">
        <f t="shared" si="604"/>
        <v/>
      </c>
      <c r="M1824" s="159" t="str">
        <f t="shared" si="605"/>
        <v/>
      </c>
    </row>
    <row r="1825" spans="1:13" ht="12.75" customHeight="1" outlineLevel="1" x14ac:dyDescent="0.25">
      <c r="A1825" s="46" t="str">
        <f t="shared" si="598"/>
        <v xml:space="preserve">Registrations; </v>
      </c>
      <c r="B1825" s="51" t="s">
        <v>1310</v>
      </c>
      <c r="C1825" s="159"/>
      <c r="D1825" s="159"/>
      <c r="E1825" s="234" t="s">
        <v>1253</v>
      </c>
      <c r="F1825" s="234" t="s">
        <v>2681</v>
      </c>
      <c r="G1825" s="159" t="str">
        <f t="shared" si="599"/>
        <v>string</v>
      </c>
      <c r="H1825" s="159" t="str">
        <f t="shared" si="600"/>
        <v/>
      </c>
      <c r="I1825" s="159">
        <f t="shared" si="601"/>
        <v>40</v>
      </c>
      <c r="J1825" s="159" t="str">
        <f t="shared" si="602"/>
        <v/>
      </c>
      <c r="K1825" s="159" t="str">
        <f t="shared" si="603"/>
        <v/>
      </c>
      <c r="L1825" s="159" t="str">
        <f t="shared" si="604"/>
        <v/>
      </c>
      <c r="M1825" s="159" t="str">
        <f t="shared" si="605"/>
        <v/>
      </c>
    </row>
    <row r="1826" spans="1:13" ht="12.75" customHeight="1" outlineLevel="1" x14ac:dyDescent="0.25">
      <c r="A1826" s="46" t="str">
        <f t="shared" si="598"/>
        <v xml:space="preserve">Registrations; </v>
      </c>
      <c r="B1826" s="51" t="s">
        <v>1310</v>
      </c>
      <c r="C1826" s="159"/>
      <c r="D1826" s="159"/>
      <c r="E1826" s="234" t="s">
        <v>2653</v>
      </c>
      <c r="F1826" s="234" t="s">
        <v>2681</v>
      </c>
      <c r="G1826" s="159" t="str">
        <f t="shared" si="599"/>
        <v>string</v>
      </c>
      <c r="H1826" s="159" t="str">
        <f t="shared" si="600"/>
        <v/>
      </c>
      <c r="I1826" s="159">
        <f t="shared" si="601"/>
        <v>10</v>
      </c>
      <c r="J1826" s="159" t="str">
        <f t="shared" si="602"/>
        <v/>
      </c>
      <c r="K1826" s="159" t="str">
        <f t="shared" si="603"/>
        <v/>
      </c>
      <c r="L1826" s="159" t="str">
        <f t="shared" si="604"/>
        <v/>
      </c>
      <c r="M1826" s="159" t="str">
        <f t="shared" si="605"/>
        <v/>
      </c>
    </row>
    <row r="1827" spans="1:13" ht="12.75" customHeight="1" outlineLevel="1" collapsed="1" x14ac:dyDescent="0.25">
      <c r="A1827" s="46" t="str">
        <f t="shared" si="598"/>
        <v xml:space="preserve">Registrations; </v>
      </c>
      <c r="B1827" s="51" t="s">
        <v>1310</v>
      </c>
      <c r="C1827" s="159"/>
      <c r="D1827" s="159"/>
      <c r="E1827" s="234" t="s">
        <v>1254</v>
      </c>
      <c r="F1827" s="234" t="s">
        <v>2681</v>
      </c>
      <c r="G1827" s="159" t="str">
        <f t="shared" si="599"/>
        <v>string</v>
      </c>
      <c r="H1827" s="159" t="str">
        <f t="shared" si="600"/>
        <v/>
      </c>
      <c r="I1827" s="159">
        <f t="shared" si="601"/>
        <v>40</v>
      </c>
      <c r="J1827" s="159" t="str">
        <f t="shared" si="602"/>
        <v/>
      </c>
      <c r="K1827" s="159" t="str">
        <f t="shared" si="603"/>
        <v/>
      </c>
      <c r="L1827" s="159" t="str">
        <f t="shared" si="604"/>
        <v/>
      </c>
      <c r="M1827" s="159" t="str">
        <f t="shared" si="605"/>
        <v/>
      </c>
    </row>
    <row r="1828" spans="1:13" ht="12.75" customHeight="1" outlineLevel="1" x14ac:dyDescent="0.25">
      <c r="A1828" s="46" t="str">
        <f t="shared" si="598"/>
        <v xml:space="preserve">Registrations; </v>
      </c>
      <c r="B1828" s="51" t="s">
        <v>1310</v>
      </c>
      <c r="C1828" s="4"/>
      <c r="D1828" s="159"/>
      <c r="E1828" s="234" t="s">
        <v>1255</v>
      </c>
      <c r="F1828" s="234" t="s">
        <v>2681</v>
      </c>
      <c r="G1828" s="159" t="str">
        <f t="shared" si="599"/>
        <v>string</v>
      </c>
      <c r="H1828" s="159" t="str">
        <f t="shared" si="600"/>
        <v/>
      </c>
      <c r="I1828" s="159">
        <f t="shared" si="601"/>
        <v>3</v>
      </c>
      <c r="J1828" s="159" t="str">
        <f t="shared" si="602"/>
        <v/>
      </c>
      <c r="K1828" s="159" t="str">
        <f t="shared" si="603"/>
        <v/>
      </c>
      <c r="L1828" s="159" t="str">
        <f t="shared" si="604"/>
        <v/>
      </c>
      <c r="M1828" s="159" t="str">
        <f t="shared" si="605"/>
        <v/>
      </c>
    </row>
    <row r="1829" spans="1:13" ht="12.75" customHeight="1" outlineLevel="1" x14ac:dyDescent="0.25">
      <c r="A1829" s="46" t="str">
        <f t="shared" si="598"/>
        <v xml:space="preserve">Registrations; </v>
      </c>
      <c r="B1829" s="51" t="s">
        <v>1310</v>
      </c>
      <c r="C1829" s="4"/>
      <c r="D1829" s="159"/>
      <c r="E1829" s="234" t="s">
        <v>2882</v>
      </c>
      <c r="F1829" s="234" t="s">
        <v>2681</v>
      </c>
      <c r="G1829" s="159" t="str">
        <f t="shared" si="599"/>
        <v>string</v>
      </c>
      <c r="H1829" s="159" t="str">
        <f t="shared" si="600"/>
        <v/>
      </c>
      <c r="I1829" s="159">
        <f t="shared" si="601"/>
        <v>3</v>
      </c>
      <c r="J1829" s="159" t="str">
        <f t="shared" si="602"/>
        <v/>
      </c>
      <c r="K1829" s="159" t="str">
        <f t="shared" si="603"/>
        <v/>
      </c>
      <c r="L1829" s="159" t="str">
        <f t="shared" si="604"/>
        <v/>
      </c>
      <c r="M1829" s="159" t="str">
        <f t="shared" si="605"/>
        <v/>
      </c>
    </row>
    <row r="1830" spans="1:13" ht="12.75" customHeight="1" outlineLevel="1" x14ac:dyDescent="0.25">
      <c r="A1830" s="46" t="str">
        <f t="shared" si="598"/>
        <v xml:space="preserve">Registrations; </v>
      </c>
      <c r="B1830" s="51" t="s">
        <v>1310</v>
      </c>
      <c r="C1830" s="4" t="s">
        <v>652</v>
      </c>
      <c r="D1830" s="159" t="s">
        <v>2670</v>
      </c>
      <c r="E1830" s="234" t="s">
        <v>653</v>
      </c>
      <c r="F1830" s="234" t="s">
        <v>2681</v>
      </c>
      <c r="G1830" s="159" t="str">
        <f t="shared" si="599"/>
        <v>string</v>
      </c>
      <c r="H1830" s="159" t="str">
        <f t="shared" si="600"/>
        <v/>
      </c>
      <c r="I1830" s="159">
        <f t="shared" si="601"/>
        <v>4</v>
      </c>
      <c r="J1830" s="159" t="str">
        <f t="shared" si="602"/>
        <v/>
      </c>
      <c r="K1830" s="159" t="str">
        <f t="shared" si="603"/>
        <v/>
      </c>
      <c r="L1830" s="159" t="str">
        <f t="shared" si="604"/>
        <v/>
      </c>
      <c r="M1830" s="159" t="str">
        <f t="shared" si="605"/>
        <v>Yes</v>
      </c>
    </row>
    <row r="1831" spans="1:13" ht="12.75" customHeight="1" outlineLevel="1" x14ac:dyDescent="0.25">
      <c r="A1831" s="46" t="str">
        <f t="shared" si="598"/>
        <v xml:space="preserve">Registrations; </v>
      </c>
      <c r="B1831" s="51" t="s">
        <v>1310</v>
      </c>
      <c r="C1831" s="159"/>
      <c r="D1831" s="159"/>
      <c r="E1831" s="234" t="s">
        <v>654</v>
      </c>
      <c r="F1831" s="234" t="s">
        <v>2681</v>
      </c>
      <c r="G1831" s="159" t="str">
        <f t="shared" si="599"/>
        <v>string</v>
      </c>
      <c r="H1831" s="159" t="str">
        <f t="shared" si="600"/>
        <v/>
      </c>
      <c r="I1831" s="159">
        <f t="shared" si="601"/>
        <v>40</v>
      </c>
      <c r="J1831" s="159" t="str">
        <f t="shared" si="602"/>
        <v/>
      </c>
      <c r="K1831" s="159" t="str">
        <f t="shared" si="603"/>
        <v/>
      </c>
      <c r="L1831" s="159" t="str">
        <f t="shared" si="604"/>
        <v/>
      </c>
      <c r="M1831" s="159" t="str">
        <f t="shared" si="605"/>
        <v/>
      </c>
    </row>
    <row r="1832" spans="1:13" ht="12.75" customHeight="1" outlineLevel="1" x14ac:dyDescent="0.25">
      <c r="A1832" s="46" t="str">
        <f t="shared" si="598"/>
        <v xml:space="preserve">Registrations; </v>
      </c>
      <c r="B1832" s="51" t="s">
        <v>1310</v>
      </c>
      <c r="C1832" s="159"/>
      <c r="D1832" s="159"/>
      <c r="E1832" s="234" t="s">
        <v>655</v>
      </c>
      <c r="F1832" s="234" t="s">
        <v>2681</v>
      </c>
      <c r="G1832" s="159" t="str">
        <f t="shared" si="599"/>
        <v>string</v>
      </c>
      <c r="H1832" s="159" t="str">
        <f t="shared" si="600"/>
        <v/>
      </c>
      <c r="I1832" s="159">
        <f t="shared" si="601"/>
        <v>40</v>
      </c>
      <c r="J1832" s="159" t="str">
        <f t="shared" si="602"/>
        <v/>
      </c>
      <c r="K1832" s="159" t="str">
        <f t="shared" si="603"/>
        <v/>
      </c>
      <c r="L1832" s="159" t="str">
        <f t="shared" si="604"/>
        <v/>
      </c>
      <c r="M1832" s="159" t="str">
        <f t="shared" si="605"/>
        <v/>
      </c>
    </row>
    <row r="1833" spans="1:13" ht="12.75" customHeight="1" outlineLevel="1" x14ac:dyDescent="0.25">
      <c r="A1833" s="46" t="str">
        <f t="shared" si="598"/>
        <v xml:space="preserve">Registrations; </v>
      </c>
      <c r="B1833" s="51" t="s">
        <v>1310</v>
      </c>
      <c r="C1833" s="159"/>
      <c r="D1833" s="159"/>
      <c r="E1833" s="234" t="s">
        <v>656</v>
      </c>
      <c r="F1833" s="234" t="s">
        <v>2681</v>
      </c>
      <c r="G1833" s="159" t="str">
        <f t="shared" si="599"/>
        <v>string</v>
      </c>
      <c r="H1833" s="159" t="str">
        <f t="shared" si="600"/>
        <v/>
      </c>
      <c r="I1833" s="159">
        <f t="shared" si="601"/>
        <v>40</v>
      </c>
      <c r="J1833" s="159" t="str">
        <f t="shared" si="602"/>
        <v/>
      </c>
      <c r="K1833" s="159" t="str">
        <f t="shared" si="603"/>
        <v/>
      </c>
      <c r="L1833" s="159" t="str">
        <f t="shared" si="604"/>
        <v/>
      </c>
      <c r="M1833" s="159" t="str">
        <f t="shared" si="605"/>
        <v/>
      </c>
    </row>
    <row r="1834" spans="1:13" ht="12.75" customHeight="1" outlineLevel="1" collapsed="1" x14ac:dyDescent="0.25">
      <c r="A1834" s="46" t="str">
        <f t="shared" si="598"/>
        <v xml:space="preserve">Registrations; </v>
      </c>
      <c r="B1834" s="51" t="s">
        <v>1310</v>
      </c>
      <c r="C1834" s="159"/>
      <c r="D1834" s="159"/>
      <c r="E1834" s="234" t="s">
        <v>657</v>
      </c>
      <c r="F1834" s="234" t="s">
        <v>2681</v>
      </c>
      <c r="G1834" s="159" t="str">
        <f t="shared" si="599"/>
        <v>string</v>
      </c>
      <c r="H1834" s="159" t="str">
        <f t="shared" si="600"/>
        <v/>
      </c>
      <c r="I1834" s="159">
        <f t="shared" si="601"/>
        <v>40</v>
      </c>
      <c r="J1834" s="159" t="str">
        <f t="shared" si="602"/>
        <v/>
      </c>
      <c r="K1834" s="159" t="str">
        <f t="shared" si="603"/>
        <v/>
      </c>
      <c r="L1834" s="159" t="str">
        <f t="shared" si="604"/>
        <v/>
      </c>
      <c r="M1834" s="159" t="str">
        <f t="shared" si="605"/>
        <v/>
      </c>
    </row>
    <row r="1835" spans="1:13" ht="12.75" customHeight="1" outlineLevel="1" x14ac:dyDescent="0.25">
      <c r="A1835" s="46" t="str">
        <f t="shared" si="598"/>
        <v xml:space="preserve">Registrations; </v>
      </c>
      <c r="B1835" s="51" t="s">
        <v>1310</v>
      </c>
      <c r="C1835" s="159"/>
      <c r="D1835" s="159"/>
      <c r="E1835" s="234" t="s">
        <v>2643</v>
      </c>
      <c r="F1835" s="234" t="s">
        <v>2681</v>
      </c>
      <c r="G1835" s="159" t="str">
        <f t="shared" si="599"/>
        <v>string</v>
      </c>
      <c r="H1835" s="159" t="str">
        <f t="shared" si="600"/>
        <v/>
      </c>
      <c r="I1835" s="159">
        <f t="shared" si="601"/>
        <v>30</v>
      </c>
      <c r="J1835" s="159" t="str">
        <f t="shared" si="602"/>
        <v/>
      </c>
      <c r="K1835" s="159" t="str">
        <f t="shared" si="603"/>
        <v/>
      </c>
      <c r="L1835" s="159" t="str">
        <f t="shared" si="604"/>
        <v/>
      </c>
      <c r="M1835" s="159" t="str">
        <f t="shared" si="605"/>
        <v>Yes</v>
      </c>
    </row>
    <row r="1836" spans="1:13" ht="12.75" customHeight="1" outlineLevel="1" x14ac:dyDescent="0.25">
      <c r="A1836" s="46" t="str">
        <f t="shared" si="598"/>
        <v xml:space="preserve">Registrations; </v>
      </c>
      <c r="B1836" s="51" t="s">
        <v>1310</v>
      </c>
      <c r="C1836" s="159"/>
      <c r="D1836" s="159"/>
      <c r="E1836" s="234" t="s">
        <v>1048</v>
      </c>
      <c r="F1836" s="234" t="s">
        <v>2681</v>
      </c>
      <c r="G1836" s="159" t="str">
        <f t="shared" si="599"/>
        <v>string</v>
      </c>
      <c r="H1836" s="159" t="str">
        <f t="shared" si="600"/>
        <v/>
      </c>
      <c r="I1836" s="159">
        <f t="shared" si="601"/>
        <v>40</v>
      </c>
      <c r="J1836" s="159" t="str">
        <f t="shared" si="602"/>
        <v/>
      </c>
      <c r="K1836" s="159" t="str">
        <f t="shared" si="603"/>
        <v/>
      </c>
      <c r="L1836" s="159" t="str">
        <f t="shared" si="604"/>
        <v/>
      </c>
      <c r="M1836" s="159" t="str">
        <f t="shared" si="605"/>
        <v/>
      </c>
    </row>
    <row r="1837" spans="1:13" ht="12.75" customHeight="1" outlineLevel="1" x14ac:dyDescent="0.25">
      <c r="A1837" s="46" t="str">
        <f t="shared" si="598"/>
        <v xml:space="preserve">Registrations; </v>
      </c>
      <c r="B1837" s="51" t="s">
        <v>1310</v>
      </c>
      <c r="C1837" s="159" t="s">
        <v>2649</v>
      </c>
      <c r="D1837" s="4" t="s">
        <v>2681</v>
      </c>
      <c r="E1837" s="4" t="s">
        <v>2897</v>
      </c>
      <c r="F1837" s="4" t="s">
        <v>2681</v>
      </c>
      <c r="G1837" s="159" t="str">
        <f t="shared" si="599"/>
        <v>string</v>
      </c>
      <c r="H1837" s="159" t="str">
        <f t="shared" si="600"/>
        <v/>
      </c>
      <c r="I1837" s="159">
        <f t="shared" si="601"/>
        <v>70</v>
      </c>
      <c r="J1837" s="159" t="str">
        <f t="shared" si="602"/>
        <v/>
      </c>
      <c r="K1837" s="159" t="str">
        <f t="shared" si="603"/>
        <v/>
      </c>
      <c r="L1837" s="159" t="str">
        <f t="shared" si="604"/>
        <v/>
      </c>
      <c r="M1837" s="159" t="str">
        <f t="shared" si="605"/>
        <v/>
      </c>
    </row>
    <row r="1838" spans="1:13" ht="12.75" customHeight="1" outlineLevel="1" x14ac:dyDescent="0.25">
      <c r="A1838" s="46" t="str">
        <f t="shared" si="598"/>
        <v xml:space="preserve">Registrations; </v>
      </c>
      <c r="B1838" s="51" t="s">
        <v>1310</v>
      </c>
      <c r="C1838" s="235" t="s">
        <v>2690</v>
      </c>
      <c r="D1838" s="159" t="s">
        <v>2681</v>
      </c>
      <c r="E1838" s="159" t="s">
        <v>2789</v>
      </c>
      <c r="F1838" s="159" t="s">
        <v>2681</v>
      </c>
      <c r="G1838" s="159" t="str">
        <f t="shared" si="599"/>
        <v>string</v>
      </c>
      <c r="H1838" s="159" t="str">
        <f t="shared" si="600"/>
        <v/>
      </c>
      <c r="I1838" s="159">
        <f t="shared" si="601"/>
        <v>20</v>
      </c>
      <c r="J1838" s="159" t="str">
        <f t="shared" si="602"/>
        <v/>
      </c>
      <c r="K1838" s="159" t="str">
        <f t="shared" si="603"/>
        <v/>
      </c>
      <c r="L1838" s="159" t="str">
        <f t="shared" si="604"/>
        <v/>
      </c>
      <c r="M1838" s="159" t="str">
        <f t="shared" si="605"/>
        <v/>
      </c>
    </row>
    <row r="1839" spans="1:13" ht="12.75" customHeight="1" outlineLevel="1" x14ac:dyDescent="0.25">
      <c r="A1839" s="46" t="str">
        <f t="shared" si="598"/>
        <v xml:space="preserve">Registrations; </v>
      </c>
      <c r="B1839" s="51" t="s">
        <v>1310</v>
      </c>
      <c r="C1839" s="159"/>
      <c r="D1839" s="159"/>
      <c r="E1839" s="159" t="s">
        <v>2790</v>
      </c>
      <c r="F1839" s="159" t="s">
        <v>2681</v>
      </c>
      <c r="G1839" s="159" t="str">
        <f t="shared" si="599"/>
        <v>string</v>
      </c>
      <c r="H1839" s="159" t="str">
        <f t="shared" si="600"/>
        <v/>
      </c>
      <c r="I1839" s="159">
        <f t="shared" si="601"/>
        <v>10</v>
      </c>
      <c r="J1839" s="159" t="str">
        <f t="shared" si="602"/>
        <v/>
      </c>
      <c r="K1839" s="159" t="str">
        <f t="shared" si="603"/>
        <v/>
      </c>
      <c r="L1839" s="159" t="str">
        <f t="shared" si="604"/>
        <v/>
      </c>
      <c r="M1839" s="159" t="str">
        <f t="shared" si="605"/>
        <v/>
      </c>
    </row>
    <row r="1840" spans="1:13" ht="12.75" customHeight="1" outlineLevel="1" x14ac:dyDescent="0.25">
      <c r="A1840" s="46" t="str">
        <f t="shared" si="598"/>
        <v xml:space="preserve">Registrations; </v>
      </c>
      <c r="B1840" s="51" t="s">
        <v>1310</v>
      </c>
      <c r="C1840" s="235" t="s">
        <v>2691</v>
      </c>
      <c r="D1840" s="159" t="s">
        <v>2681</v>
      </c>
      <c r="E1840" s="159" t="s">
        <v>2789</v>
      </c>
      <c r="F1840" s="159" t="s">
        <v>2681</v>
      </c>
      <c r="G1840" s="159" t="str">
        <f t="shared" si="599"/>
        <v>string</v>
      </c>
      <c r="H1840" s="159" t="str">
        <f t="shared" si="600"/>
        <v/>
      </c>
      <c r="I1840" s="159">
        <f t="shared" si="601"/>
        <v>20</v>
      </c>
      <c r="J1840" s="159" t="str">
        <f t="shared" si="602"/>
        <v/>
      </c>
      <c r="K1840" s="159" t="str">
        <f t="shared" si="603"/>
        <v/>
      </c>
      <c r="L1840" s="159" t="str">
        <f t="shared" si="604"/>
        <v/>
      </c>
      <c r="M1840" s="159" t="str">
        <f t="shared" si="605"/>
        <v/>
      </c>
    </row>
    <row r="1841" spans="1:13" ht="12.75" customHeight="1" outlineLevel="1" x14ac:dyDescent="0.25">
      <c r="A1841" s="46" t="str">
        <f t="shared" si="598"/>
        <v xml:space="preserve">Registrations; </v>
      </c>
      <c r="B1841" s="51" t="s">
        <v>1310</v>
      </c>
      <c r="E1841" s="159" t="s">
        <v>2790</v>
      </c>
      <c r="F1841" s="159" t="s">
        <v>2681</v>
      </c>
      <c r="G1841" s="159" t="str">
        <f t="shared" si="599"/>
        <v>string</v>
      </c>
      <c r="H1841" s="159" t="str">
        <f t="shared" si="600"/>
        <v/>
      </c>
      <c r="I1841" s="159">
        <f t="shared" si="601"/>
        <v>10</v>
      </c>
      <c r="J1841" s="159" t="str">
        <f t="shared" si="602"/>
        <v/>
      </c>
      <c r="K1841" s="159" t="str">
        <f t="shared" si="603"/>
        <v/>
      </c>
      <c r="L1841" s="159" t="str">
        <f t="shared" si="604"/>
        <v/>
      </c>
      <c r="M1841" s="159" t="str">
        <f t="shared" si="605"/>
        <v/>
      </c>
    </row>
    <row r="1842" spans="1:13" ht="12.75" customHeight="1" outlineLevel="1" x14ac:dyDescent="0.25">
      <c r="A1842" s="46" t="str">
        <f t="shared" si="598"/>
        <v xml:space="preserve">Registrations; </v>
      </c>
      <c r="B1842" s="51" t="s">
        <v>1310</v>
      </c>
      <c r="C1842" s="235" t="s">
        <v>2692</v>
      </c>
      <c r="D1842" s="159" t="s">
        <v>2681</v>
      </c>
      <c r="E1842" s="159" t="s">
        <v>2789</v>
      </c>
      <c r="F1842" s="159" t="s">
        <v>2681</v>
      </c>
      <c r="G1842" s="159" t="str">
        <f t="shared" si="599"/>
        <v>string</v>
      </c>
      <c r="H1842" s="159" t="str">
        <f t="shared" si="600"/>
        <v/>
      </c>
      <c r="I1842" s="159">
        <f t="shared" si="601"/>
        <v>20</v>
      </c>
      <c r="J1842" s="159" t="str">
        <f t="shared" si="602"/>
        <v/>
      </c>
      <c r="K1842" s="159" t="str">
        <f t="shared" si="603"/>
        <v/>
      </c>
      <c r="L1842" s="159" t="str">
        <f t="shared" si="604"/>
        <v/>
      </c>
      <c r="M1842" s="159" t="str">
        <f t="shared" si="605"/>
        <v/>
      </c>
    </row>
    <row r="1843" spans="1:13" ht="12.75" customHeight="1" outlineLevel="1" x14ac:dyDescent="0.25">
      <c r="A1843" s="46" t="str">
        <f t="shared" si="598"/>
        <v xml:space="preserve">Registrations; </v>
      </c>
      <c r="B1843" s="51" t="s">
        <v>1310</v>
      </c>
      <c r="C1843" s="159"/>
      <c r="D1843" s="159"/>
      <c r="E1843" s="159" t="s">
        <v>2790</v>
      </c>
      <c r="F1843" s="159" t="s">
        <v>2681</v>
      </c>
      <c r="G1843" s="159" t="str">
        <f t="shared" si="599"/>
        <v>string</v>
      </c>
      <c r="H1843" s="159" t="str">
        <f t="shared" si="600"/>
        <v/>
      </c>
      <c r="I1843" s="159">
        <f t="shared" si="601"/>
        <v>10</v>
      </c>
      <c r="J1843" s="159" t="str">
        <f t="shared" si="602"/>
        <v/>
      </c>
      <c r="K1843" s="159" t="str">
        <f t="shared" si="603"/>
        <v/>
      </c>
      <c r="L1843" s="159" t="str">
        <f t="shared" si="604"/>
        <v/>
      </c>
      <c r="M1843" s="159" t="str">
        <f t="shared" si="605"/>
        <v/>
      </c>
    </row>
    <row r="1844" spans="1:13" ht="12.75" customHeight="1" outlineLevel="1" x14ac:dyDescent="0.25">
      <c r="A1844" s="46" t="str">
        <f t="shared" si="598"/>
        <v xml:space="preserve">Registrations; </v>
      </c>
      <c r="B1844" s="51" t="s">
        <v>1310</v>
      </c>
      <c r="C1844" s="159" t="s">
        <v>2650</v>
      </c>
      <c r="D1844" s="159" t="s">
        <v>2681</v>
      </c>
      <c r="E1844" s="4"/>
      <c r="F1844" s="4"/>
      <c r="G1844" s="159"/>
      <c r="H1844" s="159"/>
      <c r="I1844" s="159"/>
      <c r="J1844" s="159"/>
      <c r="K1844" s="159"/>
      <c r="L1844" s="159"/>
      <c r="M1844" s="159"/>
    </row>
    <row r="1845" spans="1:13" ht="12.75" customHeight="1" outlineLevel="1" x14ac:dyDescent="0.25">
      <c r="A1845" s="46" t="str">
        <f t="shared" si="598"/>
        <v xml:space="preserve">Registrations; </v>
      </c>
      <c r="B1845" s="51" t="s">
        <v>1310</v>
      </c>
      <c r="C1845" s="235" t="s">
        <v>1280</v>
      </c>
      <c r="D1845" s="159" t="s">
        <v>2681</v>
      </c>
      <c r="E1845" s="4" t="s">
        <v>2652</v>
      </c>
      <c r="F1845" s="4" t="s">
        <v>2681</v>
      </c>
      <c r="G1845" s="159" t="str">
        <f t="shared" ref="G1845:G1857" si="606">VLOOKUP(E1845,DI_schema,2,FALSE)</f>
        <v>string</v>
      </c>
      <c r="H1845" s="159" t="str">
        <f t="shared" ref="H1845:H1857" si="607">VLOOKUP($E1845,DI_schema,3,FALSE)</f>
        <v/>
      </c>
      <c r="I1845" s="159">
        <f t="shared" ref="I1845:I1857" si="608">VLOOKUP($E1845,DI_schema,4,FALSE)</f>
        <v>40</v>
      </c>
      <c r="J1845" s="159" t="str">
        <f t="shared" ref="J1845:J1857" si="609">VLOOKUP($E1845,DI_schema,5,FALSE)</f>
        <v/>
      </c>
      <c r="K1845" s="159" t="str">
        <f t="shared" ref="K1845:K1857" si="610">VLOOKUP($E1845,DI_schema,6,FALSE)</f>
        <v/>
      </c>
      <c r="L1845" s="159" t="str">
        <f t="shared" ref="L1845:L1857" si="611">VLOOKUP($E1845,DI_schema,7,FALSE)</f>
        <v/>
      </c>
      <c r="M1845" s="159" t="str">
        <f t="shared" ref="M1845:M1857" si="612">IF(LEN(VLOOKUP($E1845,DI_schema,8,FALSE))&gt;0,"Yes","")</f>
        <v/>
      </c>
    </row>
    <row r="1846" spans="1:13" ht="12.75" customHeight="1" outlineLevel="1" x14ac:dyDescent="0.25">
      <c r="A1846" s="46" t="str">
        <f t="shared" si="598"/>
        <v xml:space="preserve">Registrations; </v>
      </c>
      <c r="B1846" s="51" t="s">
        <v>1310</v>
      </c>
      <c r="C1846" s="159"/>
      <c r="D1846" s="159"/>
      <c r="E1846" s="4" t="s">
        <v>1247</v>
      </c>
      <c r="F1846" s="4" t="s">
        <v>2681</v>
      </c>
      <c r="G1846" s="159" t="str">
        <f t="shared" si="606"/>
        <v>string</v>
      </c>
      <c r="H1846" s="159" t="str">
        <f t="shared" si="607"/>
        <v/>
      </c>
      <c r="I1846" s="159">
        <f t="shared" si="608"/>
        <v>10</v>
      </c>
      <c r="J1846" s="159" t="str">
        <f t="shared" si="609"/>
        <v/>
      </c>
      <c r="K1846" s="159" t="str">
        <f t="shared" si="610"/>
        <v/>
      </c>
      <c r="L1846" s="159" t="str">
        <f t="shared" si="611"/>
        <v/>
      </c>
      <c r="M1846" s="159" t="str">
        <f t="shared" si="612"/>
        <v/>
      </c>
    </row>
    <row r="1847" spans="1:13" ht="12.75" customHeight="1" outlineLevel="1" x14ac:dyDescent="0.25">
      <c r="A1847" s="46" t="str">
        <f t="shared" si="598"/>
        <v xml:space="preserve">Registrations; </v>
      </c>
      <c r="B1847" s="51" t="s">
        <v>1310</v>
      </c>
      <c r="C1847" s="159"/>
      <c r="D1847" s="159"/>
      <c r="E1847" s="4" t="s">
        <v>1248</v>
      </c>
      <c r="F1847" s="4" t="s">
        <v>2681</v>
      </c>
      <c r="G1847" s="159" t="str">
        <f t="shared" si="606"/>
        <v>string</v>
      </c>
      <c r="H1847" s="159" t="str">
        <f t="shared" si="607"/>
        <v/>
      </c>
      <c r="I1847" s="159">
        <f t="shared" si="608"/>
        <v>40</v>
      </c>
      <c r="J1847" s="159" t="str">
        <f t="shared" si="609"/>
        <v/>
      </c>
      <c r="K1847" s="159" t="str">
        <f t="shared" si="610"/>
        <v/>
      </c>
      <c r="L1847" s="159" t="str">
        <f t="shared" si="611"/>
        <v/>
      </c>
      <c r="M1847" s="159" t="str">
        <f t="shared" si="612"/>
        <v/>
      </c>
    </row>
    <row r="1848" spans="1:13" ht="12.75" customHeight="1" outlineLevel="1" x14ac:dyDescent="0.25">
      <c r="A1848" s="46" t="str">
        <f t="shared" si="598"/>
        <v xml:space="preserve">Registrations; </v>
      </c>
      <c r="B1848" s="51" t="s">
        <v>1310</v>
      </c>
      <c r="C1848" s="159"/>
      <c r="D1848" s="159"/>
      <c r="E1848" s="4" t="s">
        <v>1249</v>
      </c>
      <c r="F1848" s="4" t="s">
        <v>2681</v>
      </c>
      <c r="G1848" s="159" t="str">
        <f t="shared" si="606"/>
        <v>string</v>
      </c>
      <c r="H1848" s="159" t="str">
        <f t="shared" si="607"/>
        <v/>
      </c>
      <c r="I1848" s="159">
        <f t="shared" si="608"/>
        <v>40</v>
      </c>
      <c r="J1848" s="159" t="str">
        <f t="shared" si="609"/>
        <v/>
      </c>
      <c r="K1848" s="159" t="str">
        <f t="shared" si="610"/>
        <v/>
      </c>
      <c r="L1848" s="159" t="str">
        <f t="shared" si="611"/>
        <v/>
      </c>
      <c r="M1848" s="159" t="str">
        <f t="shared" si="612"/>
        <v/>
      </c>
    </row>
    <row r="1849" spans="1:13" ht="12.75" customHeight="1" outlineLevel="1" x14ac:dyDescent="0.25">
      <c r="A1849" s="46" t="str">
        <f t="shared" si="598"/>
        <v xml:space="preserve">Registrations; </v>
      </c>
      <c r="B1849" s="51" t="s">
        <v>1310</v>
      </c>
      <c r="C1849" s="159"/>
      <c r="D1849" s="159"/>
      <c r="E1849" s="4" t="s">
        <v>1250</v>
      </c>
      <c r="F1849" s="4" t="s">
        <v>2681</v>
      </c>
      <c r="G1849" s="159" t="str">
        <f t="shared" si="606"/>
        <v>string</v>
      </c>
      <c r="H1849" s="159" t="str">
        <f t="shared" si="607"/>
        <v/>
      </c>
      <c r="I1849" s="159">
        <f t="shared" si="608"/>
        <v>10</v>
      </c>
      <c r="J1849" s="159" t="str">
        <f t="shared" si="609"/>
        <v/>
      </c>
      <c r="K1849" s="159" t="str">
        <f t="shared" si="610"/>
        <v/>
      </c>
      <c r="L1849" s="159" t="str">
        <f t="shared" si="611"/>
        <v/>
      </c>
      <c r="M1849" s="159" t="str">
        <f t="shared" si="612"/>
        <v>Yes</v>
      </c>
    </row>
    <row r="1850" spans="1:13" ht="12.75" customHeight="1" outlineLevel="1" x14ac:dyDescent="0.25">
      <c r="A1850" s="46" t="str">
        <f t="shared" ref="A1850:A1897" si="613">IF(B1850="","",VLOOKUP(B1850,mapping_result,2,FALSE))</f>
        <v xml:space="preserve">Registrations; </v>
      </c>
      <c r="B1850" s="51" t="s">
        <v>1310</v>
      </c>
      <c r="C1850" s="159"/>
      <c r="D1850" s="159"/>
      <c r="E1850" s="4" t="s">
        <v>1251</v>
      </c>
      <c r="F1850" s="4" t="s">
        <v>2670</v>
      </c>
      <c r="G1850" s="159" t="str">
        <f t="shared" si="606"/>
        <v>string</v>
      </c>
      <c r="H1850" s="159" t="str">
        <f t="shared" si="607"/>
        <v/>
      </c>
      <c r="I1850" s="159">
        <f t="shared" si="608"/>
        <v>60</v>
      </c>
      <c r="J1850" s="159" t="str">
        <f t="shared" si="609"/>
        <v/>
      </c>
      <c r="K1850" s="159" t="str">
        <f t="shared" si="610"/>
        <v/>
      </c>
      <c r="L1850" s="159" t="str">
        <f t="shared" si="611"/>
        <v/>
      </c>
      <c r="M1850" s="159" t="str">
        <f t="shared" si="612"/>
        <v>Yes</v>
      </c>
    </row>
    <row r="1851" spans="1:13" ht="12.75" customHeight="1" outlineLevel="1" x14ac:dyDescent="0.25">
      <c r="A1851" s="46" t="str">
        <f t="shared" si="613"/>
        <v xml:space="preserve">Registrations; </v>
      </c>
      <c r="B1851" s="51" t="s">
        <v>1310</v>
      </c>
      <c r="C1851" s="159"/>
      <c r="D1851" s="159"/>
      <c r="E1851" s="4" t="s">
        <v>1252</v>
      </c>
      <c r="F1851" s="4" t="s">
        <v>2681</v>
      </c>
      <c r="G1851" s="159" t="str">
        <f t="shared" si="606"/>
        <v>string</v>
      </c>
      <c r="H1851" s="159" t="str">
        <f t="shared" si="607"/>
        <v/>
      </c>
      <c r="I1851" s="159">
        <f t="shared" si="608"/>
        <v>40</v>
      </c>
      <c r="J1851" s="159" t="str">
        <f t="shared" si="609"/>
        <v/>
      </c>
      <c r="K1851" s="159" t="str">
        <f t="shared" si="610"/>
        <v/>
      </c>
      <c r="L1851" s="159" t="str">
        <f t="shared" si="611"/>
        <v/>
      </c>
      <c r="M1851" s="159" t="str">
        <f t="shared" si="612"/>
        <v/>
      </c>
    </row>
    <row r="1852" spans="1:13" ht="12.75" customHeight="1" outlineLevel="1" x14ac:dyDescent="0.25">
      <c r="A1852" s="46" t="str">
        <f t="shared" si="613"/>
        <v xml:space="preserve">Registrations; </v>
      </c>
      <c r="B1852" s="51" t="s">
        <v>1310</v>
      </c>
      <c r="C1852" s="159"/>
      <c r="D1852" s="159"/>
      <c r="E1852" s="4" t="s">
        <v>1253</v>
      </c>
      <c r="F1852" s="4" t="s">
        <v>2681</v>
      </c>
      <c r="G1852" s="159" t="str">
        <f t="shared" si="606"/>
        <v>string</v>
      </c>
      <c r="H1852" s="159" t="str">
        <f t="shared" si="607"/>
        <v/>
      </c>
      <c r="I1852" s="159">
        <f t="shared" si="608"/>
        <v>40</v>
      </c>
      <c r="J1852" s="159" t="str">
        <f t="shared" si="609"/>
        <v/>
      </c>
      <c r="K1852" s="159" t="str">
        <f t="shared" si="610"/>
        <v/>
      </c>
      <c r="L1852" s="159" t="str">
        <f t="shared" si="611"/>
        <v/>
      </c>
      <c r="M1852" s="159" t="str">
        <f t="shared" si="612"/>
        <v/>
      </c>
    </row>
    <row r="1853" spans="1:13" ht="12.75" customHeight="1" outlineLevel="1" x14ac:dyDescent="0.25">
      <c r="A1853" s="46" t="str">
        <f t="shared" si="613"/>
        <v xml:space="preserve">Registrations; </v>
      </c>
      <c r="B1853" s="51" t="s">
        <v>1310</v>
      </c>
      <c r="C1853" s="159"/>
      <c r="D1853" s="159"/>
      <c r="E1853" s="4" t="s">
        <v>2653</v>
      </c>
      <c r="F1853" s="4" t="s">
        <v>2681</v>
      </c>
      <c r="G1853" s="159" t="str">
        <f t="shared" si="606"/>
        <v>string</v>
      </c>
      <c r="H1853" s="159" t="str">
        <f t="shared" si="607"/>
        <v/>
      </c>
      <c r="I1853" s="159">
        <f t="shared" si="608"/>
        <v>10</v>
      </c>
      <c r="J1853" s="159" t="str">
        <f t="shared" si="609"/>
        <v/>
      </c>
      <c r="K1853" s="159" t="str">
        <f t="shared" si="610"/>
        <v/>
      </c>
      <c r="L1853" s="159" t="str">
        <f t="shared" si="611"/>
        <v/>
      </c>
      <c r="M1853" s="159" t="str">
        <f t="shared" si="612"/>
        <v/>
      </c>
    </row>
    <row r="1854" spans="1:13" ht="12.75" customHeight="1" outlineLevel="1" x14ac:dyDescent="0.25">
      <c r="A1854" s="46" t="str">
        <f t="shared" si="613"/>
        <v xml:space="preserve">Registrations; </v>
      </c>
      <c r="B1854" s="51" t="s">
        <v>1310</v>
      </c>
      <c r="C1854" s="159"/>
      <c r="D1854" s="159"/>
      <c r="E1854" s="4" t="s">
        <v>1254</v>
      </c>
      <c r="F1854" s="4" t="s">
        <v>2681</v>
      </c>
      <c r="G1854" s="159" t="str">
        <f t="shared" si="606"/>
        <v>string</v>
      </c>
      <c r="H1854" s="159" t="str">
        <f t="shared" si="607"/>
        <v/>
      </c>
      <c r="I1854" s="159">
        <f t="shared" si="608"/>
        <v>40</v>
      </c>
      <c r="J1854" s="159" t="str">
        <f t="shared" si="609"/>
        <v/>
      </c>
      <c r="K1854" s="159" t="str">
        <f t="shared" si="610"/>
        <v/>
      </c>
      <c r="L1854" s="159" t="str">
        <f t="shared" si="611"/>
        <v/>
      </c>
      <c r="M1854" s="159" t="str">
        <f t="shared" si="612"/>
        <v/>
      </c>
    </row>
    <row r="1855" spans="1:13" ht="12.75" customHeight="1" outlineLevel="1" x14ac:dyDescent="0.25">
      <c r="A1855" s="46" t="str">
        <f t="shared" si="613"/>
        <v xml:space="preserve">Registrations; </v>
      </c>
      <c r="B1855" s="51" t="s">
        <v>1310</v>
      </c>
      <c r="C1855" s="159"/>
      <c r="D1855" s="159"/>
      <c r="E1855" s="234" t="s">
        <v>1255</v>
      </c>
      <c r="F1855" s="234" t="s">
        <v>2681</v>
      </c>
      <c r="G1855" s="159" t="str">
        <f t="shared" si="606"/>
        <v>string</v>
      </c>
      <c r="H1855" s="159" t="str">
        <f t="shared" si="607"/>
        <v/>
      </c>
      <c r="I1855" s="159">
        <f t="shared" si="608"/>
        <v>3</v>
      </c>
      <c r="J1855" s="159" t="str">
        <f t="shared" si="609"/>
        <v/>
      </c>
      <c r="K1855" s="159" t="str">
        <f t="shared" si="610"/>
        <v/>
      </c>
      <c r="L1855" s="159" t="str">
        <f t="shared" si="611"/>
        <v/>
      </c>
      <c r="M1855" s="159" t="str">
        <f t="shared" si="612"/>
        <v/>
      </c>
    </row>
    <row r="1856" spans="1:13" ht="12.75" customHeight="1" outlineLevel="1" x14ac:dyDescent="0.25">
      <c r="A1856" s="46" t="str">
        <f t="shared" si="613"/>
        <v xml:space="preserve">Registrations; </v>
      </c>
      <c r="B1856" s="51" t="s">
        <v>1310</v>
      </c>
      <c r="C1856" s="159"/>
      <c r="D1856" s="159"/>
      <c r="E1856" s="4" t="s">
        <v>2774</v>
      </c>
      <c r="F1856" s="4" t="s">
        <v>2681</v>
      </c>
      <c r="G1856" s="159" t="str">
        <f t="shared" si="606"/>
        <v>string</v>
      </c>
      <c r="H1856" s="159" t="str">
        <f t="shared" si="607"/>
        <v/>
      </c>
      <c r="I1856" s="159">
        <f t="shared" si="608"/>
        <v>40</v>
      </c>
      <c r="J1856" s="159" t="str">
        <f t="shared" si="609"/>
        <v/>
      </c>
      <c r="K1856" s="159" t="str">
        <f t="shared" si="610"/>
        <v/>
      </c>
      <c r="L1856" s="159" t="str">
        <f t="shared" si="611"/>
        <v/>
      </c>
      <c r="M1856" s="159" t="str">
        <f t="shared" si="612"/>
        <v/>
      </c>
    </row>
    <row r="1857" spans="1:13" ht="12.75" customHeight="1" outlineLevel="1" collapsed="1" x14ac:dyDescent="0.25">
      <c r="A1857" s="46" t="str">
        <f t="shared" si="613"/>
        <v xml:space="preserve">Registrations; </v>
      </c>
      <c r="B1857" s="51" t="s">
        <v>1310</v>
      </c>
      <c r="C1857" s="159"/>
      <c r="D1857" s="159"/>
      <c r="E1857" s="4" t="s">
        <v>2882</v>
      </c>
      <c r="F1857" s="4" t="s">
        <v>2681</v>
      </c>
      <c r="G1857" s="159" t="str">
        <f t="shared" si="606"/>
        <v>string</v>
      </c>
      <c r="H1857" s="159" t="str">
        <f t="shared" si="607"/>
        <v/>
      </c>
      <c r="I1857" s="159">
        <f t="shared" si="608"/>
        <v>3</v>
      </c>
      <c r="J1857" s="159" t="str">
        <f t="shared" si="609"/>
        <v/>
      </c>
      <c r="K1857" s="159" t="str">
        <f t="shared" si="610"/>
        <v/>
      </c>
      <c r="L1857" s="159" t="str">
        <f t="shared" si="611"/>
        <v/>
      </c>
      <c r="M1857" s="159" t="str">
        <f t="shared" si="612"/>
        <v/>
      </c>
    </row>
    <row r="1858" spans="1:13" ht="12.75" customHeight="1" outlineLevel="1" x14ac:dyDescent="0.25">
      <c r="A1858" s="46" t="str">
        <f t="shared" si="613"/>
        <v xml:space="preserve">Registrations; </v>
      </c>
      <c r="B1858" s="51" t="s">
        <v>1310</v>
      </c>
      <c r="C1858" s="52" t="s">
        <v>2775</v>
      </c>
      <c r="D1858" s="159"/>
      <c r="E1858" s="4"/>
      <c r="F1858" s="4"/>
      <c r="G1858" s="159"/>
      <c r="H1858" s="159"/>
      <c r="I1858" s="159"/>
      <c r="J1858" s="159"/>
      <c r="K1858" s="159"/>
      <c r="L1858" s="159"/>
      <c r="M1858" s="159"/>
    </row>
    <row r="1859" spans="1:13" ht="12.75" customHeight="1" outlineLevel="1" x14ac:dyDescent="0.25">
      <c r="A1859" s="46" t="str">
        <f t="shared" si="613"/>
        <v xml:space="preserve">Registrations; </v>
      </c>
      <c r="B1859" s="51" t="s">
        <v>1310</v>
      </c>
      <c r="C1859" s="235" t="s">
        <v>2776</v>
      </c>
      <c r="D1859" s="159" t="s">
        <v>2681</v>
      </c>
      <c r="E1859" s="4" t="s">
        <v>2777</v>
      </c>
      <c r="F1859" s="4" t="s">
        <v>2670</v>
      </c>
      <c r="G1859" s="159" t="str">
        <f t="shared" ref="G1859:G1884" si="614">VLOOKUP(E1859,DI_schema,2,FALSE)</f>
        <v>string</v>
      </c>
      <c r="H1859" s="159" t="str">
        <f t="shared" ref="H1859:H1884" si="615">VLOOKUP($E1859,DI_schema,3,FALSE)</f>
        <v/>
      </c>
      <c r="I1859" s="159">
        <f t="shared" ref="I1859:I1884" si="616">VLOOKUP($E1859,DI_schema,4,FALSE)</f>
        <v>10</v>
      </c>
      <c r="J1859" s="159" t="str">
        <f t="shared" ref="J1859:J1884" si="617">VLOOKUP($E1859,DI_schema,5,FALSE)</f>
        <v/>
      </c>
      <c r="K1859" s="159" t="str">
        <f t="shared" ref="K1859:K1884" si="618">VLOOKUP($E1859,DI_schema,6,FALSE)</f>
        <v/>
      </c>
      <c r="L1859" s="159" t="str">
        <f t="shared" ref="L1859:L1884" si="619">VLOOKUP($E1859,DI_schema,7,FALSE)</f>
        <v/>
      </c>
      <c r="M1859" s="159" t="str">
        <f t="shared" ref="M1859:M1884" si="620">IF(LEN(VLOOKUP($E1859,DI_schema,8,FALSE))&gt;0,"Yes","")</f>
        <v/>
      </c>
    </row>
    <row r="1860" spans="1:13" ht="12.75" customHeight="1" outlineLevel="1" x14ac:dyDescent="0.25">
      <c r="A1860" s="46" t="str">
        <f t="shared" si="613"/>
        <v xml:space="preserve">Registrations; </v>
      </c>
      <c r="B1860" s="51" t="s">
        <v>1310</v>
      </c>
      <c r="C1860" s="159"/>
      <c r="D1860" s="159"/>
      <c r="E1860" s="4" t="s">
        <v>2653</v>
      </c>
      <c r="F1860" s="4" t="s">
        <v>2681</v>
      </c>
      <c r="G1860" s="159" t="str">
        <f t="shared" si="614"/>
        <v>string</v>
      </c>
      <c r="H1860" s="159" t="str">
        <f t="shared" si="615"/>
        <v/>
      </c>
      <c r="I1860" s="159">
        <f t="shared" si="616"/>
        <v>10</v>
      </c>
      <c r="J1860" s="159" t="str">
        <f t="shared" si="617"/>
        <v/>
      </c>
      <c r="K1860" s="159" t="str">
        <f t="shared" si="618"/>
        <v/>
      </c>
      <c r="L1860" s="159" t="str">
        <f t="shared" si="619"/>
        <v/>
      </c>
      <c r="M1860" s="159" t="str">
        <f t="shared" si="620"/>
        <v/>
      </c>
    </row>
    <row r="1861" spans="1:13" ht="12.75" customHeight="1" outlineLevel="1" x14ac:dyDescent="0.25">
      <c r="A1861" s="46" t="str">
        <f t="shared" si="613"/>
        <v xml:space="preserve">Registrations; </v>
      </c>
      <c r="B1861" s="51" t="s">
        <v>1310</v>
      </c>
      <c r="C1861" s="159"/>
      <c r="D1861" s="159"/>
      <c r="E1861" s="4" t="s">
        <v>1254</v>
      </c>
      <c r="F1861" s="4" t="s">
        <v>2681</v>
      </c>
      <c r="G1861" s="159" t="str">
        <f t="shared" si="614"/>
        <v>string</v>
      </c>
      <c r="H1861" s="159" t="str">
        <f t="shared" si="615"/>
        <v/>
      </c>
      <c r="I1861" s="159">
        <f t="shared" si="616"/>
        <v>40</v>
      </c>
      <c r="J1861" s="159" t="str">
        <f t="shared" si="617"/>
        <v/>
      </c>
      <c r="K1861" s="159" t="str">
        <f t="shared" si="618"/>
        <v/>
      </c>
      <c r="L1861" s="159" t="str">
        <f t="shared" si="619"/>
        <v/>
      </c>
      <c r="M1861" s="159" t="str">
        <f t="shared" si="620"/>
        <v/>
      </c>
    </row>
    <row r="1862" spans="1:13" ht="12.75" customHeight="1" outlineLevel="1" x14ac:dyDescent="0.25">
      <c r="A1862" s="46" t="str">
        <f t="shared" si="613"/>
        <v xml:space="preserve">Registrations; </v>
      </c>
      <c r="B1862" s="51" t="s">
        <v>1310</v>
      </c>
      <c r="C1862" s="159"/>
      <c r="D1862" s="159"/>
      <c r="E1862" s="4" t="s">
        <v>2882</v>
      </c>
      <c r="F1862" s="4" t="s">
        <v>2681</v>
      </c>
      <c r="G1862" s="159" t="str">
        <f t="shared" si="614"/>
        <v>string</v>
      </c>
      <c r="H1862" s="159" t="str">
        <f t="shared" si="615"/>
        <v/>
      </c>
      <c r="I1862" s="159">
        <f t="shared" si="616"/>
        <v>3</v>
      </c>
      <c r="J1862" s="159" t="str">
        <f t="shared" si="617"/>
        <v/>
      </c>
      <c r="K1862" s="159" t="str">
        <f t="shared" si="618"/>
        <v/>
      </c>
      <c r="L1862" s="159" t="str">
        <f t="shared" si="619"/>
        <v/>
      </c>
      <c r="M1862" s="159" t="str">
        <f t="shared" si="620"/>
        <v/>
      </c>
    </row>
    <row r="1863" spans="1:13" ht="12.75" customHeight="1" outlineLevel="1" x14ac:dyDescent="0.25">
      <c r="A1863" s="46" t="str">
        <f t="shared" si="613"/>
        <v xml:space="preserve">Registrations; </v>
      </c>
      <c r="B1863" s="51" t="s">
        <v>1310</v>
      </c>
      <c r="C1863" s="159" t="s">
        <v>2778</v>
      </c>
      <c r="D1863" s="159" t="s">
        <v>2681</v>
      </c>
      <c r="E1863" s="4" t="s">
        <v>2779</v>
      </c>
      <c r="F1863" s="4" t="s">
        <v>2681</v>
      </c>
      <c r="G1863" s="159" t="str">
        <f t="shared" si="614"/>
        <v>string</v>
      </c>
      <c r="H1863" s="159" t="str">
        <f t="shared" si="615"/>
        <v/>
      </c>
      <c r="I1863" s="159">
        <f t="shared" si="616"/>
        <v>40</v>
      </c>
      <c r="J1863" s="159" t="str">
        <f t="shared" si="617"/>
        <v/>
      </c>
      <c r="K1863" s="159" t="str">
        <f t="shared" si="618"/>
        <v/>
      </c>
      <c r="L1863" s="159" t="str">
        <f t="shared" si="619"/>
        <v/>
      </c>
      <c r="M1863" s="159" t="str">
        <f t="shared" si="620"/>
        <v/>
      </c>
    </row>
    <row r="1864" spans="1:13" ht="12.75" customHeight="1" outlineLevel="1" x14ac:dyDescent="0.25">
      <c r="A1864" s="46" t="str">
        <f t="shared" si="613"/>
        <v xml:space="preserve">Registrations; </v>
      </c>
      <c r="B1864" s="51" t="s">
        <v>1310</v>
      </c>
      <c r="C1864" s="235" t="s">
        <v>2585</v>
      </c>
      <c r="D1864" s="159" t="s">
        <v>2681</v>
      </c>
      <c r="E1864" s="4" t="s">
        <v>2897</v>
      </c>
      <c r="F1864" s="4" t="s">
        <v>2681</v>
      </c>
      <c r="G1864" s="159" t="str">
        <f t="shared" si="614"/>
        <v>string</v>
      </c>
      <c r="H1864" s="159" t="str">
        <f t="shared" si="615"/>
        <v/>
      </c>
      <c r="I1864" s="159">
        <f t="shared" si="616"/>
        <v>70</v>
      </c>
      <c r="J1864" s="159" t="str">
        <f t="shared" si="617"/>
        <v/>
      </c>
      <c r="K1864" s="159" t="str">
        <f t="shared" si="618"/>
        <v/>
      </c>
      <c r="L1864" s="159" t="str">
        <f t="shared" si="619"/>
        <v/>
      </c>
      <c r="M1864" s="159" t="str">
        <f t="shared" si="620"/>
        <v/>
      </c>
    </row>
    <row r="1865" spans="1:13" ht="12.75" customHeight="1" outlineLevel="1" x14ac:dyDescent="0.25">
      <c r="A1865" s="46" t="str">
        <f t="shared" si="613"/>
        <v xml:space="preserve">Registrations; </v>
      </c>
      <c r="B1865" s="51" t="s">
        <v>1310</v>
      </c>
      <c r="C1865" s="235" t="s">
        <v>2690</v>
      </c>
      <c r="D1865" s="159" t="s">
        <v>2681</v>
      </c>
      <c r="E1865" s="159" t="s">
        <v>2789</v>
      </c>
      <c r="F1865" s="159" t="s">
        <v>2681</v>
      </c>
      <c r="G1865" s="159" t="str">
        <f t="shared" si="614"/>
        <v>string</v>
      </c>
      <c r="H1865" s="159" t="str">
        <f t="shared" si="615"/>
        <v/>
      </c>
      <c r="I1865" s="159">
        <f t="shared" si="616"/>
        <v>20</v>
      </c>
      <c r="J1865" s="159" t="str">
        <f t="shared" si="617"/>
        <v/>
      </c>
      <c r="K1865" s="159" t="str">
        <f t="shared" si="618"/>
        <v/>
      </c>
      <c r="L1865" s="159" t="str">
        <f t="shared" si="619"/>
        <v/>
      </c>
      <c r="M1865" s="159" t="str">
        <f t="shared" si="620"/>
        <v/>
      </c>
    </row>
    <row r="1866" spans="1:13" ht="12.75" customHeight="1" outlineLevel="1" x14ac:dyDescent="0.25">
      <c r="A1866" s="46" t="str">
        <f t="shared" si="613"/>
        <v xml:space="preserve">Registrations; </v>
      </c>
      <c r="B1866" s="51" t="s">
        <v>1310</v>
      </c>
      <c r="C1866" s="159"/>
      <c r="D1866" s="159"/>
      <c r="E1866" s="159" t="s">
        <v>2790</v>
      </c>
      <c r="F1866" s="159" t="s">
        <v>2681</v>
      </c>
      <c r="G1866" s="159" t="str">
        <f t="shared" si="614"/>
        <v>string</v>
      </c>
      <c r="H1866" s="159" t="str">
        <f t="shared" si="615"/>
        <v/>
      </c>
      <c r="I1866" s="159">
        <f t="shared" si="616"/>
        <v>10</v>
      </c>
      <c r="J1866" s="159" t="str">
        <f t="shared" si="617"/>
        <v/>
      </c>
      <c r="K1866" s="159" t="str">
        <f t="shared" si="618"/>
        <v/>
      </c>
      <c r="L1866" s="159" t="str">
        <f t="shared" si="619"/>
        <v/>
      </c>
      <c r="M1866" s="159" t="str">
        <f t="shared" si="620"/>
        <v/>
      </c>
    </row>
    <row r="1867" spans="1:13" ht="12.75" customHeight="1" outlineLevel="1" x14ac:dyDescent="0.25">
      <c r="A1867" s="46" t="str">
        <f t="shared" si="613"/>
        <v xml:space="preserve">Registrations; </v>
      </c>
      <c r="B1867" s="51" t="s">
        <v>1310</v>
      </c>
      <c r="C1867" s="235" t="s">
        <v>2691</v>
      </c>
      <c r="D1867" s="159" t="s">
        <v>2681</v>
      </c>
      <c r="E1867" s="159" t="s">
        <v>2789</v>
      </c>
      <c r="F1867" s="159" t="s">
        <v>2681</v>
      </c>
      <c r="G1867" s="159" t="str">
        <f t="shared" si="614"/>
        <v>string</v>
      </c>
      <c r="H1867" s="159" t="str">
        <f t="shared" si="615"/>
        <v/>
      </c>
      <c r="I1867" s="159">
        <f t="shared" si="616"/>
        <v>20</v>
      </c>
      <c r="J1867" s="159" t="str">
        <f t="shared" si="617"/>
        <v/>
      </c>
      <c r="K1867" s="159" t="str">
        <f t="shared" si="618"/>
        <v/>
      </c>
      <c r="L1867" s="159" t="str">
        <f t="shared" si="619"/>
        <v/>
      </c>
      <c r="M1867" s="159" t="str">
        <f t="shared" si="620"/>
        <v/>
      </c>
    </row>
    <row r="1868" spans="1:13" ht="12.75" customHeight="1" outlineLevel="1" x14ac:dyDescent="0.25">
      <c r="A1868" s="46" t="str">
        <f t="shared" si="613"/>
        <v xml:space="preserve">Registrations; </v>
      </c>
      <c r="B1868" s="51" t="s">
        <v>1310</v>
      </c>
      <c r="E1868" s="159" t="s">
        <v>2790</v>
      </c>
      <c r="F1868" s="159" t="s">
        <v>2681</v>
      </c>
      <c r="G1868" s="159" t="str">
        <f t="shared" si="614"/>
        <v>string</v>
      </c>
      <c r="H1868" s="159" t="str">
        <f t="shared" si="615"/>
        <v/>
      </c>
      <c r="I1868" s="159">
        <f t="shared" si="616"/>
        <v>10</v>
      </c>
      <c r="J1868" s="159" t="str">
        <f t="shared" si="617"/>
        <v/>
      </c>
      <c r="K1868" s="159" t="str">
        <f t="shared" si="618"/>
        <v/>
      </c>
      <c r="L1868" s="159" t="str">
        <f t="shared" si="619"/>
        <v/>
      </c>
      <c r="M1868" s="159" t="str">
        <f t="shared" si="620"/>
        <v/>
      </c>
    </row>
    <row r="1869" spans="1:13" ht="12.75" customHeight="1" outlineLevel="1" x14ac:dyDescent="0.25">
      <c r="A1869" s="46" t="str">
        <f t="shared" si="613"/>
        <v xml:space="preserve">Registrations; </v>
      </c>
      <c r="B1869" s="51" t="s">
        <v>1310</v>
      </c>
      <c r="C1869" s="235" t="s">
        <v>2692</v>
      </c>
      <c r="D1869" s="159" t="s">
        <v>2681</v>
      </c>
      <c r="E1869" s="159" t="s">
        <v>2789</v>
      </c>
      <c r="F1869" s="159" t="s">
        <v>2681</v>
      </c>
      <c r="G1869" s="159" t="str">
        <f t="shared" si="614"/>
        <v>string</v>
      </c>
      <c r="H1869" s="159" t="str">
        <f t="shared" si="615"/>
        <v/>
      </c>
      <c r="I1869" s="159">
        <f t="shared" si="616"/>
        <v>20</v>
      </c>
      <c r="J1869" s="159" t="str">
        <f t="shared" si="617"/>
        <v/>
      </c>
      <c r="K1869" s="159" t="str">
        <f t="shared" si="618"/>
        <v/>
      </c>
      <c r="L1869" s="159" t="str">
        <f t="shared" si="619"/>
        <v/>
      </c>
      <c r="M1869" s="159" t="str">
        <f t="shared" si="620"/>
        <v/>
      </c>
    </row>
    <row r="1870" spans="1:13" ht="12.75" customHeight="1" outlineLevel="1" x14ac:dyDescent="0.25">
      <c r="A1870" s="46" t="str">
        <f t="shared" si="613"/>
        <v xml:space="preserve">Registrations; </v>
      </c>
      <c r="B1870" s="51" t="s">
        <v>1310</v>
      </c>
      <c r="C1870" s="159"/>
      <c r="D1870" s="159"/>
      <c r="E1870" s="159" t="s">
        <v>2790</v>
      </c>
      <c r="F1870" s="159" t="s">
        <v>2681</v>
      </c>
      <c r="G1870" s="159" t="str">
        <f t="shared" si="614"/>
        <v>string</v>
      </c>
      <c r="H1870" s="159" t="str">
        <f t="shared" si="615"/>
        <v/>
      </c>
      <c r="I1870" s="159">
        <f t="shared" si="616"/>
        <v>10</v>
      </c>
      <c r="J1870" s="159" t="str">
        <f t="shared" si="617"/>
        <v/>
      </c>
      <c r="K1870" s="159" t="str">
        <f t="shared" si="618"/>
        <v/>
      </c>
      <c r="L1870" s="159" t="str">
        <f t="shared" si="619"/>
        <v/>
      </c>
      <c r="M1870" s="159" t="str">
        <f t="shared" si="620"/>
        <v/>
      </c>
    </row>
    <row r="1871" spans="1:13" ht="12.75" customHeight="1" outlineLevel="1" x14ac:dyDescent="0.25">
      <c r="A1871" s="46" t="str">
        <f t="shared" si="613"/>
        <v xml:space="preserve">Registrations; </v>
      </c>
      <c r="B1871" s="51" t="s">
        <v>1310</v>
      </c>
      <c r="C1871" s="235" t="s">
        <v>3652</v>
      </c>
      <c r="D1871" s="159" t="s">
        <v>2681</v>
      </c>
      <c r="E1871" s="4" t="s">
        <v>2652</v>
      </c>
      <c r="F1871" s="4" t="s">
        <v>2681</v>
      </c>
      <c r="G1871" s="159" t="str">
        <f t="shared" si="614"/>
        <v>string</v>
      </c>
      <c r="H1871" s="159" t="str">
        <f t="shared" si="615"/>
        <v/>
      </c>
      <c r="I1871" s="159">
        <f t="shared" si="616"/>
        <v>40</v>
      </c>
      <c r="J1871" s="159" t="str">
        <f t="shared" si="617"/>
        <v/>
      </c>
      <c r="K1871" s="159" t="str">
        <f t="shared" si="618"/>
        <v/>
      </c>
      <c r="L1871" s="159" t="str">
        <f t="shared" si="619"/>
        <v/>
      </c>
      <c r="M1871" s="159" t="str">
        <f t="shared" si="620"/>
        <v/>
      </c>
    </row>
    <row r="1872" spans="1:13" ht="12.75" customHeight="1" outlineLevel="1" x14ac:dyDescent="0.25">
      <c r="A1872" s="46" t="str">
        <f t="shared" si="613"/>
        <v xml:space="preserve">Registrations; </v>
      </c>
      <c r="B1872" s="51" t="s">
        <v>1310</v>
      </c>
      <c r="C1872" s="159"/>
      <c r="D1872" s="159"/>
      <c r="E1872" s="4" t="s">
        <v>1247</v>
      </c>
      <c r="F1872" s="4" t="s">
        <v>2681</v>
      </c>
      <c r="G1872" s="159" t="str">
        <f t="shared" si="614"/>
        <v>string</v>
      </c>
      <c r="H1872" s="159" t="str">
        <f t="shared" si="615"/>
        <v/>
      </c>
      <c r="I1872" s="159">
        <f t="shared" si="616"/>
        <v>10</v>
      </c>
      <c r="J1872" s="159" t="str">
        <f t="shared" si="617"/>
        <v/>
      </c>
      <c r="K1872" s="159" t="str">
        <f t="shared" si="618"/>
        <v/>
      </c>
      <c r="L1872" s="159" t="str">
        <f t="shared" si="619"/>
        <v/>
      </c>
      <c r="M1872" s="159" t="str">
        <f t="shared" si="620"/>
        <v/>
      </c>
    </row>
    <row r="1873" spans="1:13" ht="12.75" customHeight="1" outlineLevel="1" x14ac:dyDescent="0.25">
      <c r="A1873" s="46" t="str">
        <f t="shared" si="613"/>
        <v xml:space="preserve">Registrations; </v>
      </c>
      <c r="B1873" s="51" t="s">
        <v>1310</v>
      </c>
      <c r="C1873" s="159"/>
      <c r="D1873" s="159"/>
      <c r="E1873" s="4" t="s">
        <v>1248</v>
      </c>
      <c r="F1873" s="4" t="s">
        <v>2681</v>
      </c>
      <c r="G1873" s="159" t="str">
        <f t="shared" si="614"/>
        <v>string</v>
      </c>
      <c r="H1873" s="159" t="str">
        <f t="shared" si="615"/>
        <v/>
      </c>
      <c r="I1873" s="159">
        <f t="shared" si="616"/>
        <v>40</v>
      </c>
      <c r="J1873" s="159" t="str">
        <f t="shared" si="617"/>
        <v/>
      </c>
      <c r="K1873" s="159" t="str">
        <f t="shared" si="618"/>
        <v/>
      </c>
      <c r="L1873" s="159" t="str">
        <f t="shared" si="619"/>
        <v/>
      </c>
      <c r="M1873" s="159" t="str">
        <f t="shared" si="620"/>
        <v/>
      </c>
    </row>
    <row r="1874" spans="1:13" ht="12.75" customHeight="1" outlineLevel="1" x14ac:dyDescent="0.25">
      <c r="A1874" s="46" t="str">
        <f t="shared" si="613"/>
        <v xml:space="preserve">Registrations; </v>
      </c>
      <c r="B1874" s="51" t="s">
        <v>1310</v>
      </c>
      <c r="C1874" s="159"/>
      <c r="D1874" s="159"/>
      <c r="E1874" s="4" t="s">
        <v>1249</v>
      </c>
      <c r="F1874" s="4" t="s">
        <v>2681</v>
      </c>
      <c r="G1874" s="159" t="str">
        <f t="shared" si="614"/>
        <v>string</v>
      </c>
      <c r="H1874" s="159" t="str">
        <f t="shared" si="615"/>
        <v/>
      </c>
      <c r="I1874" s="159">
        <f t="shared" si="616"/>
        <v>40</v>
      </c>
      <c r="J1874" s="159" t="str">
        <f t="shared" si="617"/>
        <v/>
      </c>
      <c r="K1874" s="159" t="str">
        <f t="shared" si="618"/>
        <v/>
      </c>
      <c r="L1874" s="159" t="str">
        <f t="shared" si="619"/>
        <v/>
      </c>
      <c r="M1874" s="159" t="str">
        <f t="shared" si="620"/>
        <v/>
      </c>
    </row>
    <row r="1875" spans="1:13" ht="12.75" customHeight="1" outlineLevel="1" x14ac:dyDescent="0.25">
      <c r="A1875" s="46" t="str">
        <f t="shared" si="613"/>
        <v xml:space="preserve">Registrations; </v>
      </c>
      <c r="B1875" s="51" t="s">
        <v>1310</v>
      </c>
      <c r="C1875" s="159"/>
      <c r="D1875" s="159"/>
      <c r="E1875" s="4" t="s">
        <v>1250</v>
      </c>
      <c r="F1875" s="4" t="s">
        <v>2681</v>
      </c>
      <c r="G1875" s="159" t="str">
        <f t="shared" si="614"/>
        <v>string</v>
      </c>
      <c r="H1875" s="159" t="str">
        <f t="shared" si="615"/>
        <v/>
      </c>
      <c r="I1875" s="159">
        <f t="shared" si="616"/>
        <v>10</v>
      </c>
      <c r="J1875" s="159" t="str">
        <f t="shared" si="617"/>
        <v/>
      </c>
      <c r="K1875" s="159" t="str">
        <f t="shared" si="618"/>
        <v/>
      </c>
      <c r="L1875" s="159" t="str">
        <f t="shared" si="619"/>
        <v/>
      </c>
      <c r="M1875" s="159" t="str">
        <f t="shared" si="620"/>
        <v>Yes</v>
      </c>
    </row>
    <row r="1876" spans="1:13" ht="12.75" customHeight="1" outlineLevel="1" x14ac:dyDescent="0.25">
      <c r="A1876" s="46" t="str">
        <f t="shared" si="613"/>
        <v xml:space="preserve">Registrations; </v>
      </c>
      <c r="B1876" s="51" t="s">
        <v>1310</v>
      </c>
      <c r="C1876" s="159"/>
      <c r="D1876" s="159"/>
      <c r="E1876" s="4" t="s">
        <v>1251</v>
      </c>
      <c r="F1876" s="4" t="s">
        <v>2670</v>
      </c>
      <c r="G1876" s="159" t="str">
        <f t="shared" si="614"/>
        <v>string</v>
      </c>
      <c r="H1876" s="159" t="str">
        <f t="shared" si="615"/>
        <v/>
      </c>
      <c r="I1876" s="159">
        <f t="shared" si="616"/>
        <v>60</v>
      </c>
      <c r="J1876" s="159" t="str">
        <f t="shared" si="617"/>
        <v/>
      </c>
      <c r="K1876" s="159" t="str">
        <f t="shared" si="618"/>
        <v/>
      </c>
      <c r="L1876" s="159" t="str">
        <f t="shared" si="619"/>
        <v/>
      </c>
      <c r="M1876" s="159" t="str">
        <f t="shared" si="620"/>
        <v>Yes</v>
      </c>
    </row>
    <row r="1877" spans="1:13" ht="12.75" customHeight="1" outlineLevel="1" x14ac:dyDescent="0.25">
      <c r="A1877" s="46" t="str">
        <f t="shared" si="613"/>
        <v xml:space="preserve">Registrations; </v>
      </c>
      <c r="B1877" s="51" t="s">
        <v>1310</v>
      </c>
      <c r="C1877" s="159"/>
      <c r="D1877" s="159"/>
      <c r="E1877" s="4" t="s">
        <v>1252</v>
      </c>
      <c r="F1877" s="4" t="s">
        <v>2681</v>
      </c>
      <c r="G1877" s="159" t="str">
        <f t="shared" si="614"/>
        <v>string</v>
      </c>
      <c r="H1877" s="159" t="str">
        <f t="shared" si="615"/>
        <v/>
      </c>
      <c r="I1877" s="159">
        <f t="shared" si="616"/>
        <v>40</v>
      </c>
      <c r="J1877" s="159" t="str">
        <f t="shared" si="617"/>
        <v/>
      </c>
      <c r="K1877" s="159" t="str">
        <f t="shared" si="618"/>
        <v/>
      </c>
      <c r="L1877" s="159" t="str">
        <f t="shared" si="619"/>
        <v/>
      </c>
      <c r="M1877" s="159" t="str">
        <f t="shared" si="620"/>
        <v/>
      </c>
    </row>
    <row r="1878" spans="1:13" ht="12.75" customHeight="1" outlineLevel="1" collapsed="1" x14ac:dyDescent="0.25">
      <c r="A1878" s="46" t="str">
        <f t="shared" si="613"/>
        <v xml:space="preserve">Registrations; </v>
      </c>
      <c r="B1878" s="51" t="s">
        <v>1310</v>
      </c>
      <c r="C1878" s="159"/>
      <c r="D1878" s="159"/>
      <c r="E1878" s="4" t="s">
        <v>1253</v>
      </c>
      <c r="F1878" s="4" t="s">
        <v>2681</v>
      </c>
      <c r="G1878" s="159" t="str">
        <f t="shared" si="614"/>
        <v>string</v>
      </c>
      <c r="H1878" s="159" t="str">
        <f t="shared" si="615"/>
        <v/>
      </c>
      <c r="I1878" s="159">
        <f t="shared" si="616"/>
        <v>40</v>
      </c>
      <c r="J1878" s="159" t="str">
        <f t="shared" si="617"/>
        <v/>
      </c>
      <c r="K1878" s="159" t="str">
        <f t="shared" si="618"/>
        <v/>
      </c>
      <c r="L1878" s="159" t="str">
        <f t="shared" si="619"/>
        <v/>
      </c>
      <c r="M1878" s="159" t="str">
        <f t="shared" si="620"/>
        <v/>
      </c>
    </row>
    <row r="1879" spans="1:13" ht="12.75" customHeight="1" outlineLevel="1" x14ac:dyDescent="0.25">
      <c r="A1879" s="46" t="str">
        <f t="shared" si="613"/>
        <v xml:space="preserve">Registrations; </v>
      </c>
      <c r="B1879" s="51" t="s">
        <v>1310</v>
      </c>
      <c r="C1879" s="159"/>
      <c r="D1879" s="159"/>
      <c r="E1879" s="4" t="s">
        <v>2653</v>
      </c>
      <c r="F1879" s="4" t="s">
        <v>2681</v>
      </c>
      <c r="G1879" s="159" t="str">
        <f t="shared" si="614"/>
        <v>string</v>
      </c>
      <c r="H1879" s="159" t="str">
        <f t="shared" si="615"/>
        <v/>
      </c>
      <c r="I1879" s="159">
        <f t="shared" si="616"/>
        <v>10</v>
      </c>
      <c r="J1879" s="159" t="str">
        <f t="shared" si="617"/>
        <v/>
      </c>
      <c r="K1879" s="159" t="str">
        <f t="shared" si="618"/>
        <v/>
      </c>
      <c r="L1879" s="159" t="str">
        <f t="shared" si="619"/>
        <v/>
      </c>
      <c r="M1879" s="159" t="str">
        <f t="shared" si="620"/>
        <v/>
      </c>
    </row>
    <row r="1880" spans="1:13" ht="12.75" customHeight="1" outlineLevel="1" x14ac:dyDescent="0.25">
      <c r="A1880" s="46" t="str">
        <f t="shared" si="613"/>
        <v xml:space="preserve">Registrations; </v>
      </c>
      <c r="B1880" s="51" t="s">
        <v>1310</v>
      </c>
      <c r="C1880" s="159"/>
      <c r="D1880" s="159"/>
      <c r="E1880" s="4" t="s">
        <v>1254</v>
      </c>
      <c r="F1880" s="4" t="s">
        <v>2681</v>
      </c>
      <c r="G1880" s="159" t="str">
        <f t="shared" si="614"/>
        <v>string</v>
      </c>
      <c r="H1880" s="159" t="str">
        <f t="shared" si="615"/>
        <v/>
      </c>
      <c r="I1880" s="159">
        <f t="shared" si="616"/>
        <v>40</v>
      </c>
      <c r="J1880" s="159" t="str">
        <f t="shared" si="617"/>
        <v/>
      </c>
      <c r="K1880" s="159" t="str">
        <f t="shared" si="618"/>
        <v/>
      </c>
      <c r="L1880" s="159" t="str">
        <f t="shared" si="619"/>
        <v/>
      </c>
      <c r="M1880" s="159" t="str">
        <f t="shared" si="620"/>
        <v/>
      </c>
    </row>
    <row r="1881" spans="1:13" ht="12.75" customHeight="1" outlineLevel="1" x14ac:dyDescent="0.25">
      <c r="A1881" s="46" t="str">
        <f t="shared" si="613"/>
        <v xml:space="preserve">Registrations; </v>
      </c>
      <c r="B1881" s="51" t="s">
        <v>1310</v>
      </c>
      <c r="C1881" s="159"/>
      <c r="D1881" s="159"/>
      <c r="E1881" s="234" t="s">
        <v>1255</v>
      </c>
      <c r="F1881" s="234" t="s">
        <v>2681</v>
      </c>
      <c r="G1881" s="159" t="str">
        <f t="shared" si="614"/>
        <v>string</v>
      </c>
      <c r="H1881" s="159" t="str">
        <f t="shared" si="615"/>
        <v/>
      </c>
      <c r="I1881" s="159">
        <f t="shared" si="616"/>
        <v>3</v>
      </c>
      <c r="J1881" s="159" t="str">
        <f t="shared" si="617"/>
        <v/>
      </c>
      <c r="K1881" s="159" t="str">
        <f t="shared" si="618"/>
        <v/>
      </c>
      <c r="L1881" s="159" t="str">
        <f t="shared" si="619"/>
        <v/>
      </c>
      <c r="M1881" s="159" t="str">
        <f t="shared" si="620"/>
        <v/>
      </c>
    </row>
    <row r="1882" spans="1:13" ht="12.75" customHeight="1" outlineLevel="1" x14ac:dyDescent="0.25">
      <c r="A1882" s="46" t="str">
        <f t="shared" si="613"/>
        <v xml:space="preserve">Registrations; </v>
      </c>
      <c r="B1882" s="51" t="s">
        <v>1310</v>
      </c>
      <c r="C1882" s="159"/>
      <c r="D1882" s="159"/>
      <c r="E1882" s="4" t="s">
        <v>2774</v>
      </c>
      <c r="F1882" s="4" t="s">
        <v>2681</v>
      </c>
      <c r="G1882" s="159" t="str">
        <f t="shared" si="614"/>
        <v>string</v>
      </c>
      <c r="H1882" s="159" t="str">
        <f t="shared" si="615"/>
        <v/>
      </c>
      <c r="I1882" s="159">
        <f t="shared" si="616"/>
        <v>40</v>
      </c>
      <c r="J1882" s="159" t="str">
        <f t="shared" si="617"/>
        <v/>
      </c>
      <c r="K1882" s="159" t="str">
        <f t="shared" si="618"/>
        <v/>
      </c>
      <c r="L1882" s="159" t="str">
        <f t="shared" si="619"/>
        <v/>
      </c>
      <c r="M1882" s="159" t="str">
        <f t="shared" si="620"/>
        <v/>
      </c>
    </row>
    <row r="1883" spans="1:13" ht="12.75" customHeight="1" outlineLevel="1" x14ac:dyDescent="0.25">
      <c r="A1883" s="46" t="str">
        <f t="shared" si="613"/>
        <v xml:space="preserve">Registrations; </v>
      </c>
      <c r="B1883" s="51" t="s">
        <v>1310</v>
      </c>
      <c r="C1883" s="159"/>
      <c r="D1883" s="159"/>
      <c r="E1883" s="4" t="s">
        <v>2882</v>
      </c>
      <c r="F1883" s="4" t="s">
        <v>2681</v>
      </c>
      <c r="G1883" s="159" t="str">
        <f t="shared" si="614"/>
        <v>string</v>
      </c>
      <c r="H1883" s="159" t="str">
        <f t="shared" si="615"/>
        <v/>
      </c>
      <c r="I1883" s="159">
        <f t="shared" si="616"/>
        <v>3</v>
      </c>
      <c r="J1883" s="159" t="str">
        <f t="shared" si="617"/>
        <v/>
      </c>
      <c r="K1883" s="159" t="str">
        <f t="shared" si="618"/>
        <v/>
      </c>
      <c r="L1883" s="159" t="str">
        <f t="shared" si="619"/>
        <v/>
      </c>
      <c r="M1883" s="159" t="str">
        <f t="shared" si="620"/>
        <v/>
      </c>
    </row>
    <row r="1884" spans="1:13" s="230" customFormat="1" ht="12.75" customHeight="1" outlineLevel="1" x14ac:dyDescent="0.25">
      <c r="A1884" s="46" t="str">
        <f t="shared" si="613"/>
        <v xml:space="preserve">Registrations; </v>
      </c>
      <c r="B1884" s="50" t="s">
        <v>1310</v>
      </c>
      <c r="C1884" s="4" t="s">
        <v>2332</v>
      </c>
      <c r="D1884" s="4" t="s">
        <v>2674</v>
      </c>
      <c r="E1884" s="4" t="s">
        <v>2331</v>
      </c>
      <c r="F1884" s="4" t="s">
        <v>2670</v>
      </c>
      <c r="G1884" s="4" t="str">
        <f t="shared" si="614"/>
        <v>string</v>
      </c>
      <c r="H1884" s="4">
        <f t="shared" si="615"/>
        <v>3</v>
      </c>
      <c r="I1884" s="4" t="str">
        <f t="shared" si="616"/>
        <v/>
      </c>
      <c r="J1884" s="4" t="str">
        <f t="shared" si="617"/>
        <v/>
      </c>
      <c r="K1884" s="4" t="str">
        <f t="shared" si="618"/>
        <v/>
      </c>
      <c r="L1884" s="4" t="str">
        <f t="shared" si="619"/>
        <v/>
      </c>
      <c r="M1884" s="4" t="str">
        <f t="shared" si="620"/>
        <v/>
      </c>
    </row>
    <row r="1885" spans="1:13" s="230" customFormat="1" ht="12.75" customHeight="1" outlineLevel="1" x14ac:dyDescent="0.25">
      <c r="A1885" s="46" t="str">
        <f t="shared" si="613"/>
        <v xml:space="preserve">Registrations; </v>
      </c>
      <c r="B1885" s="50" t="s">
        <v>1310</v>
      </c>
      <c r="C1885" s="4" t="s">
        <v>4105</v>
      </c>
      <c r="D1885" s="4" t="s">
        <v>2681</v>
      </c>
      <c r="E1885" s="4" t="s">
        <v>4126</v>
      </c>
      <c r="F1885" s="4" t="s">
        <v>2670</v>
      </c>
      <c r="G1885" s="4" t="s">
        <v>2241</v>
      </c>
      <c r="H1885" s="4">
        <v>2</v>
      </c>
      <c r="I1885" s="4"/>
      <c r="J1885" s="4"/>
      <c r="K1885" s="4"/>
      <c r="L1885" s="4"/>
      <c r="M1885" s="4"/>
    </row>
    <row r="1886" spans="1:13" s="230" customFormat="1" ht="12.75" customHeight="1" outlineLevel="1" x14ac:dyDescent="0.25">
      <c r="A1886" s="46"/>
      <c r="B1886" s="50" t="s">
        <v>1310</v>
      </c>
      <c r="C1886" s="4"/>
      <c r="D1886" s="4"/>
      <c r="E1886" s="4" t="s">
        <v>1314</v>
      </c>
      <c r="F1886" s="4" t="s">
        <v>2670</v>
      </c>
      <c r="G1886" s="4" t="s">
        <v>2241</v>
      </c>
      <c r="H1886" s="4"/>
      <c r="I1886" s="4">
        <v>10</v>
      </c>
      <c r="J1886" s="4"/>
      <c r="K1886" s="4"/>
      <c r="L1886" s="4"/>
      <c r="M1886" s="4"/>
    </row>
    <row r="1887" spans="1:13" x14ac:dyDescent="0.25">
      <c r="A1887" s="46" t="str">
        <f>IF(B1887="","",VLOOKUP(B1887,mapping_result,2,FALSE))</f>
        <v xml:space="preserve">Registrations; </v>
      </c>
      <c r="B1887" s="47" t="s">
        <v>1311</v>
      </c>
      <c r="C1887" s="48" t="str">
        <f>VLOOKUP($B1887,MMnames,2,FALSE)</f>
        <v>Change of Supplier Registration Rejection</v>
      </c>
      <c r="D1887" s="49"/>
      <c r="E1887" s="49"/>
      <c r="F1887" s="14"/>
      <c r="G1887" s="14"/>
      <c r="H1887" s="14"/>
      <c r="I1887" s="14"/>
      <c r="J1887" s="14"/>
      <c r="K1887" s="14"/>
      <c r="L1887" s="14"/>
      <c r="M1887" s="14"/>
    </row>
    <row r="1888" spans="1:13" outlineLevel="1" x14ac:dyDescent="0.25">
      <c r="A1888" s="46" t="str">
        <f>IF(B1888="","",VLOOKUP(B1888,mapping_result,2,FALSE))</f>
        <v xml:space="preserve">Registrations; </v>
      </c>
      <c r="B1888" s="51" t="s">
        <v>1311</v>
      </c>
      <c r="C1888" s="159" t="s">
        <v>2668</v>
      </c>
      <c r="D1888" s="159"/>
      <c r="E1888" s="159" t="s">
        <v>2769</v>
      </c>
      <c r="F1888" s="159" t="s">
        <v>2670</v>
      </c>
      <c r="G1888" s="159" t="str">
        <f t="shared" ref="G1888:G1916" si="621">VLOOKUP(E1888,DI_schema,2,FALSE)</f>
        <v>string</v>
      </c>
      <c r="H1888" s="159">
        <f t="shared" ref="H1888:H1916" si="622">VLOOKUP($E1888,DI_schema,3,FALSE)</f>
        <v>11</v>
      </c>
      <c r="I1888" s="159" t="str">
        <f t="shared" ref="I1888:I1916" si="623">VLOOKUP($E1888,DI_schema,4,FALSE)</f>
        <v/>
      </c>
      <c r="J1888" s="159" t="str">
        <f t="shared" ref="J1888:J1916" si="624">VLOOKUP($E1888,DI_schema,5,FALSE)</f>
        <v/>
      </c>
      <c r="K1888" s="159" t="str">
        <f t="shared" ref="K1888:K1916" si="625">VLOOKUP($E1888,DI_schema,6,FALSE)</f>
        <v/>
      </c>
      <c r="L1888" s="159" t="str">
        <f t="shared" ref="L1888:L1916" si="626">VLOOKUP($E1888,DI_schema,7,FALSE)</f>
        <v/>
      </c>
      <c r="M1888" s="159" t="str">
        <f t="shared" ref="M1888:M1916" si="627">IF(LEN(VLOOKUP($E1888,DI_schema,8,FALSE))&gt;0,"Yes","")</f>
        <v/>
      </c>
    </row>
    <row r="1889" spans="1:13" ht="12.75" customHeight="1" outlineLevel="1" x14ac:dyDescent="0.25">
      <c r="A1889" s="46" t="str">
        <f t="shared" si="613"/>
        <v xml:space="preserve">Registrations; </v>
      </c>
      <c r="B1889" s="51" t="s">
        <v>1311</v>
      </c>
      <c r="C1889" s="159"/>
      <c r="D1889" s="159"/>
      <c r="E1889" s="4" t="s">
        <v>2894</v>
      </c>
      <c r="F1889" s="4" t="s">
        <v>2670</v>
      </c>
      <c r="G1889" s="159" t="str">
        <f t="shared" si="621"/>
        <v>string</v>
      </c>
      <c r="H1889" s="159" t="str">
        <f t="shared" si="622"/>
        <v/>
      </c>
      <c r="I1889" s="159">
        <f t="shared" si="623"/>
        <v>35</v>
      </c>
      <c r="J1889" s="159" t="str">
        <f t="shared" si="624"/>
        <v/>
      </c>
      <c r="K1889" s="159" t="str">
        <f t="shared" si="625"/>
        <v/>
      </c>
      <c r="L1889" s="159" t="str">
        <f t="shared" si="626"/>
        <v/>
      </c>
      <c r="M1889" s="159" t="str">
        <f t="shared" si="627"/>
        <v/>
      </c>
    </row>
    <row r="1890" spans="1:13" ht="12.75" customHeight="1" outlineLevel="1" x14ac:dyDescent="0.25">
      <c r="A1890" s="46" t="str">
        <f t="shared" si="613"/>
        <v xml:space="preserve">Registrations; </v>
      </c>
      <c r="B1890" s="51" t="s">
        <v>1311</v>
      </c>
      <c r="C1890" s="4"/>
      <c r="D1890" s="159"/>
      <c r="E1890" s="4" t="s">
        <v>2751</v>
      </c>
      <c r="F1890" s="4" t="s">
        <v>2681</v>
      </c>
      <c r="G1890" s="159" t="str">
        <f t="shared" si="621"/>
        <v>string</v>
      </c>
      <c r="H1890" s="159">
        <f t="shared" si="622"/>
        <v>9</v>
      </c>
      <c r="I1890" s="159" t="str">
        <f t="shared" si="623"/>
        <v/>
      </c>
      <c r="J1890" s="159" t="str">
        <f t="shared" si="624"/>
        <v/>
      </c>
      <c r="K1890" s="159" t="str">
        <f t="shared" si="625"/>
        <v/>
      </c>
      <c r="L1890" s="159" t="str">
        <f t="shared" si="626"/>
        <v/>
      </c>
      <c r="M1890" s="159" t="str">
        <f t="shared" si="627"/>
        <v>Yes</v>
      </c>
    </row>
    <row r="1891" spans="1:13" ht="12.75" customHeight="1" outlineLevel="1" x14ac:dyDescent="0.25">
      <c r="A1891" s="46" t="str">
        <f t="shared" si="613"/>
        <v xml:space="preserve">Registrations; </v>
      </c>
      <c r="B1891" s="51" t="s">
        <v>1311</v>
      </c>
      <c r="C1891" s="159"/>
      <c r="D1891" s="159"/>
      <c r="E1891" s="4" t="s">
        <v>2672</v>
      </c>
      <c r="F1891" s="4" t="s">
        <v>2681</v>
      </c>
      <c r="G1891" s="159" t="str">
        <f t="shared" si="621"/>
        <v>string</v>
      </c>
      <c r="H1891" s="159" t="str">
        <f t="shared" si="622"/>
        <v/>
      </c>
      <c r="I1891" s="159">
        <f t="shared" si="623"/>
        <v>1</v>
      </c>
      <c r="J1891" s="159" t="str">
        <f t="shared" si="624"/>
        <v/>
      </c>
      <c r="K1891" s="159" t="str">
        <f t="shared" si="625"/>
        <v/>
      </c>
      <c r="L1891" s="159" t="str">
        <f t="shared" si="626"/>
        <v/>
      </c>
      <c r="M1891" s="159" t="str">
        <f t="shared" si="627"/>
        <v>Yes</v>
      </c>
    </row>
    <row r="1892" spans="1:13" ht="12.75" customHeight="1" outlineLevel="1" x14ac:dyDescent="0.25">
      <c r="A1892" s="46" t="str">
        <f t="shared" si="613"/>
        <v xml:space="preserve">Registrations; </v>
      </c>
      <c r="B1892" s="51" t="s">
        <v>1311</v>
      </c>
      <c r="C1892" s="159"/>
      <c r="D1892" s="159"/>
      <c r="E1892" s="4" t="s">
        <v>1049</v>
      </c>
      <c r="F1892" s="4" t="s">
        <v>2681</v>
      </c>
      <c r="G1892" s="159" t="str">
        <f t="shared" si="621"/>
        <v>boolean</v>
      </c>
      <c r="H1892" s="159" t="str">
        <f t="shared" si="622"/>
        <v/>
      </c>
      <c r="I1892" s="159" t="str">
        <f t="shared" si="623"/>
        <v/>
      </c>
      <c r="J1892" s="159" t="str">
        <f t="shared" si="624"/>
        <v/>
      </c>
      <c r="K1892" s="159" t="str">
        <f t="shared" si="625"/>
        <v/>
      </c>
      <c r="L1892" s="159" t="str">
        <f t="shared" si="626"/>
        <v/>
      </c>
      <c r="M1892" s="159" t="str">
        <f t="shared" si="627"/>
        <v/>
      </c>
    </row>
    <row r="1893" spans="1:13" ht="12.75" customHeight="1" outlineLevel="1" x14ac:dyDescent="0.25">
      <c r="A1893" s="46" t="str">
        <f t="shared" si="613"/>
        <v xml:space="preserve">Registrations; </v>
      </c>
      <c r="B1893" s="51" t="s">
        <v>1311</v>
      </c>
      <c r="C1893" s="159"/>
      <c r="D1893" s="159"/>
      <c r="E1893" s="4" t="s">
        <v>1051</v>
      </c>
      <c r="F1893" s="4" t="s">
        <v>2681</v>
      </c>
      <c r="G1893" s="159" t="str">
        <f t="shared" si="621"/>
        <v>string</v>
      </c>
      <c r="H1893" s="159" t="str">
        <f t="shared" si="622"/>
        <v/>
      </c>
      <c r="I1893" s="159">
        <f t="shared" si="623"/>
        <v>3</v>
      </c>
      <c r="J1893" s="159" t="str">
        <f t="shared" si="624"/>
        <v/>
      </c>
      <c r="K1893" s="159" t="str">
        <f t="shared" si="625"/>
        <v/>
      </c>
      <c r="L1893" s="159" t="str">
        <f t="shared" si="626"/>
        <v/>
      </c>
      <c r="M1893" s="159" t="str">
        <f t="shared" si="627"/>
        <v/>
      </c>
    </row>
    <row r="1894" spans="1:13" ht="12.75" customHeight="1" outlineLevel="1" x14ac:dyDescent="0.25">
      <c r="A1894" s="46" t="str">
        <f t="shared" si="613"/>
        <v xml:space="preserve">Registrations; </v>
      </c>
      <c r="B1894" s="51" t="s">
        <v>1311</v>
      </c>
      <c r="C1894" s="159"/>
      <c r="D1894" s="159"/>
      <c r="E1894" s="4" t="s">
        <v>1052</v>
      </c>
      <c r="F1894" s="4" t="s">
        <v>2681</v>
      </c>
      <c r="G1894" s="159" t="str">
        <f t="shared" si="621"/>
        <v>boolean</v>
      </c>
      <c r="H1894" s="159" t="str">
        <f t="shared" si="622"/>
        <v/>
      </c>
      <c r="I1894" s="159" t="str">
        <f t="shared" si="623"/>
        <v/>
      </c>
      <c r="J1894" s="159" t="str">
        <f t="shared" si="624"/>
        <v/>
      </c>
      <c r="K1894" s="159" t="str">
        <f t="shared" si="625"/>
        <v/>
      </c>
      <c r="L1894" s="159" t="str">
        <f t="shared" si="626"/>
        <v/>
      </c>
      <c r="M1894" s="159" t="str">
        <f t="shared" si="627"/>
        <v/>
      </c>
    </row>
    <row r="1895" spans="1:13" s="230" customFormat="1" ht="12.75" customHeight="1" outlineLevel="1" x14ac:dyDescent="0.25">
      <c r="A1895" s="46" t="str">
        <f t="shared" si="613"/>
        <v xml:space="preserve">Registrations; </v>
      </c>
      <c r="B1895" s="276" t="s">
        <v>1311</v>
      </c>
      <c r="C1895" s="237"/>
      <c r="D1895" s="237"/>
      <c r="E1895" s="237" t="s">
        <v>2590</v>
      </c>
      <c r="F1895" s="237" t="s">
        <v>2681</v>
      </c>
      <c r="G1895" s="237" t="str">
        <f t="shared" si="621"/>
        <v>string</v>
      </c>
      <c r="H1895" s="237" t="str">
        <f t="shared" si="622"/>
        <v/>
      </c>
      <c r="I1895" s="237">
        <f t="shared" si="623"/>
        <v>10</v>
      </c>
      <c r="J1895" s="237" t="str">
        <f t="shared" si="624"/>
        <v/>
      </c>
      <c r="K1895" s="237" t="str">
        <f t="shared" si="625"/>
        <v/>
      </c>
      <c r="L1895" s="237" t="str">
        <f t="shared" si="626"/>
        <v/>
      </c>
      <c r="M1895" s="237" t="str">
        <f t="shared" si="627"/>
        <v/>
      </c>
    </row>
    <row r="1896" spans="1:13" ht="12.75" customHeight="1" outlineLevel="1" x14ac:dyDescent="0.25">
      <c r="A1896" s="46" t="str">
        <f t="shared" si="613"/>
        <v xml:space="preserve">Registrations; </v>
      </c>
      <c r="B1896" s="51" t="s">
        <v>1311</v>
      </c>
      <c r="C1896" s="159"/>
      <c r="D1896" s="159"/>
      <c r="E1896" s="4" t="s">
        <v>2895</v>
      </c>
      <c r="F1896" s="4" t="s">
        <v>2681</v>
      </c>
      <c r="G1896" s="159" t="str">
        <f t="shared" si="621"/>
        <v>date</v>
      </c>
      <c r="H1896" s="159" t="str">
        <f t="shared" si="622"/>
        <v/>
      </c>
      <c r="I1896" s="159" t="str">
        <f t="shared" si="623"/>
        <v/>
      </c>
      <c r="J1896" s="159" t="str">
        <f t="shared" si="624"/>
        <v/>
      </c>
      <c r="K1896" s="159" t="str">
        <f t="shared" si="625"/>
        <v/>
      </c>
      <c r="L1896" s="159" t="str">
        <f t="shared" si="626"/>
        <v/>
      </c>
      <c r="M1896" s="159" t="str">
        <f t="shared" si="627"/>
        <v/>
      </c>
    </row>
    <row r="1897" spans="1:13" ht="12.75" customHeight="1" outlineLevel="1" x14ac:dyDescent="0.25">
      <c r="A1897" s="46" t="str">
        <f t="shared" si="613"/>
        <v xml:space="preserve">Registrations; </v>
      </c>
      <c r="B1897" s="51" t="s">
        <v>1311</v>
      </c>
      <c r="C1897" s="159"/>
      <c r="D1897" s="159"/>
      <c r="E1897" s="4" t="s">
        <v>2794</v>
      </c>
      <c r="F1897" s="4" t="s">
        <v>2670</v>
      </c>
      <c r="G1897" s="159" t="str">
        <f t="shared" si="621"/>
        <v>date</v>
      </c>
      <c r="H1897" s="159" t="str">
        <f t="shared" si="622"/>
        <v/>
      </c>
      <c r="I1897" s="159" t="str">
        <f t="shared" si="623"/>
        <v/>
      </c>
      <c r="J1897" s="159" t="str">
        <f t="shared" si="624"/>
        <v/>
      </c>
      <c r="K1897" s="159" t="str">
        <f t="shared" si="625"/>
        <v/>
      </c>
      <c r="L1897" s="159" t="str">
        <f t="shared" si="626"/>
        <v/>
      </c>
      <c r="M1897" s="159" t="str">
        <f t="shared" si="627"/>
        <v/>
      </c>
    </row>
    <row r="1898" spans="1:13" ht="12.75" customHeight="1" outlineLevel="1" x14ac:dyDescent="0.25">
      <c r="A1898" s="46" t="str">
        <f t="shared" ref="A1898:A1950" si="628">IF(B1898="","",VLOOKUP(B1898,mapping_result,2,FALSE))</f>
        <v xml:space="preserve">Registrations; </v>
      </c>
      <c r="B1898" s="51" t="s">
        <v>1311</v>
      </c>
      <c r="C1898" s="4"/>
      <c r="D1898" s="159"/>
      <c r="E1898" s="4" t="s">
        <v>1245</v>
      </c>
      <c r="F1898" s="4" t="s">
        <v>2681</v>
      </c>
      <c r="G1898" s="159" t="str">
        <f t="shared" si="621"/>
        <v>date</v>
      </c>
      <c r="H1898" s="159" t="str">
        <f t="shared" si="622"/>
        <v/>
      </c>
      <c r="I1898" s="159" t="str">
        <f t="shared" si="623"/>
        <v/>
      </c>
      <c r="J1898" s="159" t="str">
        <f t="shared" si="624"/>
        <v/>
      </c>
      <c r="K1898" s="159" t="str">
        <f t="shared" si="625"/>
        <v/>
      </c>
      <c r="L1898" s="159" t="str">
        <f t="shared" si="626"/>
        <v/>
      </c>
      <c r="M1898" s="159" t="str">
        <f t="shared" si="627"/>
        <v/>
      </c>
    </row>
    <row r="1899" spans="1:13" ht="12.75" customHeight="1" outlineLevel="1" x14ac:dyDescent="0.25">
      <c r="A1899" s="46" t="str">
        <f t="shared" si="628"/>
        <v xml:space="preserve">Registrations; </v>
      </c>
      <c r="B1899" s="51" t="s">
        <v>1311</v>
      </c>
      <c r="C1899" s="159" t="s">
        <v>3839</v>
      </c>
      <c r="D1899" s="159" t="s">
        <v>2681</v>
      </c>
      <c r="E1899" s="233" t="s">
        <v>1247</v>
      </c>
      <c r="F1899" s="233" t="s">
        <v>2681</v>
      </c>
      <c r="G1899" s="159" t="str">
        <f t="shared" si="621"/>
        <v>string</v>
      </c>
      <c r="H1899" s="159" t="str">
        <f t="shared" si="622"/>
        <v/>
      </c>
      <c r="I1899" s="159">
        <f t="shared" si="623"/>
        <v>10</v>
      </c>
      <c r="J1899" s="159" t="str">
        <f t="shared" si="624"/>
        <v/>
      </c>
      <c r="K1899" s="159" t="str">
        <f t="shared" si="625"/>
        <v/>
      </c>
      <c r="L1899" s="159" t="str">
        <f t="shared" si="626"/>
        <v/>
      </c>
      <c r="M1899" s="159" t="str">
        <f t="shared" si="627"/>
        <v/>
      </c>
    </row>
    <row r="1900" spans="1:13" ht="12.75" customHeight="1" outlineLevel="1" x14ac:dyDescent="0.25">
      <c r="A1900" s="46" t="str">
        <f t="shared" si="628"/>
        <v xml:space="preserve">Registrations; </v>
      </c>
      <c r="B1900" s="51" t="s">
        <v>1311</v>
      </c>
      <c r="C1900" s="159"/>
      <c r="D1900" s="159"/>
      <c r="E1900" s="233" t="s">
        <v>1248</v>
      </c>
      <c r="F1900" s="233" t="s">
        <v>2681</v>
      </c>
      <c r="G1900" s="159" t="str">
        <f t="shared" si="621"/>
        <v>string</v>
      </c>
      <c r="H1900" s="159" t="str">
        <f t="shared" si="622"/>
        <v/>
      </c>
      <c r="I1900" s="159">
        <f t="shared" si="623"/>
        <v>40</v>
      </c>
      <c r="J1900" s="159" t="str">
        <f t="shared" si="624"/>
        <v/>
      </c>
      <c r="K1900" s="159" t="str">
        <f t="shared" si="625"/>
        <v/>
      </c>
      <c r="L1900" s="159" t="str">
        <f t="shared" si="626"/>
        <v/>
      </c>
      <c r="M1900" s="159" t="str">
        <f t="shared" si="627"/>
        <v/>
      </c>
    </row>
    <row r="1901" spans="1:13" ht="12.75" customHeight="1" outlineLevel="1" x14ac:dyDescent="0.25">
      <c r="A1901" s="46" t="str">
        <f t="shared" si="628"/>
        <v xml:space="preserve">Registrations; </v>
      </c>
      <c r="B1901" s="51" t="s">
        <v>1311</v>
      </c>
      <c r="C1901" s="159"/>
      <c r="D1901" s="159"/>
      <c r="E1901" s="233" t="s">
        <v>1249</v>
      </c>
      <c r="F1901" s="233" t="s">
        <v>2681</v>
      </c>
      <c r="G1901" s="159" t="str">
        <f t="shared" si="621"/>
        <v>string</v>
      </c>
      <c r="H1901" s="159" t="str">
        <f t="shared" si="622"/>
        <v/>
      </c>
      <c r="I1901" s="159">
        <f t="shared" si="623"/>
        <v>40</v>
      </c>
      <c r="J1901" s="159" t="str">
        <f t="shared" si="624"/>
        <v/>
      </c>
      <c r="K1901" s="159" t="str">
        <f t="shared" si="625"/>
        <v/>
      </c>
      <c r="L1901" s="159" t="str">
        <f t="shared" si="626"/>
        <v/>
      </c>
      <c r="M1901" s="159" t="str">
        <f t="shared" si="627"/>
        <v/>
      </c>
    </row>
    <row r="1902" spans="1:13" ht="12.75" customHeight="1" outlineLevel="1" x14ac:dyDescent="0.25">
      <c r="A1902" s="46" t="str">
        <f t="shared" si="628"/>
        <v xml:space="preserve">Registrations; </v>
      </c>
      <c r="B1902" s="51" t="s">
        <v>1311</v>
      </c>
      <c r="C1902" s="159"/>
      <c r="D1902" s="159"/>
      <c r="E1902" s="233" t="s">
        <v>1250</v>
      </c>
      <c r="F1902" s="233" t="s">
        <v>2681</v>
      </c>
      <c r="G1902" s="159" t="str">
        <f t="shared" si="621"/>
        <v>string</v>
      </c>
      <c r="H1902" s="159" t="str">
        <f t="shared" si="622"/>
        <v/>
      </c>
      <c r="I1902" s="159">
        <f t="shared" si="623"/>
        <v>10</v>
      </c>
      <c r="J1902" s="159" t="str">
        <f t="shared" si="624"/>
        <v/>
      </c>
      <c r="K1902" s="159" t="str">
        <f t="shared" si="625"/>
        <v/>
      </c>
      <c r="L1902" s="159" t="str">
        <f t="shared" si="626"/>
        <v/>
      </c>
      <c r="M1902" s="159" t="str">
        <f t="shared" si="627"/>
        <v>Yes</v>
      </c>
    </row>
    <row r="1903" spans="1:13" ht="12.75" customHeight="1" outlineLevel="1" x14ac:dyDescent="0.25">
      <c r="A1903" s="46" t="str">
        <f t="shared" si="628"/>
        <v xml:space="preserve">Registrations; </v>
      </c>
      <c r="B1903" s="51" t="s">
        <v>1311</v>
      </c>
      <c r="C1903" s="159"/>
      <c r="D1903" s="159"/>
      <c r="E1903" s="233" t="s">
        <v>1251</v>
      </c>
      <c r="F1903" s="233" t="s">
        <v>2681</v>
      </c>
      <c r="G1903" s="159" t="str">
        <f t="shared" si="621"/>
        <v>string</v>
      </c>
      <c r="H1903" s="159" t="str">
        <f t="shared" si="622"/>
        <v/>
      </c>
      <c r="I1903" s="159">
        <f t="shared" si="623"/>
        <v>60</v>
      </c>
      <c r="J1903" s="159" t="str">
        <f t="shared" si="624"/>
        <v/>
      </c>
      <c r="K1903" s="159" t="str">
        <f t="shared" si="625"/>
        <v/>
      </c>
      <c r="L1903" s="159" t="str">
        <f t="shared" si="626"/>
        <v/>
      </c>
      <c r="M1903" s="159" t="str">
        <f t="shared" si="627"/>
        <v>Yes</v>
      </c>
    </row>
    <row r="1904" spans="1:13" ht="12.75" customHeight="1" outlineLevel="1" x14ac:dyDescent="0.25">
      <c r="A1904" s="46" t="str">
        <f t="shared" si="628"/>
        <v xml:space="preserve">Registrations; </v>
      </c>
      <c r="B1904" s="51" t="s">
        <v>1311</v>
      </c>
      <c r="C1904" s="159"/>
      <c r="D1904" s="159"/>
      <c r="E1904" s="233" t="s">
        <v>1252</v>
      </c>
      <c r="F1904" s="233" t="s">
        <v>2681</v>
      </c>
      <c r="G1904" s="159" t="str">
        <f t="shared" si="621"/>
        <v>string</v>
      </c>
      <c r="H1904" s="159" t="str">
        <f t="shared" si="622"/>
        <v/>
      </c>
      <c r="I1904" s="159">
        <f t="shared" si="623"/>
        <v>40</v>
      </c>
      <c r="J1904" s="159" t="str">
        <f t="shared" si="624"/>
        <v/>
      </c>
      <c r="K1904" s="159" t="str">
        <f t="shared" si="625"/>
        <v/>
      </c>
      <c r="L1904" s="159" t="str">
        <f t="shared" si="626"/>
        <v/>
      </c>
      <c r="M1904" s="159" t="str">
        <f t="shared" si="627"/>
        <v/>
      </c>
    </row>
    <row r="1905" spans="1:13" ht="12.75" customHeight="1" outlineLevel="1" x14ac:dyDescent="0.25">
      <c r="A1905" s="46" t="str">
        <f t="shared" si="628"/>
        <v xml:space="preserve">Registrations; </v>
      </c>
      <c r="B1905" s="51" t="s">
        <v>1311</v>
      </c>
      <c r="C1905" s="159"/>
      <c r="D1905" s="159"/>
      <c r="E1905" s="233" t="s">
        <v>1253</v>
      </c>
      <c r="F1905" s="233" t="s">
        <v>2681</v>
      </c>
      <c r="G1905" s="159" t="str">
        <f t="shared" si="621"/>
        <v>string</v>
      </c>
      <c r="H1905" s="159" t="str">
        <f t="shared" si="622"/>
        <v/>
      </c>
      <c r="I1905" s="159">
        <f t="shared" si="623"/>
        <v>40</v>
      </c>
      <c r="J1905" s="159" t="str">
        <f t="shared" si="624"/>
        <v/>
      </c>
      <c r="K1905" s="159" t="str">
        <f t="shared" si="625"/>
        <v/>
      </c>
      <c r="L1905" s="159" t="str">
        <f t="shared" si="626"/>
        <v/>
      </c>
      <c r="M1905" s="159" t="str">
        <f t="shared" si="627"/>
        <v/>
      </c>
    </row>
    <row r="1906" spans="1:13" ht="12.75" customHeight="1" outlineLevel="1" x14ac:dyDescent="0.25">
      <c r="A1906" s="46" t="str">
        <f t="shared" si="628"/>
        <v xml:space="preserve">Registrations; </v>
      </c>
      <c r="B1906" s="51" t="s">
        <v>1311</v>
      </c>
      <c r="C1906" s="159"/>
      <c r="D1906" s="159"/>
      <c r="E1906" s="234" t="s">
        <v>2653</v>
      </c>
      <c r="F1906" s="234" t="s">
        <v>2681</v>
      </c>
      <c r="G1906" s="159" t="str">
        <f t="shared" si="621"/>
        <v>string</v>
      </c>
      <c r="H1906" s="159" t="str">
        <f t="shared" si="622"/>
        <v/>
      </c>
      <c r="I1906" s="159">
        <f t="shared" si="623"/>
        <v>10</v>
      </c>
      <c r="J1906" s="159" t="str">
        <f t="shared" si="624"/>
        <v/>
      </c>
      <c r="K1906" s="159" t="str">
        <f t="shared" si="625"/>
        <v/>
      </c>
      <c r="L1906" s="159" t="str">
        <f t="shared" si="626"/>
        <v/>
      </c>
      <c r="M1906" s="159" t="str">
        <f t="shared" si="627"/>
        <v/>
      </c>
    </row>
    <row r="1907" spans="1:13" ht="12.75" customHeight="1" outlineLevel="1" x14ac:dyDescent="0.25">
      <c r="A1907" s="46" t="str">
        <f t="shared" si="628"/>
        <v xml:space="preserve">Registrations; </v>
      </c>
      <c r="B1907" s="51" t="s">
        <v>1311</v>
      </c>
      <c r="C1907" s="159"/>
      <c r="D1907" s="159"/>
      <c r="E1907" s="233" t="s">
        <v>1254</v>
      </c>
      <c r="F1907" s="233" t="s">
        <v>2681</v>
      </c>
      <c r="G1907" s="159" t="str">
        <f t="shared" si="621"/>
        <v>string</v>
      </c>
      <c r="H1907" s="159" t="str">
        <f t="shared" si="622"/>
        <v/>
      </c>
      <c r="I1907" s="159">
        <f t="shared" si="623"/>
        <v>40</v>
      </c>
      <c r="J1907" s="159" t="str">
        <f t="shared" si="624"/>
        <v/>
      </c>
      <c r="K1907" s="159" t="str">
        <f t="shared" si="625"/>
        <v/>
      </c>
      <c r="L1907" s="159" t="str">
        <f t="shared" si="626"/>
        <v/>
      </c>
      <c r="M1907" s="159" t="str">
        <f t="shared" si="627"/>
        <v/>
      </c>
    </row>
    <row r="1908" spans="1:13" ht="12.75" customHeight="1" outlineLevel="1" x14ac:dyDescent="0.25">
      <c r="A1908" s="46" t="str">
        <f t="shared" si="628"/>
        <v xml:space="preserve">Registrations; </v>
      </c>
      <c r="B1908" s="51" t="s">
        <v>1311</v>
      </c>
      <c r="C1908" s="159"/>
      <c r="D1908" s="159"/>
      <c r="E1908" s="234" t="s">
        <v>1255</v>
      </c>
      <c r="F1908" s="234" t="s">
        <v>2681</v>
      </c>
      <c r="G1908" s="159" t="str">
        <f t="shared" si="621"/>
        <v>string</v>
      </c>
      <c r="H1908" s="159" t="str">
        <f t="shared" si="622"/>
        <v/>
      </c>
      <c r="I1908" s="159">
        <f t="shared" si="623"/>
        <v>3</v>
      </c>
      <c r="J1908" s="159" t="str">
        <f t="shared" si="624"/>
        <v/>
      </c>
      <c r="K1908" s="159" t="str">
        <f t="shared" si="625"/>
        <v/>
      </c>
      <c r="L1908" s="159" t="str">
        <f t="shared" si="626"/>
        <v/>
      </c>
      <c r="M1908" s="159" t="str">
        <f t="shared" si="627"/>
        <v/>
      </c>
    </row>
    <row r="1909" spans="1:13" ht="12.75" customHeight="1" outlineLevel="1" x14ac:dyDescent="0.25">
      <c r="A1909" s="46" t="str">
        <f t="shared" si="628"/>
        <v xml:space="preserve">Registrations; </v>
      </c>
      <c r="B1909" s="51" t="s">
        <v>1311</v>
      </c>
      <c r="C1909" s="159"/>
      <c r="D1909" s="159"/>
      <c r="E1909" s="233" t="s">
        <v>2882</v>
      </c>
      <c r="F1909" s="233" t="s">
        <v>2681</v>
      </c>
      <c r="G1909" s="159" t="str">
        <f t="shared" si="621"/>
        <v>string</v>
      </c>
      <c r="H1909" s="159" t="str">
        <f t="shared" si="622"/>
        <v/>
      </c>
      <c r="I1909" s="159">
        <f t="shared" si="623"/>
        <v>3</v>
      </c>
      <c r="J1909" s="159" t="str">
        <f t="shared" si="624"/>
        <v/>
      </c>
      <c r="K1909" s="159" t="str">
        <f t="shared" si="625"/>
        <v/>
      </c>
      <c r="L1909" s="159" t="str">
        <f t="shared" si="626"/>
        <v/>
      </c>
      <c r="M1909" s="159" t="str">
        <f t="shared" si="627"/>
        <v/>
      </c>
    </row>
    <row r="1910" spans="1:13" ht="12.75" customHeight="1" outlineLevel="1" x14ac:dyDescent="0.25">
      <c r="A1910" s="46" t="str">
        <f t="shared" si="628"/>
        <v xml:space="preserve">Registrations; </v>
      </c>
      <c r="B1910" s="51" t="s">
        <v>1311</v>
      </c>
      <c r="C1910" s="159" t="s">
        <v>652</v>
      </c>
      <c r="D1910" s="159" t="s">
        <v>2681</v>
      </c>
      <c r="E1910" s="233" t="s">
        <v>653</v>
      </c>
      <c r="F1910" s="233" t="s">
        <v>2681</v>
      </c>
      <c r="G1910" s="159" t="str">
        <f t="shared" si="621"/>
        <v>string</v>
      </c>
      <c r="H1910" s="159" t="str">
        <f t="shared" si="622"/>
        <v/>
      </c>
      <c r="I1910" s="159">
        <f t="shared" si="623"/>
        <v>4</v>
      </c>
      <c r="J1910" s="159" t="str">
        <f t="shared" si="624"/>
        <v/>
      </c>
      <c r="K1910" s="159" t="str">
        <f t="shared" si="625"/>
        <v/>
      </c>
      <c r="L1910" s="159" t="str">
        <f t="shared" si="626"/>
        <v/>
      </c>
      <c r="M1910" s="159" t="str">
        <f t="shared" si="627"/>
        <v>Yes</v>
      </c>
    </row>
    <row r="1911" spans="1:13" ht="12.75" customHeight="1" outlineLevel="1" x14ac:dyDescent="0.25">
      <c r="A1911" s="46" t="str">
        <f t="shared" si="628"/>
        <v xml:space="preserve">Registrations; </v>
      </c>
      <c r="B1911" s="51" t="s">
        <v>1311</v>
      </c>
      <c r="C1911" s="159"/>
      <c r="D1911" s="159"/>
      <c r="E1911" s="233" t="s">
        <v>654</v>
      </c>
      <c r="F1911" s="233" t="s">
        <v>2681</v>
      </c>
      <c r="G1911" s="159" t="str">
        <f t="shared" si="621"/>
        <v>string</v>
      </c>
      <c r="H1911" s="159" t="str">
        <f t="shared" si="622"/>
        <v/>
      </c>
      <c r="I1911" s="159">
        <f t="shared" si="623"/>
        <v>40</v>
      </c>
      <c r="J1911" s="159" t="str">
        <f t="shared" si="624"/>
        <v/>
      </c>
      <c r="K1911" s="159" t="str">
        <f t="shared" si="625"/>
        <v/>
      </c>
      <c r="L1911" s="159" t="str">
        <f t="shared" si="626"/>
        <v/>
      </c>
      <c r="M1911" s="159" t="str">
        <f t="shared" si="627"/>
        <v/>
      </c>
    </row>
    <row r="1912" spans="1:13" ht="12.75" customHeight="1" outlineLevel="1" x14ac:dyDescent="0.25">
      <c r="A1912" s="46" t="str">
        <f t="shared" si="628"/>
        <v xml:space="preserve">Registrations; </v>
      </c>
      <c r="B1912" s="51" t="s">
        <v>1311</v>
      </c>
      <c r="C1912" s="159"/>
      <c r="D1912" s="159"/>
      <c r="E1912" s="233" t="s">
        <v>655</v>
      </c>
      <c r="F1912" s="233" t="s">
        <v>2681</v>
      </c>
      <c r="G1912" s="159" t="str">
        <f t="shared" si="621"/>
        <v>string</v>
      </c>
      <c r="H1912" s="159" t="str">
        <f t="shared" si="622"/>
        <v/>
      </c>
      <c r="I1912" s="159">
        <f t="shared" si="623"/>
        <v>40</v>
      </c>
      <c r="J1912" s="159" t="str">
        <f t="shared" si="624"/>
        <v/>
      </c>
      <c r="K1912" s="159" t="str">
        <f t="shared" si="625"/>
        <v/>
      </c>
      <c r="L1912" s="159" t="str">
        <f t="shared" si="626"/>
        <v/>
      </c>
      <c r="M1912" s="159" t="str">
        <f t="shared" si="627"/>
        <v/>
      </c>
    </row>
    <row r="1913" spans="1:13" ht="12.75" customHeight="1" outlineLevel="1" x14ac:dyDescent="0.25">
      <c r="A1913" s="46" t="str">
        <f t="shared" si="628"/>
        <v xml:space="preserve">Registrations; </v>
      </c>
      <c r="B1913" s="51" t="s">
        <v>1311</v>
      </c>
      <c r="C1913" s="159"/>
      <c r="D1913" s="159"/>
      <c r="E1913" s="233" t="s">
        <v>656</v>
      </c>
      <c r="F1913" s="233" t="s">
        <v>2681</v>
      </c>
      <c r="G1913" s="159" t="str">
        <f t="shared" si="621"/>
        <v>string</v>
      </c>
      <c r="H1913" s="159" t="str">
        <f t="shared" si="622"/>
        <v/>
      </c>
      <c r="I1913" s="159">
        <f t="shared" si="623"/>
        <v>40</v>
      </c>
      <c r="J1913" s="159" t="str">
        <f t="shared" si="624"/>
        <v/>
      </c>
      <c r="K1913" s="159" t="str">
        <f t="shared" si="625"/>
        <v/>
      </c>
      <c r="L1913" s="159" t="str">
        <f t="shared" si="626"/>
        <v/>
      </c>
      <c r="M1913" s="159" t="str">
        <f t="shared" si="627"/>
        <v/>
      </c>
    </row>
    <row r="1914" spans="1:13" ht="12.75" customHeight="1" outlineLevel="1" collapsed="1" x14ac:dyDescent="0.25">
      <c r="A1914" s="46" t="str">
        <f t="shared" si="628"/>
        <v xml:space="preserve">Registrations; </v>
      </c>
      <c r="B1914" s="51" t="s">
        <v>1311</v>
      </c>
      <c r="C1914" s="159"/>
      <c r="D1914" s="159"/>
      <c r="E1914" s="233" t="s">
        <v>657</v>
      </c>
      <c r="F1914" s="233" t="s">
        <v>2681</v>
      </c>
      <c r="G1914" s="159" t="str">
        <f t="shared" si="621"/>
        <v>string</v>
      </c>
      <c r="H1914" s="159" t="str">
        <f t="shared" si="622"/>
        <v/>
      </c>
      <c r="I1914" s="159">
        <f t="shared" si="623"/>
        <v>40</v>
      </c>
      <c r="J1914" s="159" t="str">
        <f t="shared" si="624"/>
        <v/>
      </c>
      <c r="K1914" s="159" t="str">
        <f t="shared" si="625"/>
        <v/>
      </c>
      <c r="L1914" s="159" t="str">
        <f t="shared" si="626"/>
        <v/>
      </c>
      <c r="M1914" s="159" t="str">
        <f t="shared" si="627"/>
        <v/>
      </c>
    </row>
    <row r="1915" spans="1:13" ht="12.75" customHeight="1" outlineLevel="1" x14ac:dyDescent="0.25">
      <c r="A1915" s="46" t="str">
        <f t="shared" si="628"/>
        <v xml:space="preserve">Registrations; </v>
      </c>
      <c r="B1915" s="51" t="s">
        <v>1311</v>
      </c>
      <c r="C1915" s="159"/>
      <c r="D1915" s="159"/>
      <c r="E1915" s="233" t="s">
        <v>2643</v>
      </c>
      <c r="F1915" s="233" t="s">
        <v>2681</v>
      </c>
      <c r="G1915" s="159" t="str">
        <f t="shared" si="621"/>
        <v>string</v>
      </c>
      <c r="H1915" s="159" t="str">
        <f t="shared" si="622"/>
        <v/>
      </c>
      <c r="I1915" s="159">
        <f t="shared" si="623"/>
        <v>30</v>
      </c>
      <c r="J1915" s="159" t="str">
        <f t="shared" si="624"/>
        <v/>
      </c>
      <c r="K1915" s="159" t="str">
        <f t="shared" si="625"/>
        <v/>
      </c>
      <c r="L1915" s="159" t="str">
        <f t="shared" si="626"/>
        <v/>
      </c>
      <c r="M1915" s="159" t="str">
        <f t="shared" si="627"/>
        <v>Yes</v>
      </c>
    </row>
    <row r="1916" spans="1:13" ht="12.75" customHeight="1" outlineLevel="1" x14ac:dyDescent="0.25">
      <c r="A1916" s="46" t="str">
        <f t="shared" si="628"/>
        <v xml:space="preserve">Registrations; </v>
      </c>
      <c r="B1916" s="276" t="s">
        <v>1311</v>
      </c>
      <c r="C1916" s="237"/>
      <c r="D1916" s="237"/>
      <c r="E1916" s="281" t="s">
        <v>1048</v>
      </c>
      <c r="F1916" s="281" t="s">
        <v>2681</v>
      </c>
      <c r="G1916" s="237" t="str">
        <f t="shared" si="621"/>
        <v>string</v>
      </c>
      <c r="H1916" s="237" t="str">
        <f t="shared" si="622"/>
        <v/>
      </c>
      <c r="I1916" s="237">
        <f t="shared" si="623"/>
        <v>40</v>
      </c>
      <c r="J1916" s="237" t="str">
        <f t="shared" si="624"/>
        <v/>
      </c>
      <c r="K1916" s="237" t="str">
        <f t="shared" si="625"/>
        <v/>
      </c>
      <c r="L1916" s="237" t="str">
        <f t="shared" si="626"/>
        <v/>
      </c>
      <c r="M1916" s="237" t="str">
        <f t="shared" si="627"/>
        <v/>
      </c>
    </row>
    <row r="1917" spans="1:13" s="230" customFormat="1" ht="12.75" customHeight="1" outlineLevel="1" x14ac:dyDescent="0.25">
      <c r="A1917" s="46" t="str">
        <f t="shared" si="628"/>
        <v xml:space="preserve">Registrations; </v>
      </c>
      <c r="B1917" s="276" t="s">
        <v>1311</v>
      </c>
      <c r="C1917" s="237" t="s">
        <v>2898</v>
      </c>
      <c r="D1917" s="237" t="s">
        <v>2674</v>
      </c>
      <c r="E1917" s="281" t="s">
        <v>648</v>
      </c>
      <c r="F1917" s="281" t="s">
        <v>2670</v>
      </c>
      <c r="G1917" s="237" t="s">
        <v>2241</v>
      </c>
      <c r="H1917" s="237" t="s">
        <v>2248</v>
      </c>
      <c r="I1917" s="237">
        <v>3</v>
      </c>
      <c r="J1917" s="237">
        <v>2</v>
      </c>
      <c r="K1917" s="237" t="s">
        <v>2248</v>
      </c>
      <c r="L1917" s="237" t="s">
        <v>2248</v>
      </c>
      <c r="M1917" s="237" t="s">
        <v>2248</v>
      </c>
    </row>
    <row r="1918" spans="1:13" ht="12.75" customHeight="1" x14ac:dyDescent="0.25">
      <c r="A1918" s="46" t="str">
        <f t="shared" si="628"/>
        <v xml:space="preserve">Registrations; </v>
      </c>
      <c r="B1918" s="47" t="s">
        <v>1313</v>
      </c>
      <c r="C1918" s="48" t="str">
        <f>VLOOKUP($B1918,MMnames,2,FALSE)</f>
        <v>Change Of Supplier Confimation Customer Loss</v>
      </c>
      <c r="D1918" s="49"/>
      <c r="E1918" s="49"/>
      <c r="F1918" s="14"/>
      <c r="G1918" s="14"/>
      <c r="H1918" s="14"/>
      <c r="I1918" s="14"/>
      <c r="J1918" s="14"/>
      <c r="K1918" s="14"/>
      <c r="L1918" s="14"/>
      <c r="M1918" s="14"/>
    </row>
    <row r="1919" spans="1:13" ht="12.75" customHeight="1" outlineLevel="1" x14ac:dyDescent="0.25">
      <c r="A1919" s="46" t="str">
        <f t="shared" si="628"/>
        <v xml:space="preserve">Registrations; </v>
      </c>
      <c r="B1919" s="51" t="s">
        <v>1313</v>
      </c>
      <c r="C1919" s="159" t="s">
        <v>2668</v>
      </c>
      <c r="D1919" s="159"/>
      <c r="E1919" s="159" t="s">
        <v>2769</v>
      </c>
      <c r="F1919" s="159" t="s">
        <v>2670</v>
      </c>
      <c r="G1919" s="159" t="str">
        <f t="shared" ref="G1919:G1932" si="629">VLOOKUP(E1919,DI_schema,2,FALSE)</f>
        <v>string</v>
      </c>
      <c r="H1919" s="159">
        <f t="shared" ref="H1919:H1932" si="630">VLOOKUP($E1919,DI_schema,3,FALSE)</f>
        <v>11</v>
      </c>
      <c r="I1919" s="159" t="str">
        <f t="shared" ref="I1919:I1932" si="631">VLOOKUP($E1919,DI_schema,4,FALSE)</f>
        <v/>
      </c>
      <c r="J1919" s="159" t="str">
        <f t="shared" ref="J1919:J1932" si="632">VLOOKUP($E1919,DI_schema,5,FALSE)</f>
        <v/>
      </c>
      <c r="K1919" s="159" t="str">
        <f t="shared" ref="K1919:K1932" si="633">VLOOKUP($E1919,DI_schema,6,FALSE)</f>
        <v/>
      </c>
      <c r="L1919" s="159" t="str">
        <f t="shared" ref="L1919:L1932" si="634">VLOOKUP($E1919,DI_schema,7,FALSE)</f>
        <v/>
      </c>
      <c r="M1919" s="159" t="str">
        <f t="shared" ref="M1919:M1932" si="635">IF(LEN(VLOOKUP($E1919,DI_schema,8,FALSE))&gt;0,"Yes","")</f>
        <v/>
      </c>
    </row>
    <row r="1920" spans="1:13" ht="12.75" customHeight="1" outlineLevel="1" x14ac:dyDescent="0.25">
      <c r="A1920" s="46" t="str">
        <f t="shared" si="628"/>
        <v xml:space="preserve">Registrations; </v>
      </c>
      <c r="B1920" s="51" t="s">
        <v>1313</v>
      </c>
      <c r="C1920" s="159"/>
      <c r="D1920" s="159"/>
      <c r="E1920" s="4" t="s">
        <v>2671</v>
      </c>
      <c r="F1920" s="229" t="s">
        <v>2681</v>
      </c>
      <c r="G1920" s="159" t="str">
        <f t="shared" si="629"/>
        <v>string</v>
      </c>
      <c r="H1920" s="159">
        <f t="shared" si="630"/>
        <v>3</v>
      </c>
      <c r="I1920" s="159" t="str">
        <f t="shared" si="631"/>
        <v/>
      </c>
      <c r="J1920" s="159" t="str">
        <f t="shared" si="632"/>
        <v/>
      </c>
      <c r="K1920" s="159" t="str">
        <f t="shared" si="633"/>
        <v/>
      </c>
      <c r="L1920" s="159" t="str">
        <f t="shared" si="634"/>
        <v/>
      </c>
      <c r="M1920" s="159" t="str">
        <f t="shared" si="635"/>
        <v/>
      </c>
    </row>
    <row r="1921" spans="1:13" ht="12.75" customHeight="1" outlineLevel="1" x14ac:dyDescent="0.25">
      <c r="A1921" s="46" t="str">
        <f t="shared" si="628"/>
        <v xml:space="preserve">Registrations; </v>
      </c>
      <c r="B1921" s="51" t="s">
        <v>1313</v>
      </c>
      <c r="C1921" s="159"/>
      <c r="D1921" s="159"/>
      <c r="E1921" s="4" t="s">
        <v>1245</v>
      </c>
      <c r="F1921" s="4" t="s">
        <v>2670</v>
      </c>
      <c r="G1921" s="159" t="str">
        <f t="shared" si="629"/>
        <v>date</v>
      </c>
      <c r="H1921" s="159" t="str">
        <f t="shared" si="630"/>
        <v/>
      </c>
      <c r="I1921" s="159" t="str">
        <f t="shared" si="631"/>
        <v/>
      </c>
      <c r="J1921" s="159" t="str">
        <f t="shared" si="632"/>
        <v/>
      </c>
      <c r="K1921" s="159" t="str">
        <f t="shared" si="633"/>
        <v/>
      </c>
      <c r="L1921" s="159" t="str">
        <f t="shared" si="634"/>
        <v/>
      </c>
      <c r="M1921" s="159" t="str">
        <f t="shared" si="635"/>
        <v/>
      </c>
    </row>
    <row r="1922" spans="1:13" ht="12.75" customHeight="1" outlineLevel="1" x14ac:dyDescent="0.25">
      <c r="A1922" s="46" t="str">
        <f t="shared" si="628"/>
        <v xml:space="preserve">Registrations; </v>
      </c>
      <c r="B1922" s="51" t="s">
        <v>1313</v>
      </c>
      <c r="C1922" s="159" t="s">
        <v>2658</v>
      </c>
      <c r="D1922" s="159" t="s">
        <v>2670</v>
      </c>
      <c r="E1922" s="159" t="s">
        <v>1247</v>
      </c>
      <c r="F1922" s="4" t="s">
        <v>2681</v>
      </c>
      <c r="G1922" s="159" t="str">
        <f t="shared" si="629"/>
        <v>string</v>
      </c>
      <c r="H1922" s="159" t="str">
        <f t="shared" si="630"/>
        <v/>
      </c>
      <c r="I1922" s="159">
        <f t="shared" si="631"/>
        <v>10</v>
      </c>
      <c r="J1922" s="159" t="str">
        <f t="shared" si="632"/>
        <v/>
      </c>
      <c r="K1922" s="159" t="str">
        <f t="shared" si="633"/>
        <v/>
      </c>
      <c r="L1922" s="159" t="str">
        <f t="shared" si="634"/>
        <v/>
      </c>
      <c r="M1922" s="159" t="str">
        <f t="shared" si="635"/>
        <v/>
      </c>
    </row>
    <row r="1923" spans="1:13" ht="12.75" customHeight="1" outlineLevel="1" x14ac:dyDescent="0.25">
      <c r="A1923" s="46" t="str">
        <f t="shared" si="628"/>
        <v xml:space="preserve">Registrations; </v>
      </c>
      <c r="B1923" s="51" t="s">
        <v>1313</v>
      </c>
      <c r="C1923" s="159"/>
      <c r="D1923" s="159"/>
      <c r="E1923" s="159" t="s">
        <v>1248</v>
      </c>
      <c r="F1923" s="4" t="s">
        <v>2681</v>
      </c>
      <c r="G1923" s="159" t="str">
        <f t="shared" si="629"/>
        <v>string</v>
      </c>
      <c r="H1923" s="159" t="str">
        <f t="shared" si="630"/>
        <v/>
      </c>
      <c r="I1923" s="159">
        <f t="shared" si="631"/>
        <v>40</v>
      </c>
      <c r="J1923" s="159" t="str">
        <f t="shared" si="632"/>
        <v/>
      </c>
      <c r="K1923" s="159" t="str">
        <f t="shared" si="633"/>
        <v/>
      </c>
      <c r="L1923" s="159" t="str">
        <f t="shared" si="634"/>
        <v/>
      </c>
      <c r="M1923" s="159" t="str">
        <f t="shared" si="635"/>
        <v/>
      </c>
    </row>
    <row r="1924" spans="1:13" ht="12.75" customHeight="1" outlineLevel="1" x14ac:dyDescent="0.25">
      <c r="A1924" s="46" t="str">
        <f t="shared" si="628"/>
        <v xml:space="preserve">Registrations; </v>
      </c>
      <c r="B1924" s="51" t="s">
        <v>1313</v>
      </c>
      <c r="C1924" s="159"/>
      <c r="D1924" s="159"/>
      <c r="E1924" s="159" t="s">
        <v>1249</v>
      </c>
      <c r="F1924" s="4" t="s">
        <v>2681</v>
      </c>
      <c r="G1924" s="159" t="str">
        <f t="shared" si="629"/>
        <v>string</v>
      </c>
      <c r="H1924" s="159" t="str">
        <f t="shared" si="630"/>
        <v/>
      </c>
      <c r="I1924" s="159">
        <f t="shared" si="631"/>
        <v>40</v>
      </c>
      <c r="J1924" s="159" t="str">
        <f t="shared" si="632"/>
        <v/>
      </c>
      <c r="K1924" s="159" t="str">
        <f t="shared" si="633"/>
        <v/>
      </c>
      <c r="L1924" s="159" t="str">
        <f t="shared" si="634"/>
        <v/>
      </c>
      <c r="M1924" s="159" t="str">
        <f t="shared" si="635"/>
        <v/>
      </c>
    </row>
    <row r="1925" spans="1:13" ht="12.75" customHeight="1" outlineLevel="1" x14ac:dyDescent="0.25">
      <c r="A1925" s="46" t="str">
        <f t="shared" si="628"/>
        <v xml:space="preserve">Registrations; </v>
      </c>
      <c r="B1925" s="51" t="s">
        <v>1313</v>
      </c>
      <c r="C1925" s="159"/>
      <c r="D1925" s="159"/>
      <c r="E1925" s="159" t="s">
        <v>1250</v>
      </c>
      <c r="F1925" s="4" t="s">
        <v>2681</v>
      </c>
      <c r="G1925" s="159" t="str">
        <f t="shared" si="629"/>
        <v>string</v>
      </c>
      <c r="H1925" s="159" t="str">
        <f t="shared" si="630"/>
        <v/>
      </c>
      <c r="I1925" s="159">
        <f t="shared" si="631"/>
        <v>10</v>
      </c>
      <c r="J1925" s="159" t="str">
        <f t="shared" si="632"/>
        <v/>
      </c>
      <c r="K1925" s="159" t="str">
        <f t="shared" si="633"/>
        <v/>
      </c>
      <c r="L1925" s="159" t="str">
        <f t="shared" si="634"/>
        <v/>
      </c>
      <c r="M1925" s="159" t="str">
        <f t="shared" si="635"/>
        <v>Yes</v>
      </c>
    </row>
    <row r="1926" spans="1:13" ht="12.75" customHeight="1" outlineLevel="1" x14ac:dyDescent="0.25">
      <c r="A1926" s="46" t="str">
        <f t="shared" si="628"/>
        <v xml:space="preserve">Registrations; </v>
      </c>
      <c r="B1926" s="51" t="s">
        <v>1313</v>
      </c>
      <c r="C1926" s="159"/>
      <c r="D1926" s="159"/>
      <c r="E1926" s="159" t="s">
        <v>1251</v>
      </c>
      <c r="F1926" s="4" t="s">
        <v>2681</v>
      </c>
      <c r="G1926" s="159" t="str">
        <f t="shared" si="629"/>
        <v>string</v>
      </c>
      <c r="H1926" s="159" t="str">
        <f t="shared" si="630"/>
        <v/>
      </c>
      <c r="I1926" s="159">
        <f t="shared" si="631"/>
        <v>60</v>
      </c>
      <c r="J1926" s="159" t="str">
        <f t="shared" si="632"/>
        <v/>
      </c>
      <c r="K1926" s="159" t="str">
        <f t="shared" si="633"/>
        <v/>
      </c>
      <c r="L1926" s="159" t="str">
        <f t="shared" si="634"/>
        <v/>
      </c>
      <c r="M1926" s="159" t="str">
        <f t="shared" si="635"/>
        <v>Yes</v>
      </c>
    </row>
    <row r="1927" spans="1:13" ht="12.75" customHeight="1" outlineLevel="1" x14ac:dyDescent="0.25">
      <c r="A1927" s="46" t="str">
        <f t="shared" si="628"/>
        <v xml:space="preserve">Registrations; </v>
      </c>
      <c r="B1927" s="51" t="s">
        <v>1313</v>
      </c>
      <c r="C1927" s="159"/>
      <c r="D1927" s="159"/>
      <c r="E1927" s="159" t="s">
        <v>1252</v>
      </c>
      <c r="F1927" s="4" t="s">
        <v>2681</v>
      </c>
      <c r="G1927" s="159" t="str">
        <f t="shared" si="629"/>
        <v>string</v>
      </c>
      <c r="H1927" s="159" t="str">
        <f t="shared" si="630"/>
        <v/>
      </c>
      <c r="I1927" s="159">
        <f t="shared" si="631"/>
        <v>40</v>
      </c>
      <c r="J1927" s="159" t="str">
        <f t="shared" si="632"/>
        <v/>
      </c>
      <c r="K1927" s="159" t="str">
        <f t="shared" si="633"/>
        <v/>
      </c>
      <c r="L1927" s="159" t="str">
        <f t="shared" si="634"/>
        <v/>
      </c>
      <c r="M1927" s="159" t="str">
        <f t="shared" si="635"/>
        <v/>
      </c>
    </row>
    <row r="1928" spans="1:13" ht="12.75" customHeight="1" outlineLevel="1" x14ac:dyDescent="0.25">
      <c r="A1928" s="46" t="str">
        <f t="shared" si="628"/>
        <v xml:space="preserve">Registrations; </v>
      </c>
      <c r="B1928" s="51" t="s">
        <v>1313</v>
      </c>
      <c r="C1928" s="159"/>
      <c r="D1928" s="159"/>
      <c r="E1928" s="159" t="s">
        <v>1253</v>
      </c>
      <c r="F1928" s="4" t="s">
        <v>2681</v>
      </c>
      <c r="G1928" s="159" t="str">
        <f t="shared" si="629"/>
        <v>string</v>
      </c>
      <c r="H1928" s="159" t="str">
        <f t="shared" si="630"/>
        <v/>
      </c>
      <c r="I1928" s="159">
        <f t="shared" si="631"/>
        <v>40</v>
      </c>
      <c r="J1928" s="159" t="str">
        <f t="shared" si="632"/>
        <v/>
      </c>
      <c r="K1928" s="159" t="str">
        <f t="shared" si="633"/>
        <v/>
      </c>
      <c r="L1928" s="159" t="str">
        <f t="shared" si="634"/>
        <v/>
      </c>
      <c r="M1928" s="159" t="str">
        <f t="shared" si="635"/>
        <v/>
      </c>
    </row>
    <row r="1929" spans="1:13" ht="12.75" customHeight="1" outlineLevel="1" x14ac:dyDescent="0.25">
      <c r="A1929" s="46" t="str">
        <f t="shared" si="628"/>
        <v xml:space="preserve">Registrations; </v>
      </c>
      <c r="B1929" s="51" t="s">
        <v>1313</v>
      </c>
      <c r="C1929" s="159"/>
      <c r="D1929" s="159"/>
      <c r="E1929" s="234" t="s">
        <v>2653</v>
      </c>
      <c r="F1929" s="234" t="s">
        <v>2681</v>
      </c>
      <c r="G1929" s="159" t="str">
        <f t="shared" si="629"/>
        <v>string</v>
      </c>
      <c r="H1929" s="159" t="str">
        <f t="shared" si="630"/>
        <v/>
      </c>
      <c r="I1929" s="159">
        <f t="shared" si="631"/>
        <v>10</v>
      </c>
      <c r="J1929" s="159" t="str">
        <f t="shared" si="632"/>
        <v/>
      </c>
      <c r="K1929" s="159" t="str">
        <f t="shared" si="633"/>
        <v/>
      </c>
      <c r="L1929" s="159" t="str">
        <f t="shared" si="634"/>
        <v/>
      </c>
      <c r="M1929" s="159" t="str">
        <f t="shared" si="635"/>
        <v/>
      </c>
    </row>
    <row r="1930" spans="1:13" ht="12.75" customHeight="1" outlineLevel="1" x14ac:dyDescent="0.25">
      <c r="A1930" s="46" t="str">
        <f t="shared" si="628"/>
        <v xml:space="preserve">Registrations; </v>
      </c>
      <c r="B1930" s="51" t="s">
        <v>1313</v>
      </c>
      <c r="C1930" s="159"/>
      <c r="D1930" s="159"/>
      <c r="E1930" s="159" t="s">
        <v>1254</v>
      </c>
      <c r="F1930" s="4" t="s">
        <v>2681</v>
      </c>
      <c r="G1930" s="159" t="str">
        <f t="shared" si="629"/>
        <v>string</v>
      </c>
      <c r="H1930" s="159" t="str">
        <f t="shared" si="630"/>
        <v/>
      </c>
      <c r="I1930" s="159">
        <f t="shared" si="631"/>
        <v>40</v>
      </c>
      <c r="J1930" s="159" t="str">
        <f t="shared" si="632"/>
        <v/>
      </c>
      <c r="K1930" s="159" t="str">
        <f t="shared" si="633"/>
        <v/>
      </c>
      <c r="L1930" s="159" t="str">
        <f t="shared" si="634"/>
        <v/>
      </c>
      <c r="M1930" s="159" t="str">
        <f t="shared" si="635"/>
        <v/>
      </c>
    </row>
    <row r="1931" spans="1:13" ht="12.75" customHeight="1" outlineLevel="1" x14ac:dyDescent="0.25">
      <c r="A1931" s="46" t="str">
        <f t="shared" si="628"/>
        <v xml:space="preserve">Registrations; </v>
      </c>
      <c r="B1931" s="51" t="s">
        <v>1313</v>
      </c>
      <c r="C1931" s="159"/>
      <c r="D1931" s="159"/>
      <c r="E1931" s="234" t="s">
        <v>1255</v>
      </c>
      <c r="F1931" s="234" t="s">
        <v>2681</v>
      </c>
      <c r="G1931" s="159" t="str">
        <f t="shared" si="629"/>
        <v>string</v>
      </c>
      <c r="H1931" s="159" t="str">
        <f t="shared" si="630"/>
        <v/>
      </c>
      <c r="I1931" s="159">
        <f t="shared" si="631"/>
        <v>3</v>
      </c>
      <c r="J1931" s="159" t="str">
        <f t="shared" si="632"/>
        <v/>
      </c>
      <c r="K1931" s="159" t="str">
        <f t="shared" si="633"/>
        <v/>
      </c>
      <c r="L1931" s="159" t="str">
        <f t="shared" si="634"/>
        <v/>
      </c>
      <c r="M1931" s="159" t="str">
        <f t="shared" si="635"/>
        <v/>
      </c>
    </row>
    <row r="1932" spans="1:13" ht="12.75" customHeight="1" outlineLevel="1" x14ac:dyDescent="0.25">
      <c r="A1932" s="46" t="str">
        <f t="shared" si="628"/>
        <v xml:space="preserve">Registrations; </v>
      </c>
      <c r="B1932" s="51" t="s">
        <v>1313</v>
      </c>
      <c r="C1932" s="159"/>
      <c r="D1932" s="159"/>
      <c r="E1932" s="159" t="s">
        <v>2882</v>
      </c>
      <c r="F1932" s="4" t="s">
        <v>2681</v>
      </c>
      <c r="G1932" s="159" t="str">
        <f t="shared" si="629"/>
        <v>string</v>
      </c>
      <c r="H1932" s="159" t="str">
        <f t="shared" si="630"/>
        <v/>
      </c>
      <c r="I1932" s="159">
        <f t="shared" si="631"/>
        <v>3</v>
      </c>
      <c r="J1932" s="159" t="str">
        <f t="shared" si="632"/>
        <v/>
      </c>
      <c r="K1932" s="159" t="str">
        <f t="shared" si="633"/>
        <v/>
      </c>
      <c r="L1932" s="159" t="str">
        <f t="shared" si="634"/>
        <v/>
      </c>
      <c r="M1932" s="159" t="str">
        <f t="shared" si="635"/>
        <v/>
      </c>
    </row>
    <row r="1933" spans="1:13" ht="12.75" customHeight="1" x14ac:dyDescent="0.25">
      <c r="A1933" s="46" t="str">
        <f t="shared" si="628"/>
        <v xml:space="preserve">Fieldwork Responses; </v>
      </c>
      <c r="B1933" s="47" t="s">
        <v>3323</v>
      </c>
      <c r="C1933" s="48" t="str">
        <f>VLOOKUP($B1933,MMnames,2,FALSE)</f>
        <v>Meter Point Status Confirmation DeEnergisation</v>
      </c>
      <c r="D1933" s="49"/>
      <c r="E1933" s="49"/>
      <c r="F1933" s="14"/>
      <c r="G1933" s="14"/>
      <c r="H1933" s="14"/>
      <c r="I1933" s="14"/>
      <c r="J1933" s="14"/>
      <c r="K1933" s="14"/>
      <c r="L1933" s="14"/>
      <c r="M1933" s="14"/>
    </row>
    <row r="1934" spans="1:13" ht="12.75" customHeight="1" outlineLevel="1" x14ac:dyDescent="0.25">
      <c r="A1934" s="46" t="str">
        <f t="shared" si="628"/>
        <v xml:space="preserve">Fieldwork Responses; </v>
      </c>
      <c r="B1934" s="51" t="s">
        <v>3323</v>
      </c>
      <c r="C1934" s="159" t="s">
        <v>2668</v>
      </c>
      <c r="D1934" s="159"/>
      <c r="E1934" s="4" t="s">
        <v>2769</v>
      </c>
      <c r="F1934" s="4" t="s">
        <v>2670</v>
      </c>
      <c r="G1934" s="159" t="str">
        <f>VLOOKUP(E1934,DI_schema,2,FALSE)</f>
        <v>string</v>
      </c>
      <c r="H1934" s="159">
        <f>VLOOKUP($E1934,DI_schema,3,FALSE)</f>
        <v>11</v>
      </c>
      <c r="I1934" s="159" t="str">
        <f>VLOOKUP($E1934,DI_schema,4,FALSE)</f>
        <v/>
      </c>
      <c r="J1934" s="159" t="str">
        <f>VLOOKUP($E1934,DI_schema,5,FALSE)</f>
        <v/>
      </c>
      <c r="K1934" s="159" t="str">
        <f>VLOOKUP($E1934,DI_schema,6,FALSE)</f>
        <v/>
      </c>
      <c r="L1934" s="159" t="str">
        <f>VLOOKUP($E1934,DI_schema,7,FALSE)</f>
        <v/>
      </c>
      <c r="M1934" s="159" t="str">
        <f>IF(LEN(VLOOKUP($E1934,DI_schema,8,FALSE))&gt;0,"Yes","")</f>
        <v/>
      </c>
    </row>
    <row r="1935" spans="1:13" ht="12.75" customHeight="1" outlineLevel="1" x14ac:dyDescent="0.25">
      <c r="A1935" s="46" t="str">
        <f t="shared" si="628"/>
        <v xml:space="preserve">Fieldwork Responses; </v>
      </c>
      <c r="B1935" s="51" t="s">
        <v>3323</v>
      </c>
      <c r="C1935" s="159"/>
      <c r="D1935" s="159"/>
      <c r="E1935" s="4" t="s">
        <v>2894</v>
      </c>
      <c r="F1935" s="4" t="s">
        <v>2681</v>
      </c>
      <c r="G1935" s="159" t="str">
        <f>VLOOKUP(E1935,DI_schema,2,FALSE)</f>
        <v>string</v>
      </c>
      <c r="H1935" s="159" t="str">
        <f>VLOOKUP($E1935,DI_schema,3,FALSE)</f>
        <v/>
      </c>
      <c r="I1935" s="159">
        <f>VLOOKUP($E1935,DI_schema,4,FALSE)</f>
        <v>35</v>
      </c>
      <c r="J1935" s="159" t="str">
        <f>VLOOKUP($E1935,DI_schema,5,FALSE)</f>
        <v/>
      </c>
      <c r="K1935" s="159" t="str">
        <f>VLOOKUP($E1935,DI_schema,6,FALSE)</f>
        <v/>
      </c>
      <c r="L1935" s="159" t="str">
        <f>VLOOKUP($E1935,DI_schema,7,FALSE)</f>
        <v/>
      </c>
      <c r="M1935" s="159" t="str">
        <f>IF(LEN(VLOOKUP($E1935,DI_schema,8,FALSE))&gt;0,"Yes","")</f>
        <v/>
      </c>
    </row>
    <row r="1936" spans="1:13" ht="12.75" customHeight="1" outlineLevel="1" x14ac:dyDescent="0.25">
      <c r="A1936" s="46" t="str">
        <f t="shared" si="628"/>
        <v xml:space="preserve">Fieldwork Responses; </v>
      </c>
      <c r="B1936" s="51" t="s">
        <v>3323</v>
      </c>
      <c r="C1936" s="4"/>
      <c r="D1936" s="159"/>
      <c r="E1936" s="4" t="s">
        <v>2772</v>
      </c>
      <c r="F1936" s="4" t="s">
        <v>2670</v>
      </c>
      <c r="G1936" s="159" t="str">
        <f>VLOOKUP(E1936,DI_schema,2,FALSE)</f>
        <v>string</v>
      </c>
      <c r="H1936" s="159" t="str">
        <f>VLOOKUP($E1936,DI_schema,3,FALSE)</f>
        <v/>
      </c>
      <c r="I1936" s="159">
        <f>VLOOKUP($E1936,DI_schema,4,FALSE)</f>
        <v>2</v>
      </c>
      <c r="J1936" s="159" t="str">
        <f>VLOOKUP($E1936,DI_schema,5,FALSE)</f>
        <v/>
      </c>
      <c r="K1936" s="159" t="str">
        <f>VLOOKUP($E1936,DI_schema,6,FALSE)</f>
        <v/>
      </c>
      <c r="L1936" s="159" t="str">
        <f>VLOOKUP($E1936,DI_schema,7,FALSE)</f>
        <v/>
      </c>
      <c r="M1936" s="159" t="str">
        <f>IF(LEN(VLOOKUP($E1936,DI_schema,8,FALSE))&gt;0,"Yes","")</f>
        <v/>
      </c>
    </row>
    <row r="1937" spans="1:13" ht="12.75" customHeight="1" outlineLevel="1" collapsed="1" x14ac:dyDescent="0.25">
      <c r="A1937" s="46" t="str">
        <f t="shared" si="628"/>
        <v xml:space="preserve">Fieldwork Responses; </v>
      </c>
      <c r="B1937" s="51" t="s">
        <v>3323</v>
      </c>
      <c r="C1937" s="4"/>
      <c r="D1937" s="159"/>
      <c r="E1937" s="4" t="s">
        <v>1245</v>
      </c>
      <c r="F1937" s="4" t="s">
        <v>2670</v>
      </c>
      <c r="G1937" s="159" t="str">
        <f>VLOOKUP(E1937,DI_schema,2,FALSE)</f>
        <v>date</v>
      </c>
      <c r="H1937" s="159" t="str">
        <f>VLOOKUP($E1937,DI_schema,3,FALSE)</f>
        <v/>
      </c>
      <c r="I1937" s="159" t="str">
        <f>VLOOKUP($E1937,DI_schema,4,FALSE)</f>
        <v/>
      </c>
      <c r="J1937" s="159" t="str">
        <f>VLOOKUP($E1937,DI_schema,5,FALSE)</f>
        <v/>
      </c>
      <c r="K1937" s="159" t="str">
        <f>VLOOKUP($E1937,DI_schema,6,FALSE)</f>
        <v/>
      </c>
      <c r="L1937" s="159" t="str">
        <f>VLOOKUP($E1937,DI_schema,7,FALSE)</f>
        <v/>
      </c>
      <c r="M1937" s="159" t="str">
        <f>IF(LEN(VLOOKUP($E1937,DI_schema,8,FALSE))&gt;0,"Yes","")</f>
        <v/>
      </c>
    </row>
    <row r="1938" spans="1:13" ht="12.75" customHeight="1" outlineLevel="1" x14ac:dyDescent="0.25">
      <c r="A1938" s="46" t="str">
        <f t="shared" si="628"/>
        <v xml:space="preserve">Fieldwork Responses; </v>
      </c>
      <c r="B1938" s="51" t="s">
        <v>3323</v>
      </c>
      <c r="C1938" s="4"/>
      <c r="D1938" s="159"/>
      <c r="E1938" s="4" t="s">
        <v>3841</v>
      </c>
      <c r="F1938" s="4" t="s">
        <v>2681</v>
      </c>
      <c r="G1938" s="159" t="str">
        <f>VLOOKUP(E1938,DI_schema,2,FALSE)</f>
        <v>string</v>
      </c>
      <c r="H1938" s="159" t="str">
        <f>VLOOKUP($E1938,DI_schema,3,FALSE)</f>
        <v/>
      </c>
      <c r="I1938" s="159">
        <f>VLOOKUP($E1938,DI_schema,4,FALSE)</f>
        <v>254</v>
      </c>
      <c r="J1938" s="159" t="str">
        <f>VLOOKUP($E1938,DI_schema,5,FALSE)</f>
        <v/>
      </c>
      <c r="K1938" s="159" t="str">
        <f>VLOOKUP($E1938,DI_schema,6,FALSE)</f>
        <v/>
      </c>
      <c r="L1938" s="159" t="str">
        <f>VLOOKUP($E1938,DI_schema,7,FALSE)</f>
        <v/>
      </c>
      <c r="M1938" s="159" t="str">
        <f>IF(LEN(VLOOKUP($E1938,DI_schema,8,FALSE))&gt;0,"Yes","")</f>
        <v/>
      </c>
    </row>
    <row r="1939" spans="1:13" ht="12.75" customHeight="1" outlineLevel="1" x14ac:dyDescent="0.25">
      <c r="A1939" s="46" t="str">
        <f t="shared" si="628"/>
        <v xml:space="preserve">Fieldwork Responses; </v>
      </c>
      <c r="B1939" s="51" t="s">
        <v>3323</v>
      </c>
      <c r="C1939" s="4"/>
      <c r="D1939" s="159"/>
      <c r="E1939" s="4" t="s">
        <v>3979</v>
      </c>
      <c r="F1939" s="4" t="s">
        <v>2681</v>
      </c>
      <c r="G1939" s="159" t="s">
        <v>2244</v>
      </c>
      <c r="H1939" s="159"/>
      <c r="I1939" s="159"/>
      <c r="J1939" s="159"/>
      <c r="K1939" s="159"/>
      <c r="L1939" s="159"/>
      <c r="M1939" s="159"/>
    </row>
    <row r="1940" spans="1:13" ht="12.75" customHeight="1" x14ac:dyDescent="0.25">
      <c r="A1940" s="46" t="str">
        <f t="shared" si="628"/>
        <v xml:space="preserve">Fieldwork Responses; </v>
      </c>
      <c r="B1940" s="47" t="s">
        <v>3324</v>
      </c>
      <c r="C1940" s="48" t="str">
        <f>VLOOKUP($B1940,MMnames,2,FALSE)</f>
        <v>Meter Point Status Confirmation Energisation</v>
      </c>
      <c r="D1940" s="49"/>
      <c r="E1940" s="49"/>
      <c r="F1940" s="14"/>
      <c r="G1940" s="14"/>
      <c r="H1940" s="14"/>
      <c r="I1940" s="14"/>
      <c r="J1940" s="14"/>
      <c r="K1940" s="14"/>
      <c r="L1940" s="14"/>
      <c r="M1940" s="14"/>
    </row>
    <row r="1941" spans="1:13" ht="12.75" customHeight="1" outlineLevel="1" collapsed="1" x14ac:dyDescent="0.25">
      <c r="A1941" s="46" t="str">
        <f t="shared" si="628"/>
        <v xml:space="preserve">Fieldwork Responses; </v>
      </c>
      <c r="B1941" s="51" t="s">
        <v>3324</v>
      </c>
      <c r="C1941" s="159" t="s">
        <v>2668</v>
      </c>
      <c r="D1941" s="159"/>
      <c r="E1941" s="4" t="s">
        <v>2769</v>
      </c>
      <c r="F1941" s="4" t="s">
        <v>2670</v>
      </c>
      <c r="G1941" s="159" t="str">
        <f>VLOOKUP(E1941,DI_schema,2,FALSE)</f>
        <v>string</v>
      </c>
      <c r="H1941" s="159">
        <f>VLOOKUP($E1941,DI_schema,3,FALSE)</f>
        <v>11</v>
      </c>
      <c r="I1941" s="159" t="str">
        <f>VLOOKUP($E1941,DI_schema,4,FALSE)</f>
        <v/>
      </c>
      <c r="J1941" s="159" t="str">
        <f>VLOOKUP($E1941,DI_schema,5,FALSE)</f>
        <v/>
      </c>
      <c r="K1941" s="159" t="str">
        <f>VLOOKUP($E1941,DI_schema,6,FALSE)</f>
        <v/>
      </c>
      <c r="L1941" s="159" t="str">
        <f>VLOOKUP($E1941,DI_schema,7,FALSE)</f>
        <v/>
      </c>
      <c r="M1941" s="159" t="str">
        <f>IF(LEN(VLOOKUP($E1941,DI_schema,8,FALSE))&gt;0,"Yes","")</f>
        <v/>
      </c>
    </row>
    <row r="1942" spans="1:13" ht="12.75" customHeight="1" outlineLevel="1" x14ac:dyDescent="0.25">
      <c r="A1942" s="46" t="str">
        <f t="shared" si="628"/>
        <v xml:space="preserve">Fieldwork Responses; </v>
      </c>
      <c r="B1942" s="51" t="s">
        <v>3324</v>
      </c>
      <c r="C1942" s="159"/>
      <c r="D1942" s="159"/>
      <c r="E1942" s="4" t="s">
        <v>2894</v>
      </c>
      <c r="F1942" s="4" t="s">
        <v>2681</v>
      </c>
      <c r="G1942" s="159" t="str">
        <f>VLOOKUP(E1942,DI_schema,2,FALSE)</f>
        <v>string</v>
      </c>
      <c r="H1942" s="159" t="str">
        <f>VLOOKUP($E1942,DI_schema,3,FALSE)</f>
        <v/>
      </c>
      <c r="I1942" s="159">
        <f>VLOOKUP($E1942,DI_schema,4,FALSE)</f>
        <v>35</v>
      </c>
      <c r="J1942" s="159" t="str">
        <f>VLOOKUP($E1942,DI_schema,5,FALSE)</f>
        <v/>
      </c>
      <c r="K1942" s="159" t="str">
        <f>VLOOKUP($E1942,DI_schema,6,FALSE)</f>
        <v/>
      </c>
      <c r="L1942" s="159" t="str">
        <f>VLOOKUP($E1942,DI_schema,7,FALSE)</f>
        <v/>
      </c>
      <c r="M1942" s="159" t="str">
        <f>IF(LEN(VLOOKUP($E1942,DI_schema,8,FALSE))&gt;0,"Yes","")</f>
        <v/>
      </c>
    </row>
    <row r="1943" spans="1:13" ht="12.75" customHeight="1" outlineLevel="1" x14ac:dyDescent="0.25">
      <c r="A1943" s="46" t="str">
        <f t="shared" si="628"/>
        <v xml:space="preserve">Fieldwork Responses; </v>
      </c>
      <c r="B1943" s="51" t="s">
        <v>3324</v>
      </c>
      <c r="C1943" s="4"/>
      <c r="D1943" s="159"/>
      <c r="E1943" s="4" t="s">
        <v>2772</v>
      </c>
      <c r="F1943" s="4" t="s">
        <v>2670</v>
      </c>
      <c r="G1943" s="159" t="str">
        <f>VLOOKUP(E1943,DI_schema,2,FALSE)</f>
        <v>string</v>
      </c>
      <c r="H1943" s="159" t="str">
        <f>VLOOKUP($E1943,DI_schema,3,FALSE)</f>
        <v/>
      </c>
      <c r="I1943" s="159">
        <f>VLOOKUP($E1943,DI_schema,4,FALSE)</f>
        <v>2</v>
      </c>
      <c r="J1943" s="159" t="str">
        <f>VLOOKUP($E1943,DI_schema,5,FALSE)</f>
        <v/>
      </c>
      <c r="K1943" s="159" t="str">
        <f>VLOOKUP($E1943,DI_schema,6,FALSE)</f>
        <v/>
      </c>
      <c r="L1943" s="159" t="str">
        <f>VLOOKUP($E1943,DI_schema,7,FALSE)</f>
        <v/>
      </c>
      <c r="M1943" s="159" t="str">
        <f>IF(LEN(VLOOKUP($E1943,DI_schema,8,FALSE))&gt;0,"Yes","")</f>
        <v/>
      </c>
    </row>
    <row r="1944" spans="1:13" ht="12.75" customHeight="1" outlineLevel="1" x14ac:dyDescent="0.25">
      <c r="A1944" s="46" t="str">
        <f t="shared" si="628"/>
        <v xml:space="preserve">Fieldwork Responses; </v>
      </c>
      <c r="B1944" s="51" t="s">
        <v>3324</v>
      </c>
      <c r="C1944" s="4"/>
      <c r="D1944" s="159"/>
      <c r="E1944" s="4" t="s">
        <v>1245</v>
      </c>
      <c r="F1944" s="4" t="s">
        <v>2670</v>
      </c>
      <c r="G1944" s="159" t="str">
        <f>VLOOKUP(E1944,DI_schema,2,FALSE)</f>
        <v>date</v>
      </c>
      <c r="H1944" s="159" t="str">
        <f>VLOOKUP($E1944,DI_schema,3,FALSE)</f>
        <v/>
      </c>
      <c r="I1944" s="159" t="str">
        <f>VLOOKUP($E1944,DI_schema,4,FALSE)</f>
        <v/>
      </c>
      <c r="J1944" s="159" t="str">
        <f>VLOOKUP($E1944,DI_schema,5,FALSE)</f>
        <v/>
      </c>
      <c r="K1944" s="159" t="str">
        <f>VLOOKUP($E1944,DI_schema,6,FALSE)</f>
        <v/>
      </c>
      <c r="L1944" s="159" t="str">
        <f>VLOOKUP($E1944,DI_schema,7,FALSE)</f>
        <v/>
      </c>
      <c r="M1944" s="159" t="str">
        <f>IF(LEN(VLOOKUP($E1944,DI_schema,8,FALSE))&gt;0,"Yes","")</f>
        <v/>
      </c>
    </row>
    <row r="1945" spans="1:13" ht="12.75" customHeight="1" outlineLevel="1" x14ac:dyDescent="0.25">
      <c r="A1945" s="46" t="str">
        <f t="shared" si="628"/>
        <v xml:space="preserve">Fieldwork Responses; </v>
      </c>
      <c r="B1945" s="51" t="s">
        <v>3324</v>
      </c>
      <c r="C1945" s="4"/>
      <c r="D1945" s="159"/>
      <c r="E1945" s="4" t="s">
        <v>3841</v>
      </c>
      <c r="F1945" s="4" t="s">
        <v>2681</v>
      </c>
      <c r="G1945" s="159" t="str">
        <f>VLOOKUP(E1945,DI_schema,2,FALSE)</f>
        <v>string</v>
      </c>
      <c r="H1945" s="159" t="str">
        <f>VLOOKUP($E1945,DI_schema,3,FALSE)</f>
        <v/>
      </c>
      <c r="I1945" s="159">
        <f>VLOOKUP($E1945,DI_schema,4,FALSE)</f>
        <v>254</v>
      </c>
      <c r="J1945" s="159" t="str">
        <f>VLOOKUP($E1945,DI_schema,5,FALSE)</f>
        <v/>
      </c>
      <c r="K1945" s="159" t="str">
        <f>VLOOKUP($E1945,DI_schema,6,FALSE)</f>
        <v/>
      </c>
      <c r="L1945" s="159" t="str">
        <f>VLOOKUP($E1945,DI_schema,7,FALSE)</f>
        <v/>
      </c>
      <c r="M1945" s="159" t="str">
        <f>IF(LEN(VLOOKUP($E1945,DI_schema,8,FALSE))&gt;0,"Yes","")</f>
        <v/>
      </c>
    </row>
    <row r="1946" spans="1:13" ht="12.75" customHeight="1" outlineLevel="1" x14ac:dyDescent="0.25">
      <c r="A1946" s="46" t="str">
        <f t="shared" si="628"/>
        <v xml:space="preserve">Fieldwork Responses; </v>
      </c>
      <c r="B1946" s="51" t="s">
        <v>3324</v>
      </c>
      <c r="C1946" s="4"/>
      <c r="D1946" s="159"/>
      <c r="E1946" s="4" t="s">
        <v>3979</v>
      </c>
      <c r="F1946" s="4" t="s">
        <v>2681</v>
      </c>
      <c r="G1946" s="159" t="s">
        <v>2244</v>
      </c>
      <c r="H1946" s="159"/>
      <c r="I1946" s="159"/>
      <c r="J1946" s="159"/>
      <c r="K1946" s="159"/>
      <c r="L1946" s="159"/>
      <c r="M1946" s="159"/>
    </row>
    <row r="1947" spans="1:13" ht="12.75" customHeight="1" x14ac:dyDescent="0.25">
      <c r="A1947" s="46" t="str">
        <f t="shared" si="628"/>
        <v xml:space="preserve">Objection and Cancellation; </v>
      </c>
      <c r="B1947" s="47" t="s">
        <v>3327</v>
      </c>
      <c r="C1947" s="48" t="str">
        <f>VLOOKUP($B1947,MMnames,2,FALSE)</f>
        <v>Change of Supplier Cancellation Notification</v>
      </c>
      <c r="D1947" s="49"/>
      <c r="E1947" s="49"/>
      <c r="F1947" s="14"/>
      <c r="G1947" s="14"/>
      <c r="H1947" s="14"/>
      <c r="I1947" s="14"/>
      <c r="J1947" s="14"/>
      <c r="K1947" s="14"/>
      <c r="L1947" s="14"/>
      <c r="M1947" s="14"/>
    </row>
    <row r="1948" spans="1:13" ht="12.75" customHeight="1" outlineLevel="1" x14ac:dyDescent="0.25">
      <c r="A1948" s="46" t="str">
        <f t="shared" si="628"/>
        <v xml:space="preserve">Objection and Cancellation; </v>
      </c>
      <c r="B1948" s="51" t="s">
        <v>3327</v>
      </c>
      <c r="C1948" s="159" t="s">
        <v>2668</v>
      </c>
      <c r="D1948" s="159"/>
      <c r="E1948" s="4" t="s">
        <v>2769</v>
      </c>
      <c r="F1948" s="4" t="s">
        <v>2670</v>
      </c>
      <c r="G1948" s="159" t="str">
        <f>VLOOKUP(E1948,DI_schema,2,FALSE)</f>
        <v>string</v>
      </c>
      <c r="H1948" s="159">
        <f>VLOOKUP($E1948,DI_schema,3,FALSE)</f>
        <v>11</v>
      </c>
      <c r="I1948" s="159" t="str">
        <f>VLOOKUP($E1948,DI_schema,4,FALSE)</f>
        <v/>
      </c>
      <c r="J1948" s="159" t="str">
        <f>VLOOKUP($E1948,DI_schema,5,FALSE)</f>
        <v/>
      </c>
      <c r="K1948" s="159" t="str">
        <f>VLOOKUP($E1948,DI_schema,6,FALSE)</f>
        <v/>
      </c>
      <c r="L1948" s="159" t="str">
        <f>VLOOKUP($E1948,DI_schema,7,FALSE)</f>
        <v/>
      </c>
      <c r="M1948" s="159" t="str">
        <f>IF(LEN(VLOOKUP($E1948,DI_schema,8,FALSE))&gt;0,"Yes","")</f>
        <v/>
      </c>
    </row>
    <row r="1949" spans="1:13" ht="12.75" customHeight="1" outlineLevel="1" x14ac:dyDescent="0.25">
      <c r="A1949" s="46" t="str">
        <f t="shared" si="628"/>
        <v xml:space="preserve">Objection and Cancellation; </v>
      </c>
      <c r="B1949" s="50" t="s">
        <v>3327</v>
      </c>
      <c r="C1949" s="4"/>
      <c r="D1949" s="4"/>
      <c r="E1949" s="4" t="s">
        <v>2661</v>
      </c>
      <c r="F1949" s="4" t="s">
        <v>2670</v>
      </c>
      <c r="G1949" s="4" t="str">
        <f>VLOOKUP(E1949,DI_schema,2,FALSE)</f>
        <v>string</v>
      </c>
      <c r="H1949" s="4">
        <f>VLOOKUP($E1949,DI_schema,3,FALSE)</f>
        <v>2</v>
      </c>
      <c r="I1949" s="4" t="str">
        <f>VLOOKUP($E1949,DI_schema,4,FALSE)</f>
        <v/>
      </c>
      <c r="J1949" s="4" t="str">
        <f>VLOOKUP($E1949,DI_schema,5,FALSE)</f>
        <v/>
      </c>
      <c r="K1949" s="4" t="str">
        <f>VLOOKUP($E1949,DI_schema,6,FALSE)</f>
        <v/>
      </c>
      <c r="L1949" s="4" t="str">
        <f>VLOOKUP($E1949,DI_schema,7,FALSE)</f>
        <v/>
      </c>
      <c r="M1949" s="4" t="str">
        <f>IF(LEN(VLOOKUP($E1949,DI_schema,8,FALSE))&gt;0,"Yes","")</f>
        <v/>
      </c>
    </row>
    <row r="1950" spans="1:13" ht="12.75" customHeight="1" outlineLevel="1" x14ac:dyDescent="0.25">
      <c r="A1950" s="46" t="str">
        <f t="shared" si="628"/>
        <v xml:space="preserve">Objection and Cancellation; </v>
      </c>
      <c r="B1950" s="51" t="s">
        <v>3327</v>
      </c>
      <c r="C1950" s="159"/>
      <c r="D1950" s="159"/>
      <c r="E1950" s="4" t="s">
        <v>1245</v>
      </c>
      <c r="F1950" s="229" t="s">
        <v>2592</v>
      </c>
      <c r="G1950" s="159" t="str">
        <f>VLOOKUP(E1950,DI_schema,2,FALSE)</f>
        <v>date</v>
      </c>
      <c r="H1950" s="159" t="str">
        <f>VLOOKUP($E1950,DI_schema,3,FALSE)</f>
        <v/>
      </c>
      <c r="I1950" s="159" t="str">
        <f>VLOOKUP($E1950,DI_schema,4,FALSE)</f>
        <v/>
      </c>
      <c r="J1950" s="159" t="str">
        <f>VLOOKUP($E1950,DI_schema,5,FALSE)</f>
        <v/>
      </c>
      <c r="K1950" s="159" t="str">
        <f>VLOOKUP($E1950,DI_schema,6,FALSE)</f>
        <v/>
      </c>
      <c r="L1950" s="159" t="str">
        <f>VLOOKUP($E1950,DI_schema,7,FALSE)</f>
        <v/>
      </c>
      <c r="M1950" s="159" t="str">
        <f>IF(LEN(VLOOKUP($E1950,DI_schema,8,FALSE))&gt;0,"Yes","")</f>
        <v/>
      </c>
    </row>
    <row r="1951" spans="1:13" ht="12.75" customHeight="1" x14ac:dyDescent="0.25">
      <c r="A1951" s="46" t="str">
        <f t="shared" ref="A1951:A2011" si="636">IF(B1951="","",VLOOKUP(B1951,mapping_result,2,FALSE))</f>
        <v xml:space="preserve">Objection and Cancellation; </v>
      </c>
      <c r="B1951" s="47" t="s">
        <v>3328</v>
      </c>
      <c r="C1951" s="48" t="str">
        <f>VLOOKUP($B1951,MMnames,2,FALSE)</f>
        <v>Registration Cancellation Customer Loss</v>
      </c>
      <c r="D1951" s="49"/>
      <c r="E1951" s="49"/>
      <c r="F1951" s="14"/>
      <c r="G1951" s="14"/>
      <c r="H1951" s="14"/>
      <c r="I1951" s="14"/>
      <c r="J1951" s="14"/>
      <c r="K1951" s="14"/>
      <c r="L1951" s="14"/>
      <c r="M1951" s="14"/>
    </row>
    <row r="1952" spans="1:13" ht="12.75" customHeight="1" outlineLevel="1" x14ac:dyDescent="0.25">
      <c r="A1952" s="46" t="str">
        <f t="shared" si="636"/>
        <v xml:space="preserve">Objection and Cancellation; </v>
      </c>
      <c r="B1952" s="51" t="s">
        <v>3328</v>
      </c>
      <c r="C1952" s="159" t="s">
        <v>2668</v>
      </c>
      <c r="D1952" s="159"/>
      <c r="E1952" s="4" t="s">
        <v>2769</v>
      </c>
      <c r="F1952" s="4" t="s">
        <v>2670</v>
      </c>
      <c r="G1952" s="159" t="str">
        <f>VLOOKUP(E1952,DI_schema,2,FALSE)</f>
        <v>string</v>
      </c>
      <c r="H1952" s="159">
        <f>VLOOKUP($E1952,DI_schema,3,FALSE)</f>
        <v>11</v>
      </c>
      <c r="I1952" s="159" t="str">
        <f>VLOOKUP($E1952,DI_schema,4,FALSE)</f>
        <v/>
      </c>
      <c r="J1952" s="159" t="str">
        <f>VLOOKUP($E1952,DI_schema,5,FALSE)</f>
        <v/>
      </c>
      <c r="K1952" s="159" t="str">
        <f>VLOOKUP($E1952,DI_schema,6,FALSE)</f>
        <v/>
      </c>
      <c r="L1952" s="159" t="str">
        <f>VLOOKUP($E1952,DI_schema,7,FALSE)</f>
        <v/>
      </c>
      <c r="M1952" s="159" t="str">
        <f>IF(LEN(VLOOKUP($E1952,DI_schema,8,FALSE))&gt;0,"Yes","")</f>
        <v/>
      </c>
    </row>
    <row r="1953" spans="1:13" ht="12.75" customHeight="1" outlineLevel="1" x14ac:dyDescent="0.25">
      <c r="A1953" s="46" t="str">
        <f t="shared" si="636"/>
        <v xml:space="preserve">Objection and Cancellation; </v>
      </c>
      <c r="B1953" s="51" t="s">
        <v>3328</v>
      </c>
      <c r="C1953" s="159"/>
      <c r="D1953" s="159"/>
      <c r="E1953" s="4" t="s">
        <v>2671</v>
      </c>
      <c r="F1953" s="4" t="s">
        <v>2670</v>
      </c>
      <c r="G1953" s="159" t="str">
        <f>VLOOKUP(E1953,DI_schema,2,FALSE)</f>
        <v>string</v>
      </c>
      <c r="H1953" s="159">
        <f>VLOOKUP($E1953,DI_schema,3,FALSE)</f>
        <v>3</v>
      </c>
      <c r="I1953" s="159" t="str">
        <f>VLOOKUP($E1953,DI_schema,4,FALSE)</f>
        <v/>
      </c>
      <c r="J1953" s="159" t="str">
        <f>VLOOKUP($E1953,DI_schema,5,FALSE)</f>
        <v/>
      </c>
      <c r="K1953" s="159" t="str">
        <f>VLOOKUP($E1953,DI_schema,6,FALSE)</f>
        <v/>
      </c>
      <c r="L1953" s="159" t="str">
        <f>VLOOKUP($E1953,DI_schema,7,FALSE)</f>
        <v/>
      </c>
      <c r="M1953" s="159" t="str">
        <f>IF(LEN(VLOOKUP($E1953,DI_schema,8,FALSE))&gt;0,"Yes","")</f>
        <v/>
      </c>
    </row>
    <row r="1954" spans="1:13" ht="12.75" customHeight="1" outlineLevel="1" x14ac:dyDescent="0.25">
      <c r="A1954" s="46" t="str">
        <f t="shared" si="636"/>
        <v xml:space="preserve">Objection and Cancellation; </v>
      </c>
      <c r="B1954" s="276" t="s">
        <v>3328</v>
      </c>
      <c r="C1954" s="237"/>
      <c r="D1954" s="237"/>
      <c r="E1954" s="237" t="s">
        <v>2661</v>
      </c>
      <c r="F1954" s="237" t="s">
        <v>2670</v>
      </c>
      <c r="G1954" s="237" t="str">
        <f>VLOOKUP(E1954,DI_schema,2,FALSE)</f>
        <v>string</v>
      </c>
      <c r="H1954" s="237">
        <f>VLOOKUP($E1954,DI_schema,3,FALSE)</f>
        <v>2</v>
      </c>
      <c r="I1954" s="237" t="str">
        <f>VLOOKUP($E1954,DI_schema,4,FALSE)</f>
        <v/>
      </c>
      <c r="J1954" s="237" t="str">
        <f>VLOOKUP($E1954,DI_schema,5,FALSE)</f>
        <v/>
      </c>
      <c r="K1954" s="237" t="str">
        <f>VLOOKUP($E1954,DI_schema,6,FALSE)</f>
        <v/>
      </c>
      <c r="L1954" s="237" t="str">
        <f>VLOOKUP($E1954,DI_schema,7,FALSE)</f>
        <v/>
      </c>
      <c r="M1954" s="237" t="str">
        <f>IF(LEN(VLOOKUP($E1954,DI_schema,8,FALSE))&gt;0,"Yes","")</f>
        <v/>
      </c>
    </row>
    <row r="1955" spans="1:13" ht="12.75" customHeight="1" outlineLevel="1" x14ac:dyDescent="0.25">
      <c r="A1955" s="46" t="str">
        <f t="shared" si="636"/>
        <v xml:space="preserve">Objection and Cancellation; </v>
      </c>
      <c r="B1955" s="51" t="s">
        <v>3328</v>
      </c>
      <c r="C1955" s="4"/>
      <c r="D1955" s="159"/>
      <c r="E1955" s="4" t="s">
        <v>1245</v>
      </c>
      <c r="F1955" s="4" t="s">
        <v>2681</v>
      </c>
      <c r="G1955" s="159" t="str">
        <f>VLOOKUP(E1955,DI_schema,2,FALSE)</f>
        <v>date</v>
      </c>
      <c r="H1955" s="159" t="str">
        <f>VLOOKUP($E1955,DI_schema,3,FALSE)</f>
        <v/>
      </c>
      <c r="I1955" s="159" t="str">
        <f>VLOOKUP($E1955,DI_schema,4,FALSE)</f>
        <v/>
      </c>
      <c r="J1955" s="159" t="str">
        <f>VLOOKUP($E1955,DI_schema,5,FALSE)</f>
        <v/>
      </c>
      <c r="K1955" s="159" t="str">
        <f>VLOOKUP($E1955,DI_schema,6,FALSE)</f>
        <v/>
      </c>
      <c r="L1955" s="159" t="str">
        <f>VLOOKUP($E1955,DI_schema,7,FALSE)</f>
        <v/>
      </c>
      <c r="M1955" s="159" t="str">
        <f>IF(LEN(VLOOKUP($E1955,DI_schema,8,FALSE))&gt;0,"Yes","")</f>
        <v/>
      </c>
    </row>
    <row r="1956" spans="1:13" ht="12.75" customHeight="1" x14ac:dyDescent="0.25">
      <c r="A1956" s="46" t="str">
        <f t="shared" si="636"/>
        <v xml:space="preserve">Objection and Cancellation; </v>
      </c>
      <c r="B1956" s="47" t="s">
        <v>3329</v>
      </c>
      <c r="C1956" s="48" t="str">
        <f>VLOOKUP($B1956,MMnames,2,FALSE)</f>
        <v>Change of Supplier Cancellation Rejection</v>
      </c>
      <c r="D1956" s="49"/>
      <c r="E1956" s="49"/>
      <c r="F1956" s="14"/>
      <c r="G1956" s="14"/>
      <c r="H1956" s="14"/>
      <c r="I1956" s="14"/>
      <c r="J1956" s="14"/>
      <c r="K1956" s="14"/>
      <c r="L1956" s="14"/>
      <c r="M1956" s="14"/>
    </row>
    <row r="1957" spans="1:13" ht="12.75" customHeight="1" outlineLevel="1" x14ac:dyDescent="0.25">
      <c r="A1957" s="46" t="str">
        <f t="shared" si="636"/>
        <v xml:space="preserve">Objection and Cancellation; </v>
      </c>
      <c r="B1957" s="51" t="s">
        <v>3329</v>
      </c>
      <c r="C1957" s="159" t="s">
        <v>2668</v>
      </c>
      <c r="D1957" s="159"/>
      <c r="E1957" s="4" t="s">
        <v>2769</v>
      </c>
      <c r="F1957" s="4" t="s">
        <v>2670</v>
      </c>
      <c r="G1957" s="159" t="str">
        <f>VLOOKUP(E1957,DI_schema,2,FALSE)</f>
        <v>string</v>
      </c>
      <c r="H1957" s="159">
        <f>VLOOKUP($E1957,DI_schema,3,FALSE)</f>
        <v>11</v>
      </c>
      <c r="I1957" s="159" t="str">
        <f>VLOOKUP($E1957,DI_schema,4,FALSE)</f>
        <v/>
      </c>
      <c r="J1957" s="159" t="str">
        <f>VLOOKUP($E1957,DI_schema,5,FALSE)</f>
        <v/>
      </c>
      <c r="K1957" s="159" t="str">
        <f>VLOOKUP($E1957,DI_schema,6,FALSE)</f>
        <v/>
      </c>
      <c r="L1957" s="159" t="str">
        <f>VLOOKUP($E1957,DI_schema,7,FALSE)</f>
        <v/>
      </c>
      <c r="M1957" s="159" t="str">
        <f>IF(LEN(VLOOKUP($E1957,DI_schema,8,FALSE))&gt;0,"Yes","")</f>
        <v/>
      </c>
    </row>
    <row r="1958" spans="1:13" ht="12.75" customHeight="1" outlineLevel="1" x14ac:dyDescent="0.25">
      <c r="A1958" s="46" t="str">
        <f t="shared" si="636"/>
        <v xml:space="preserve">Objection and Cancellation; </v>
      </c>
      <c r="B1958" s="51" t="s">
        <v>3329</v>
      </c>
      <c r="C1958" s="159"/>
      <c r="D1958" s="159"/>
      <c r="E1958" s="4" t="s">
        <v>2894</v>
      </c>
      <c r="F1958" s="4" t="s">
        <v>2670</v>
      </c>
      <c r="G1958" s="159" t="str">
        <f>VLOOKUP(E1958,DI_schema,2,FALSE)</f>
        <v>string</v>
      </c>
      <c r="H1958" s="159" t="str">
        <f>VLOOKUP($E1958,DI_schema,3,FALSE)</f>
        <v/>
      </c>
      <c r="I1958" s="159">
        <f>VLOOKUP($E1958,DI_schema,4,FALSE)</f>
        <v>35</v>
      </c>
      <c r="J1958" s="159" t="str">
        <f>VLOOKUP($E1958,DI_schema,5,FALSE)</f>
        <v/>
      </c>
      <c r="K1958" s="159" t="str">
        <f>VLOOKUP($E1958,DI_schema,6,FALSE)</f>
        <v/>
      </c>
      <c r="L1958" s="159" t="str">
        <f>VLOOKUP($E1958,DI_schema,7,FALSE)</f>
        <v/>
      </c>
      <c r="M1958" s="159" t="str">
        <f>IF(LEN(VLOOKUP($E1958,DI_schema,8,FALSE))&gt;0,"Yes","")</f>
        <v/>
      </c>
    </row>
    <row r="1959" spans="1:13" ht="12.75" customHeight="1" outlineLevel="1" x14ac:dyDescent="0.25">
      <c r="A1959" s="46" t="str">
        <f t="shared" si="636"/>
        <v xml:space="preserve">Objection and Cancellation; </v>
      </c>
      <c r="B1959" s="50" t="s">
        <v>3329</v>
      </c>
      <c r="C1959" s="4"/>
      <c r="D1959" s="4"/>
      <c r="E1959" s="4" t="s">
        <v>2661</v>
      </c>
      <c r="F1959" s="4" t="s">
        <v>2670</v>
      </c>
      <c r="G1959" s="4" t="str">
        <f>VLOOKUP(E1959,DI_schema,2,FALSE)</f>
        <v>string</v>
      </c>
      <c r="H1959" s="4">
        <f>VLOOKUP($E1959,DI_schema,3,FALSE)</f>
        <v>2</v>
      </c>
      <c r="I1959" s="4" t="str">
        <f>VLOOKUP($E1959,DI_schema,4,FALSE)</f>
        <v/>
      </c>
      <c r="J1959" s="4" t="str">
        <f>VLOOKUP($E1959,DI_schema,5,FALSE)</f>
        <v/>
      </c>
      <c r="K1959" s="4" t="str">
        <f>VLOOKUP($E1959,DI_schema,6,FALSE)</f>
        <v/>
      </c>
      <c r="L1959" s="4" t="str">
        <f>VLOOKUP($E1959,DI_schema,7,FALSE)</f>
        <v/>
      </c>
      <c r="M1959" s="4" t="str">
        <f>IF(LEN(VLOOKUP($E1959,DI_schema,8,FALSE))&gt;0,"Yes","")</f>
        <v/>
      </c>
    </row>
    <row r="1960" spans="1:13" s="230" customFormat="1" ht="12.75" customHeight="1" outlineLevel="1" x14ac:dyDescent="0.25">
      <c r="A1960" s="46" t="str">
        <f t="shared" si="636"/>
        <v xml:space="preserve">Objection and Cancellation; </v>
      </c>
      <c r="B1960" s="276" t="s">
        <v>3329</v>
      </c>
      <c r="C1960" s="237" t="s">
        <v>2898</v>
      </c>
      <c r="D1960" s="237" t="s">
        <v>2674</v>
      </c>
      <c r="E1960" s="237" t="s">
        <v>648</v>
      </c>
      <c r="F1960" s="237" t="s">
        <v>2670</v>
      </c>
      <c r="G1960" s="237" t="str">
        <f>VLOOKUP(E1960,DI_schema,2,FALSE)</f>
        <v>string</v>
      </c>
      <c r="H1960" s="237" t="str">
        <f>VLOOKUP($E1960,DI_schema,3,FALSE)</f>
        <v/>
      </c>
      <c r="I1960" s="237">
        <f>VLOOKUP($E1960,DI_schema,4,FALSE)</f>
        <v>3</v>
      </c>
      <c r="J1960" s="237">
        <f>VLOOKUP($E1960,DI_schema,5,FALSE)</f>
        <v>2</v>
      </c>
      <c r="K1960" s="237" t="str">
        <f>VLOOKUP($E1960,DI_schema,6,FALSE)</f>
        <v/>
      </c>
      <c r="L1960" s="237" t="str">
        <f>VLOOKUP($E1960,DI_schema,7,FALSE)</f>
        <v/>
      </c>
      <c r="M1960" s="237" t="str">
        <f>IF(LEN(VLOOKUP($E1960,DI_schema,8,FALSE))&gt;0,"Yes","")</f>
        <v/>
      </c>
    </row>
    <row r="1961" spans="1:13" ht="12.75" customHeight="1" x14ac:dyDescent="0.25">
      <c r="A1961" s="46" t="str">
        <f t="shared" si="636"/>
        <v xml:space="preserve">Objection and Cancellation; </v>
      </c>
      <c r="B1961" s="47" t="s">
        <v>3331</v>
      </c>
      <c r="C1961" s="48" t="str">
        <f>VLOOKUP($B1961,MMnames,2,FALSE)</f>
        <v>Notification of Objection Rejection</v>
      </c>
      <c r="D1961" s="49"/>
      <c r="E1961" s="49"/>
      <c r="F1961" s="14"/>
      <c r="G1961" s="14"/>
      <c r="H1961" s="14"/>
      <c r="I1961" s="14"/>
      <c r="J1961" s="14"/>
      <c r="K1961" s="14"/>
      <c r="L1961" s="14"/>
      <c r="M1961" s="14"/>
    </row>
    <row r="1962" spans="1:13" ht="12.75" customHeight="1" outlineLevel="1" x14ac:dyDescent="0.25">
      <c r="A1962" s="46" t="str">
        <f t="shared" si="636"/>
        <v xml:space="preserve">Objection and Cancellation; </v>
      </c>
      <c r="B1962" s="51" t="s">
        <v>3331</v>
      </c>
      <c r="C1962" s="159" t="s">
        <v>2668</v>
      </c>
      <c r="D1962" s="159"/>
      <c r="E1962" s="4" t="s">
        <v>2769</v>
      </c>
      <c r="F1962" s="4" t="s">
        <v>2670</v>
      </c>
      <c r="G1962" s="159" t="str">
        <f t="shared" ref="G1962:G1984" si="637">VLOOKUP(E1962,DI_schema,2,FALSE)</f>
        <v>string</v>
      </c>
      <c r="H1962" s="159">
        <f t="shared" ref="H1962:H1984" si="638">VLOOKUP($E1962,DI_schema,3,FALSE)</f>
        <v>11</v>
      </c>
      <c r="I1962" s="159" t="str">
        <f t="shared" ref="I1962:I1984" si="639">VLOOKUP($E1962,DI_schema,4,FALSE)</f>
        <v/>
      </c>
      <c r="J1962" s="159" t="str">
        <f t="shared" ref="J1962:J1984" si="640">VLOOKUP($E1962,DI_schema,5,FALSE)</f>
        <v/>
      </c>
      <c r="K1962" s="159" t="str">
        <f t="shared" ref="K1962:K1984" si="641">VLOOKUP($E1962,DI_schema,6,FALSE)</f>
        <v/>
      </c>
      <c r="L1962" s="159" t="str">
        <f t="shared" ref="L1962:L1984" si="642">VLOOKUP($E1962,DI_schema,7,FALSE)</f>
        <v/>
      </c>
      <c r="M1962" s="159" t="str">
        <f t="shared" ref="M1962:M1984" si="643">IF(LEN(VLOOKUP($E1962,DI_schema,8,FALSE))&gt;0,"Yes","")</f>
        <v/>
      </c>
    </row>
    <row r="1963" spans="1:13" ht="12.75" customHeight="1" outlineLevel="1" x14ac:dyDescent="0.25">
      <c r="A1963" s="46" t="str">
        <f t="shared" si="636"/>
        <v xml:space="preserve">Objection and Cancellation; </v>
      </c>
      <c r="B1963" s="51" t="s">
        <v>3331</v>
      </c>
      <c r="C1963" s="159"/>
      <c r="D1963" s="159"/>
      <c r="E1963" s="4" t="s">
        <v>2894</v>
      </c>
      <c r="F1963" s="4" t="s">
        <v>2670</v>
      </c>
      <c r="G1963" s="159" t="str">
        <f t="shared" si="637"/>
        <v>string</v>
      </c>
      <c r="H1963" s="159" t="str">
        <f t="shared" si="638"/>
        <v/>
      </c>
      <c r="I1963" s="159">
        <f t="shared" si="639"/>
        <v>35</v>
      </c>
      <c r="J1963" s="159" t="str">
        <f t="shared" si="640"/>
        <v/>
      </c>
      <c r="K1963" s="159" t="str">
        <f t="shared" si="641"/>
        <v/>
      </c>
      <c r="L1963" s="159" t="str">
        <f t="shared" si="642"/>
        <v/>
      </c>
      <c r="M1963" s="159" t="str">
        <f t="shared" si="643"/>
        <v/>
      </c>
    </row>
    <row r="1964" spans="1:13" ht="12.75" customHeight="1" outlineLevel="1" x14ac:dyDescent="0.25">
      <c r="A1964" s="46" t="str">
        <f t="shared" si="636"/>
        <v xml:space="preserve">Objection and Cancellation; </v>
      </c>
      <c r="B1964" s="51" t="s">
        <v>3331</v>
      </c>
      <c r="C1964" s="159"/>
      <c r="D1964" s="159"/>
      <c r="E1964" s="4" t="s">
        <v>3683</v>
      </c>
      <c r="F1964" s="4" t="s">
        <v>2670</v>
      </c>
      <c r="G1964" s="159" t="str">
        <f t="shared" si="637"/>
        <v>string</v>
      </c>
      <c r="H1964" s="159" t="str">
        <f t="shared" si="638"/>
        <v/>
      </c>
      <c r="I1964" s="159">
        <f t="shared" si="639"/>
        <v>3</v>
      </c>
      <c r="J1964" s="159" t="str">
        <f t="shared" si="640"/>
        <v/>
      </c>
      <c r="K1964" s="159" t="str">
        <f t="shared" si="641"/>
        <v/>
      </c>
      <c r="L1964" s="159" t="str">
        <f t="shared" si="642"/>
        <v/>
      </c>
      <c r="M1964" s="159" t="str">
        <f t="shared" si="643"/>
        <v/>
      </c>
    </row>
    <row r="1965" spans="1:13" ht="12.75" customHeight="1" outlineLevel="1" x14ac:dyDescent="0.25">
      <c r="A1965" s="46" t="str">
        <f t="shared" si="636"/>
        <v xml:space="preserve">Objection and Cancellation; </v>
      </c>
      <c r="B1965" s="51" t="s">
        <v>3331</v>
      </c>
      <c r="C1965" s="159"/>
      <c r="D1965" s="159"/>
      <c r="E1965" s="4" t="s">
        <v>3460</v>
      </c>
      <c r="F1965" s="4" t="s">
        <v>2670</v>
      </c>
      <c r="G1965" s="159" t="str">
        <f t="shared" si="637"/>
        <v>string</v>
      </c>
      <c r="H1965" s="159" t="str">
        <f t="shared" si="638"/>
        <v/>
      </c>
      <c r="I1965" s="159">
        <f t="shared" si="639"/>
        <v>3</v>
      </c>
      <c r="J1965" s="159" t="str">
        <f t="shared" si="640"/>
        <v/>
      </c>
      <c r="K1965" s="159" t="str">
        <f t="shared" si="641"/>
        <v/>
      </c>
      <c r="L1965" s="159" t="str">
        <f t="shared" si="642"/>
        <v/>
      </c>
      <c r="M1965" s="159" t="str">
        <f t="shared" si="643"/>
        <v/>
      </c>
    </row>
    <row r="1966" spans="1:13" ht="12.75" customHeight="1" outlineLevel="1" x14ac:dyDescent="0.25">
      <c r="A1966" s="46" t="str">
        <f t="shared" si="636"/>
        <v xml:space="preserve">Objection and Cancellation; </v>
      </c>
      <c r="B1966" s="51" t="s">
        <v>3331</v>
      </c>
      <c r="C1966" s="159"/>
      <c r="D1966" s="159"/>
      <c r="E1966" s="4" t="s">
        <v>3686</v>
      </c>
      <c r="F1966" s="4" t="s">
        <v>2670</v>
      </c>
      <c r="G1966" s="159" t="str">
        <f t="shared" si="637"/>
        <v>date</v>
      </c>
      <c r="H1966" s="159" t="str">
        <f t="shared" si="638"/>
        <v/>
      </c>
      <c r="I1966" s="159" t="str">
        <f t="shared" si="639"/>
        <v/>
      </c>
      <c r="J1966" s="159" t="str">
        <f t="shared" si="640"/>
        <v/>
      </c>
      <c r="K1966" s="159" t="str">
        <f t="shared" si="641"/>
        <v/>
      </c>
      <c r="L1966" s="159" t="str">
        <f t="shared" si="642"/>
        <v/>
      </c>
      <c r="M1966" s="159" t="str">
        <f t="shared" si="643"/>
        <v/>
      </c>
    </row>
    <row r="1967" spans="1:13" ht="12.75" customHeight="1" outlineLevel="1" x14ac:dyDescent="0.25">
      <c r="A1967" s="46" t="str">
        <f t="shared" si="636"/>
        <v xml:space="preserve">Objection and Cancellation; </v>
      </c>
      <c r="B1967" s="51" t="s">
        <v>3331</v>
      </c>
      <c r="C1967" s="159" t="s">
        <v>2658</v>
      </c>
      <c r="D1967" s="159" t="s">
        <v>2670</v>
      </c>
      <c r="E1967" s="233" t="s">
        <v>1247</v>
      </c>
      <c r="F1967" s="233" t="s">
        <v>2681</v>
      </c>
      <c r="G1967" s="159" t="str">
        <f t="shared" si="637"/>
        <v>string</v>
      </c>
      <c r="H1967" s="159" t="str">
        <f t="shared" si="638"/>
        <v/>
      </c>
      <c r="I1967" s="159">
        <f t="shared" si="639"/>
        <v>10</v>
      </c>
      <c r="J1967" s="159" t="str">
        <f t="shared" si="640"/>
        <v/>
      </c>
      <c r="K1967" s="159" t="str">
        <f t="shared" si="641"/>
        <v/>
      </c>
      <c r="L1967" s="159" t="str">
        <f t="shared" si="642"/>
        <v/>
      </c>
      <c r="M1967" s="159" t="str">
        <f t="shared" si="643"/>
        <v/>
      </c>
    </row>
    <row r="1968" spans="1:13" ht="12.75" customHeight="1" outlineLevel="1" x14ac:dyDescent="0.25">
      <c r="A1968" s="46" t="str">
        <f t="shared" si="636"/>
        <v xml:space="preserve">Objection and Cancellation; </v>
      </c>
      <c r="B1968" s="51" t="s">
        <v>3331</v>
      </c>
      <c r="C1968" s="159"/>
      <c r="D1968" s="159"/>
      <c r="E1968" s="233" t="s">
        <v>1248</v>
      </c>
      <c r="F1968" s="233" t="s">
        <v>2681</v>
      </c>
      <c r="G1968" s="159" t="str">
        <f t="shared" si="637"/>
        <v>string</v>
      </c>
      <c r="H1968" s="159" t="str">
        <f t="shared" si="638"/>
        <v/>
      </c>
      <c r="I1968" s="159">
        <f t="shared" si="639"/>
        <v>40</v>
      </c>
      <c r="J1968" s="159" t="str">
        <f t="shared" si="640"/>
        <v/>
      </c>
      <c r="K1968" s="159" t="str">
        <f t="shared" si="641"/>
        <v/>
      </c>
      <c r="L1968" s="159" t="str">
        <f t="shared" si="642"/>
        <v/>
      </c>
      <c r="M1968" s="159" t="str">
        <f t="shared" si="643"/>
        <v/>
      </c>
    </row>
    <row r="1969" spans="1:13" ht="12.75" customHeight="1" outlineLevel="1" x14ac:dyDescent="0.25">
      <c r="A1969" s="46" t="str">
        <f t="shared" si="636"/>
        <v xml:space="preserve">Objection and Cancellation; </v>
      </c>
      <c r="B1969" s="51" t="s">
        <v>3331</v>
      </c>
      <c r="C1969" s="159"/>
      <c r="D1969" s="159"/>
      <c r="E1969" s="233" t="s">
        <v>1249</v>
      </c>
      <c r="F1969" s="233" t="s">
        <v>2681</v>
      </c>
      <c r="G1969" s="159" t="str">
        <f t="shared" si="637"/>
        <v>string</v>
      </c>
      <c r="H1969" s="159" t="str">
        <f t="shared" si="638"/>
        <v/>
      </c>
      <c r="I1969" s="159">
        <f t="shared" si="639"/>
        <v>40</v>
      </c>
      <c r="J1969" s="159" t="str">
        <f t="shared" si="640"/>
        <v/>
      </c>
      <c r="K1969" s="159" t="str">
        <f t="shared" si="641"/>
        <v/>
      </c>
      <c r="L1969" s="159" t="str">
        <f t="shared" si="642"/>
        <v/>
      </c>
      <c r="M1969" s="159" t="str">
        <f t="shared" si="643"/>
        <v/>
      </c>
    </row>
    <row r="1970" spans="1:13" ht="12.75" customHeight="1" outlineLevel="1" collapsed="1" x14ac:dyDescent="0.25">
      <c r="A1970" s="46" t="str">
        <f t="shared" si="636"/>
        <v xml:space="preserve">Objection and Cancellation; </v>
      </c>
      <c r="B1970" s="51" t="s">
        <v>3331</v>
      </c>
      <c r="C1970" s="159"/>
      <c r="D1970" s="159"/>
      <c r="E1970" s="233" t="s">
        <v>1250</v>
      </c>
      <c r="F1970" s="233" t="s">
        <v>2681</v>
      </c>
      <c r="G1970" s="159" t="str">
        <f t="shared" si="637"/>
        <v>string</v>
      </c>
      <c r="H1970" s="159" t="str">
        <f t="shared" si="638"/>
        <v/>
      </c>
      <c r="I1970" s="159">
        <f t="shared" si="639"/>
        <v>10</v>
      </c>
      <c r="J1970" s="159" t="str">
        <f t="shared" si="640"/>
        <v/>
      </c>
      <c r="K1970" s="159" t="str">
        <f t="shared" si="641"/>
        <v/>
      </c>
      <c r="L1970" s="159" t="str">
        <f t="shared" si="642"/>
        <v/>
      </c>
      <c r="M1970" s="159" t="str">
        <f t="shared" si="643"/>
        <v>Yes</v>
      </c>
    </row>
    <row r="1971" spans="1:13" ht="12.75" customHeight="1" outlineLevel="1" x14ac:dyDescent="0.25">
      <c r="A1971" s="46" t="str">
        <f t="shared" si="636"/>
        <v xml:space="preserve">Objection and Cancellation; </v>
      </c>
      <c r="B1971" s="51" t="s">
        <v>3331</v>
      </c>
      <c r="C1971" s="159"/>
      <c r="D1971" s="159"/>
      <c r="E1971" s="233" t="s">
        <v>1251</v>
      </c>
      <c r="F1971" s="233" t="s">
        <v>2681</v>
      </c>
      <c r="G1971" s="159" t="str">
        <f t="shared" si="637"/>
        <v>string</v>
      </c>
      <c r="H1971" s="159" t="str">
        <f t="shared" si="638"/>
        <v/>
      </c>
      <c r="I1971" s="159">
        <f t="shared" si="639"/>
        <v>60</v>
      </c>
      <c r="J1971" s="159" t="str">
        <f t="shared" si="640"/>
        <v/>
      </c>
      <c r="K1971" s="159" t="str">
        <f t="shared" si="641"/>
        <v/>
      </c>
      <c r="L1971" s="159" t="str">
        <f t="shared" si="642"/>
        <v/>
      </c>
      <c r="M1971" s="159" t="str">
        <f t="shared" si="643"/>
        <v>Yes</v>
      </c>
    </row>
    <row r="1972" spans="1:13" ht="12.75" customHeight="1" outlineLevel="1" x14ac:dyDescent="0.25">
      <c r="A1972" s="46" t="str">
        <f t="shared" si="636"/>
        <v xml:space="preserve">Objection and Cancellation; </v>
      </c>
      <c r="B1972" s="51" t="s">
        <v>3331</v>
      </c>
      <c r="C1972" s="159"/>
      <c r="D1972" s="159"/>
      <c r="E1972" s="233" t="s">
        <v>1252</v>
      </c>
      <c r="F1972" s="233" t="s">
        <v>2681</v>
      </c>
      <c r="G1972" s="159" t="str">
        <f t="shared" si="637"/>
        <v>string</v>
      </c>
      <c r="H1972" s="159" t="str">
        <f t="shared" si="638"/>
        <v/>
      </c>
      <c r="I1972" s="159">
        <f t="shared" si="639"/>
        <v>40</v>
      </c>
      <c r="J1972" s="159" t="str">
        <f t="shared" si="640"/>
        <v/>
      </c>
      <c r="K1972" s="159" t="str">
        <f t="shared" si="641"/>
        <v/>
      </c>
      <c r="L1972" s="159" t="str">
        <f t="shared" si="642"/>
        <v/>
      </c>
      <c r="M1972" s="159" t="str">
        <f t="shared" si="643"/>
        <v/>
      </c>
    </row>
    <row r="1973" spans="1:13" ht="12.75" customHeight="1" outlineLevel="1" x14ac:dyDescent="0.25">
      <c r="A1973" s="46" t="str">
        <f t="shared" si="636"/>
        <v xml:space="preserve">Objection and Cancellation; </v>
      </c>
      <c r="B1973" s="51" t="s">
        <v>3331</v>
      </c>
      <c r="C1973" s="159"/>
      <c r="D1973" s="159"/>
      <c r="E1973" s="233" t="s">
        <v>1253</v>
      </c>
      <c r="F1973" s="233" t="s">
        <v>2681</v>
      </c>
      <c r="G1973" s="159" t="str">
        <f t="shared" si="637"/>
        <v>string</v>
      </c>
      <c r="H1973" s="159" t="str">
        <f t="shared" si="638"/>
        <v/>
      </c>
      <c r="I1973" s="159">
        <f t="shared" si="639"/>
        <v>40</v>
      </c>
      <c r="J1973" s="159" t="str">
        <f t="shared" si="640"/>
        <v/>
      </c>
      <c r="K1973" s="159" t="str">
        <f t="shared" si="641"/>
        <v/>
      </c>
      <c r="L1973" s="159" t="str">
        <f t="shared" si="642"/>
        <v/>
      </c>
      <c r="M1973" s="159" t="str">
        <f t="shared" si="643"/>
        <v/>
      </c>
    </row>
    <row r="1974" spans="1:13" ht="12.75" customHeight="1" outlineLevel="1" x14ac:dyDescent="0.25">
      <c r="A1974" s="46" t="str">
        <f t="shared" si="636"/>
        <v xml:space="preserve">Objection and Cancellation; </v>
      </c>
      <c r="B1974" s="51" t="s">
        <v>3331</v>
      </c>
      <c r="C1974" s="159"/>
      <c r="D1974" s="159"/>
      <c r="E1974" s="234" t="s">
        <v>2653</v>
      </c>
      <c r="F1974" s="234" t="s">
        <v>2681</v>
      </c>
      <c r="G1974" s="159" t="str">
        <f t="shared" si="637"/>
        <v>string</v>
      </c>
      <c r="H1974" s="159" t="str">
        <f t="shared" si="638"/>
        <v/>
      </c>
      <c r="I1974" s="159">
        <f t="shared" si="639"/>
        <v>10</v>
      </c>
      <c r="J1974" s="159" t="str">
        <f t="shared" si="640"/>
        <v/>
      </c>
      <c r="K1974" s="159" t="str">
        <f t="shared" si="641"/>
        <v/>
      </c>
      <c r="L1974" s="159" t="str">
        <f t="shared" si="642"/>
        <v/>
      </c>
      <c r="M1974" s="159" t="str">
        <f t="shared" si="643"/>
        <v/>
      </c>
    </row>
    <row r="1975" spans="1:13" ht="12.75" customHeight="1" outlineLevel="1" x14ac:dyDescent="0.25">
      <c r="A1975" s="46" t="str">
        <f t="shared" si="636"/>
        <v xml:space="preserve">Objection and Cancellation; </v>
      </c>
      <c r="B1975" s="51" t="s">
        <v>3331</v>
      </c>
      <c r="C1975" s="159"/>
      <c r="D1975" s="159"/>
      <c r="E1975" s="233" t="s">
        <v>1254</v>
      </c>
      <c r="F1975" s="233" t="s">
        <v>2681</v>
      </c>
      <c r="G1975" s="159" t="str">
        <f t="shared" si="637"/>
        <v>string</v>
      </c>
      <c r="H1975" s="159" t="str">
        <f t="shared" si="638"/>
        <v/>
      </c>
      <c r="I1975" s="159">
        <f t="shared" si="639"/>
        <v>40</v>
      </c>
      <c r="J1975" s="159" t="str">
        <f t="shared" si="640"/>
        <v/>
      </c>
      <c r="K1975" s="159" t="str">
        <f t="shared" si="641"/>
        <v/>
      </c>
      <c r="L1975" s="159" t="str">
        <f t="shared" si="642"/>
        <v/>
      </c>
      <c r="M1975" s="159" t="str">
        <f t="shared" si="643"/>
        <v/>
      </c>
    </row>
    <row r="1976" spans="1:13" ht="12.75" customHeight="1" outlineLevel="1" x14ac:dyDescent="0.25">
      <c r="A1976" s="46" t="str">
        <f t="shared" si="636"/>
        <v xml:space="preserve">Objection and Cancellation; </v>
      </c>
      <c r="B1976" s="51" t="s">
        <v>3331</v>
      </c>
      <c r="C1976" s="159"/>
      <c r="D1976" s="159"/>
      <c r="E1976" s="233" t="s">
        <v>1255</v>
      </c>
      <c r="F1976" s="233" t="s">
        <v>2681</v>
      </c>
      <c r="G1976" s="159" t="str">
        <f t="shared" si="637"/>
        <v>string</v>
      </c>
      <c r="H1976" s="159" t="str">
        <f t="shared" si="638"/>
        <v/>
      </c>
      <c r="I1976" s="159">
        <f t="shared" si="639"/>
        <v>3</v>
      </c>
      <c r="J1976" s="159" t="str">
        <f t="shared" si="640"/>
        <v/>
      </c>
      <c r="K1976" s="159" t="str">
        <f t="shared" si="641"/>
        <v/>
      </c>
      <c r="L1976" s="159" t="str">
        <f t="shared" si="642"/>
        <v/>
      </c>
      <c r="M1976" s="159" t="str">
        <f t="shared" si="643"/>
        <v/>
      </c>
    </row>
    <row r="1977" spans="1:13" ht="12.75" customHeight="1" outlineLevel="1" x14ac:dyDescent="0.25">
      <c r="A1977" s="46" t="str">
        <f t="shared" si="636"/>
        <v xml:space="preserve">Objection and Cancellation; </v>
      </c>
      <c r="B1977" s="51" t="s">
        <v>3331</v>
      </c>
      <c r="C1977" s="159"/>
      <c r="D1977" s="159"/>
      <c r="E1977" s="233" t="s">
        <v>2882</v>
      </c>
      <c r="F1977" s="233" t="s">
        <v>2681</v>
      </c>
      <c r="G1977" s="159" t="str">
        <f t="shared" si="637"/>
        <v>string</v>
      </c>
      <c r="H1977" s="159" t="str">
        <f t="shared" si="638"/>
        <v/>
      </c>
      <c r="I1977" s="159">
        <f t="shared" si="639"/>
        <v>3</v>
      </c>
      <c r="J1977" s="159" t="str">
        <f t="shared" si="640"/>
        <v/>
      </c>
      <c r="K1977" s="159" t="str">
        <f t="shared" si="641"/>
        <v/>
      </c>
      <c r="L1977" s="159" t="str">
        <f t="shared" si="642"/>
        <v/>
      </c>
      <c r="M1977" s="159" t="str">
        <f t="shared" si="643"/>
        <v/>
      </c>
    </row>
    <row r="1978" spans="1:13" ht="12.75" customHeight="1" outlineLevel="1" x14ac:dyDescent="0.25">
      <c r="A1978" s="46"/>
      <c r="B1978" s="51" t="s">
        <v>3331</v>
      </c>
      <c r="C1978" s="159" t="s">
        <v>652</v>
      </c>
      <c r="D1978" s="159" t="s">
        <v>2670</v>
      </c>
      <c r="E1978" s="234" t="s">
        <v>653</v>
      </c>
      <c r="F1978" s="234" t="s">
        <v>2681</v>
      </c>
      <c r="G1978" s="159" t="str">
        <f t="shared" si="637"/>
        <v>string</v>
      </c>
      <c r="H1978" s="159" t="str">
        <f t="shared" si="638"/>
        <v/>
      </c>
      <c r="I1978" s="159">
        <f t="shared" si="639"/>
        <v>4</v>
      </c>
      <c r="J1978" s="159" t="str">
        <f t="shared" si="640"/>
        <v/>
      </c>
      <c r="K1978" s="159" t="str">
        <f t="shared" si="641"/>
        <v/>
      </c>
      <c r="L1978" s="159" t="str">
        <f t="shared" si="642"/>
        <v/>
      </c>
      <c r="M1978" s="159" t="str">
        <f t="shared" si="643"/>
        <v>Yes</v>
      </c>
    </row>
    <row r="1979" spans="1:13" ht="12.75" customHeight="1" outlineLevel="1" x14ac:dyDescent="0.25">
      <c r="A1979" s="46" t="str">
        <f t="shared" si="636"/>
        <v xml:space="preserve">Objection and Cancellation; </v>
      </c>
      <c r="B1979" s="51" t="s">
        <v>3331</v>
      </c>
      <c r="C1979" s="159"/>
      <c r="D1979" s="159"/>
      <c r="E1979" s="234" t="s">
        <v>654</v>
      </c>
      <c r="F1979" s="234" t="s">
        <v>2681</v>
      </c>
      <c r="G1979" s="159" t="str">
        <f t="shared" si="637"/>
        <v>string</v>
      </c>
      <c r="H1979" s="159" t="str">
        <f t="shared" si="638"/>
        <v/>
      </c>
      <c r="I1979" s="159">
        <f t="shared" si="639"/>
        <v>40</v>
      </c>
      <c r="J1979" s="159" t="str">
        <f t="shared" si="640"/>
        <v/>
      </c>
      <c r="K1979" s="159" t="str">
        <f t="shared" si="641"/>
        <v/>
      </c>
      <c r="L1979" s="159" t="str">
        <f t="shared" si="642"/>
        <v/>
      </c>
      <c r="M1979" s="159" t="str">
        <f t="shared" si="643"/>
        <v/>
      </c>
    </row>
    <row r="1980" spans="1:13" ht="12.75" customHeight="1" outlineLevel="1" x14ac:dyDescent="0.25">
      <c r="A1980" s="46" t="str">
        <f t="shared" si="636"/>
        <v xml:space="preserve">Objection and Cancellation; </v>
      </c>
      <c r="B1980" s="51" t="s">
        <v>3331</v>
      </c>
      <c r="C1980" s="159"/>
      <c r="D1980" s="159"/>
      <c r="E1980" s="234" t="s">
        <v>655</v>
      </c>
      <c r="F1980" s="234" t="s">
        <v>2681</v>
      </c>
      <c r="G1980" s="159" t="str">
        <f t="shared" si="637"/>
        <v>string</v>
      </c>
      <c r="H1980" s="159" t="str">
        <f t="shared" si="638"/>
        <v/>
      </c>
      <c r="I1980" s="159">
        <f t="shared" si="639"/>
        <v>40</v>
      </c>
      <c r="J1980" s="159" t="str">
        <f t="shared" si="640"/>
        <v/>
      </c>
      <c r="K1980" s="159" t="str">
        <f t="shared" si="641"/>
        <v/>
      </c>
      <c r="L1980" s="159" t="str">
        <f t="shared" si="642"/>
        <v/>
      </c>
      <c r="M1980" s="159" t="str">
        <f t="shared" si="643"/>
        <v/>
      </c>
    </row>
    <row r="1981" spans="1:13" ht="12.75" customHeight="1" outlineLevel="1" x14ac:dyDescent="0.25">
      <c r="A1981" s="46" t="str">
        <f t="shared" si="636"/>
        <v xml:space="preserve">Objection and Cancellation; </v>
      </c>
      <c r="B1981" s="51" t="s">
        <v>3331</v>
      </c>
      <c r="C1981" s="159"/>
      <c r="D1981" s="159"/>
      <c r="E1981" s="234" t="s">
        <v>656</v>
      </c>
      <c r="F1981" s="234" t="s">
        <v>2681</v>
      </c>
      <c r="G1981" s="159" t="str">
        <f t="shared" si="637"/>
        <v>string</v>
      </c>
      <c r="H1981" s="159" t="str">
        <f t="shared" si="638"/>
        <v/>
      </c>
      <c r="I1981" s="159">
        <f t="shared" si="639"/>
        <v>40</v>
      </c>
      <c r="J1981" s="159" t="str">
        <f t="shared" si="640"/>
        <v/>
      </c>
      <c r="K1981" s="159" t="str">
        <f t="shared" si="641"/>
        <v/>
      </c>
      <c r="L1981" s="159" t="str">
        <f t="shared" si="642"/>
        <v/>
      </c>
      <c r="M1981" s="159" t="str">
        <f t="shared" si="643"/>
        <v/>
      </c>
    </row>
    <row r="1982" spans="1:13" ht="12.75" customHeight="1" outlineLevel="1" x14ac:dyDescent="0.25">
      <c r="A1982" s="46" t="str">
        <f t="shared" si="636"/>
        <v xml:space="preserve">Objection and Cancellation; </v>
      </c>
      <c r="B1982" s="51" t="s">
        <v>3331</v>
      </c>
      <c r="C1982" s="159"/>
      <c r="D1982" s="159"/>
      <c r="E1982" s="234" t="s">
        <v>657</v>
      </c>
      <c r="F1982" s="234" t="s">
        <v>2681</v>
      </c>
      <c r="G1982" s="159" t="str">
        <f t="shared" si="637"/>
        <v>string</v>
      </c>
      <c r="H1982" s="159" t="str">
        <f t="shared" si="638"/>
        <v/>
      </c>
      <c r="I1982" s="159">
        <f t="shared" si="639"/>
        <v>40</v>
      </c>
      <c r="J1982" s="159" t="str">
        <f t="shared" si="640"/>
        <v/>
      </c>
      <c r="K1982" s="159" t="str">
        <f t="shared" si="641"/>
        <v/>
      </c>
      <c r="L1982" s="159" t="str">
        <f t="shared" si="642"/>
        <v/>
      </c>
      <c r="M1982" s="159" t="str">
        <f t="shared" si="643"/>
        <v/>
      </c>
    </row>
    <row r="1983" spans="1:13" ht="12.75" customHeight="1" outlineLevel="1" x14ac:dyDescent="0.25">
      <c r="A1983" s="46" t="str">
        <f t="shared" si="636"/>
        <v xml:space="preserve">Objection and Cancellation; </v>
      </c>
      <c r="B1983" s="51" t="s">
        <v>3331</v>
      </c>
      <c r="C1983" s="159"/>
      <c r="D1983" s="159"/>
      <c r="E1983" s="234" t="s">
        <v>2643</v>
      </c>
      <c r="F1983" s="234" t="s">
        <v>2681</v>
      </c>
      <c r="G1983" s="159" t="str">
        <f t="shared" si="637"/>
        <v>string</v>
      </c>
      <c r="H1983" s="159" t="str">
        <f t="shared" si="638"/>
        <v/>
      </c>
      <c r="I1983" s="159">
        <f t="shared" si="639"/>
        <v>30</v>
      </c>
      <c r="J1983" s="159" t="str">
        <f t="shared" si="640"/>
        <v/>
      </c>
      <c r="K1983" s="159" t="str">
        <f t="shared" si="641"/>
        <v/>
      </c>
      <c r="L1983" s="159" t="str">
        <f t="shared" si="642"/>
        <v/>
      </c>
      <c r="M1983" s="159" t="str">
        <f t="shared" si="643"/>
        <v>Yes</v>
      </c>
    </row>
    <row r="1984" spans="1:13" ht="12.75" customHeight="1" outlineLevel="1" x14ac:dyDescent="0.25">
      <c r="A1984" s="46" t="str">
        <f t="shared" si="636"/>
        <v xml:space="preserve">Objection and Cancellation; </v>
      </c>
      <c r="B1984" s="276" t="s">
        <v>3331</v>
      </c>
      <c r="C1984" s="237"/>
      <c r="D1984" s="237"/>
      <c r="E1984" s="281" t="s">
        <v>1048</v>
      </c>
      <c r="F1984" s="281" t="s">
        <v>2681</v>
      </c>
      <c r="G1984" s="237" t="str">
        <f t="shared" si="637"/>
        <v>string</v>
      </c>
      <c r="H1984" s="237" t="str">
        <f t="shared" si="638"/>
        <v/>
      </c>
      <c r="I1984" s="237">
        <f t="shared" si="639"/>
        <v>40</v>
      </c>
      <c r="J1984" s="237" t="str">
        <f t="shared" si="640"/>
        <v/>
      </c>
      <c r="K1984" s="237" t="str">
        <f t="shared" si="641"/>
        <v/>
      </c>
      <c r="L1984" s="237" t="str">
        <f t="shared" si="642"/>
        <v/>
      </c>
      <c r="M1984" s="237" t="str">
        <f t="shared" si="643"/>
        <v/>
      </c>
    </row>
    <row r="1985" spans="1:13" s="230" customFormat="1" ht="12.75" customHeight="1" outlineLevel="1" x14ac:dyDescent="0.25">
      <c r="A1985" s="46" t="str">
        <f t="shared" si="636"/>
        <v xml:space="preserve">Objection and Cancellation; </v>
      </c>
      <c r="B1985" s="276" t="s">
        <v>3331</v>
      </c>
      <c r="C1985" s="237" t="s">
        <v>2898</v>
      </c>
      <c r="D1985" s="237" t="s">
        <v>2674</v>
      </c>
      <c r="E1985" s="237" t="s">
        <v>648</v>
      </c>
      <c r="F1985" s="237" t="s">
        <v>2670</v>
      </c>
      <c r="G1985" s="237" t="s">
        <v>2241</v>
      </c>
      <c r="H1985" s="237" t="s">
        <v>2248</v>
      </c>
      <c r="I1985" s="237">
        <v>3</v>
      </c>
      <c r="J1985" s="237">
        <v>2</v>
      </c>
      <c r="K1985" s="237" t="s">
        <v>2248</v>
      </c>
      <c r="L1985" s="237" t="s">
        <v>2248</v>
      </c>
      <c r="M1985" s="237" t="s">
        <v>2248</v>
      </c>
    </row>
    <row r="1986" spans="1:13" ht="12.75" customHeight="1" x14ac:dyDescent="0.25">
      <c r="A1986" s="46" t="str">
        <f t="shared" si="636"/>
        <v xml:space="preserve">Objection and Cancellation; </v>
      </c>
      <c r="B1986" s="47" t="s">
        <v>3332</v>
      </c>
      <c r="C1986" s="48" t="str">
        <f>VLOOKUP($B1986,MMnames,2,FALSE)</f>
        <v>Withdrawal of Objection</v>
      </c>
      <c r="D1986" s="49"/>
      <c r="E1986" s="49"/>
      <c r="F1986" s="14"/>
      <c r="G1986" s="14"/>
      <c r="H1986" s="14"/>
      <c r="I1986" s="14"/>
      <c r="J1986" s="14"/>
      <c r="K1986" s="14"/>
      <c r="L1986" s="14"/>
      <c r="M1986" s="14"/>
    </row>
    <row r="1987" spans="1:13" ht="12.75" customHeight="1" outlineLevel="1" x14ac:dyDescent="0.25">
      <c r="A1987" s="46" t="str">
        <f t="shared" si="636"/>
        <v xml:space="preserve">Objection and Cancellation; </v>
      </c>
      <c r="B1987" s="51" t="s">
        <v>3332</v>
      </c>
      <c r="C1987" s="159" t="s">
        <v>2668</v>
      </c>
      <c r="D1987" s="159"/>
      <c r="E1987" s="4" t="s">
        <v>2769</v>
      </c>
      <c r="F1987" s="4" t="s">
        <v>2670</v>
      </c>
      <c r="G1987" s="159" t="str">
        <f t="shared" ref="G1987:G2016" si="644">VLOOKUP(E1987,DI_schema,2,FALSE)</f>
        <v>string</v>
      </c>
      <c r="H1987" s="159">
        <f t="shared" ref="H1987:H2016" si="645">VLOOKUP($E1987,DI_schema,3,FALSE)</f>
        <v>11</v>
      </c>
      <c r="I1987" s="159" t="str">
        <f t="shared" ref="I1987:I2016" si="646">VLOOKUP($E1987,DI_schema,4,FALSE)</f>
        <v/>
      </c>
      <c r="J1987" s="159" t="str">
        <f t="shared" ref="J1987:J2016" si="647">VLOOKUP($E1987,DI_schema,5,FALSE)</f>
        <v/>
      </c>
      <c r="K1987" s="159" t="str">
        <f t="shared" ref="K1987:K2016" si="648">VLOOKUP($E1987,DI_schema,6,FALSE)</f>
        <v/>
      </c>
      <c r="L1987" s="159" t="str">
        <f t="shared" ref="L1987:L2016" si="649">VLOOKUP($E1987,DI_schema,7,FALSE)</f>
        <v/>
      </c>
      <c r="M1987" s="159" t="str">
        <f t="shared" ref="M1987:M2016" si="650">IF(LEN(VLOOKUP($E1987,DI_schema,8,FALSE))&gt;0,"Yes","")</f>
        <v/>
      </c>
    </row>
    <row r="1988" spans="1:13" ht="12.75" customHeight="1" outlineLevel="1" collapsed="1" x14ac:dyDescent="0.25">
      <c r="A1988" s="46" t="str">
        <f t="shared" si="636"/>
        <v xml:space="preserve">Objection and Cancellation; </v>
      </c>
      <c r="B1988" s="51" t="s">
        <v>3332</v>
      </c>
      <c r="C1988" s="159"/>
      <c r="D1988" s="159"/>
      <c r="E1988" s="4" t="s">
        <v>2671</v>
      </c>
      <c r="F1988" s="4" t="s">
        <v>2670</v>
      </c>
      <c r="G1988" s="159" t="str">
        <f t="shared" si="644"/>
        <v>string</v>
      </c>
      <c r="H1988" s="159">
        <f t="shared" si="645"/>
        <v>3</v>
      </c>
      <c r="I1988" s="159" t="str">
        <f t="shared" si="646"/>
        <v/>
      </c>
      <c r="J1988" s="159" t="str">
        <f t="shared" si="647"/>
        <v/>
      </c>
      <c r="K1988" s="159" t="str">
        <f t="shared" si="648"/>
        <v/>
      </c>
      <c r="L1988" s="159" t="str">
        <f t="shared" si="649"/>
        <v/>
      </c>
      <c r="M1988" s="159" t="str">
        <f t="shared" si="650"/>
        <v/>
      </c>
    </row>
    <row r="1989" spans="1:13" ht="12.75" customHeight="1" outlineLevel="1" x14ac:dyDescent="0.25">
      <c r="A1989" s="46" t="str">
        <f t="shared" si="636"/>
        <v xml:space="preserve">Objection and Cancellation; </v>
      </c>
      <c r="B1989" s="51" t="s">
        <v>3332</v>
      </c>
      <c r="C1989" s="159"/>
      <c r="D1989" s="159"/>
      <c r="E1989" s="4" t="s">
        <v>3683</v>
      </c>
      <c r="F1989" s="229" t="s">
        <v>2670</v>
      </c>
      <c r="G1989" s="159" t="str">
        <f t="shared" si="644"/>
        <v>string</v>
      </c>
      <c r="H1989" s="159" t="str">
        <f t="shared" si="645"/>
        <v/>
      </c>
      <c r="I1989" s="159">
        <f t="shared" si="646"/>
        <v>3</v>
      </c>
      <c r="J1989" s="159" t="str">
        <f t="shared" si="647"/>
        <v/>
      </c>
      <c r="K1989" s="159" t="str">
        <f t="shared" si="648"/>
        <v/>
      </c>
      <c r="L1989" s="159" t="str">
        <f t="shared" si="649"/>
        <v/>
      </c>
      <c r="M1989" s="159" t="str">
        <f t="shared" si="650"/>
        <v/>
      </c>
    </row>
    <row r="1990" spans="1:13" ht="12.75" customHeight="1" outlineLevel="1" x14ac:dyDescent="0.25">
      <c r="A1990" s="46" t="str">
        <f t="shared" si="636"/>
        <v xml:space="preserve">Objection and Cancellation; </v>
      </c>
      <c r="B1990" s="51" t="s">
        <v>3332</v>
      </c>
      <c r="C1990" s="159"/>
      <c r="D1990" s="159"/>
      <c r="E1990" s="4" t="s">
        <v>3460</v>
      </c>
      <c r="F1990" s="229" t="s">
        <v>2670</v>
      </c>
      <c r="G1990" s="159" t="str">
        <f t="shared" si="644"/>
        <v>string</v>
      </c>
      <c r="H1990" s="159" t="str">
        <f t="shared" si="645"/>
        <v/>
      </c>
      <c r="I1990" s="159">
        <f t="shared" si="646"/>
        <v>3</v>
      </c>
      <c r="J1990" s="159" t="str">
        <f t="shared" si="647"/>
        <v/>
      </c>
      <c r="K1990" s="159" t="str">
        <f t="shared" si="648"/>
        <v/>
      </c>
      <c r="L1990" s="159" t="str">
        <f t="shared" si="649"/>
        <v/>
      </c>
      <c r="M1990" s="159" t="str">
        <f t="shared" si="650"/>
        <v/>
      </c>
    </row>
    <row r="1991" spans="1:13" ht="12.75" customHeight="1" outlineLevel="1" x14ac:dyDescent="0.25">
      <c r="A1991" s="46" t="str">
        <f t="shared" si="636"/>
        <v xml:space="preserve">Objection and Cancellation; </v>
      </c>
      <c r="B1991" s="51" t="s">
        <v>3332</v>
      </c>
      <c r="C1991" s="159"/>
      <c r="D1991" s="159"/>
      <c r="E1991" s="4" t="s">
        <v>3686</v>
      </c>
      <c r="F1991" s="229" t="s">
        <v>2670</v>
      </c>
      <c r="G1991" s="159" t="str">
        <f t="shared" si="644"/>
        <v>date</v>
      </c>
      <c r="H1991" s="159" t="str">
        <f t="shared" si="645"/>
        <v/>
      </c>
      <c r="I1991" s="159" t="str">
        <f t="shared" si="646"/>
        <v/>
      </c>
      <c r="J1991" s="159" t="str">
        <f t="shared" si="647"/>
        <v/>
      </c>
      <c r="K1991" s="159" t="str">
        <f t="shared" si="648"/>
        <v/>
      </c>
      <c r="L1991" s="159" t="str">
        <f t="shared" si="649"/>
        <v/>
      </c>
      <c r="M1991" s="159" t="str">
        <f t="shared" si="650"/>
        <v/>
      </c>
    </row>
    <row r="1992" spans="1:13" ht="12.75" customHeight="1" outlineLevel="1" x14ac:dyDescent="0.25">
      <c r="A1992" s="46" t="str">
        <f t="shared" si="636"/>
        <v xml:space="preserve">Objection and Cancellation; </v>
      </c>
      <c r="B1992" s="51" t="s">
        <v>3332</v>
      </c>
      <c r="C1992" s="4" t="s">
        <v>3839</v>
      </c>
      <c r="D1992" s="4" t="s">
        <v>2670</v>
      </c>
      <c r="E1992" s="234" t="s">
        <v>1247</v>
      </c>
      <c r="F1992" s="234" t="s">
        <v>2681</v>
      </c>
      <c r="G1992" s="159" t="str">
        <f t="shared" si="644"/>
        <v>string</v>
      </c>
      <c r="H1992" s="159" t="str">
        <f t="shared" si="645"/>
        <v/>
      </c>
      <c r="I1992" s="159">
        <f t="shared" si="646"/>
        <v>10</v>
      </c>
      <c r="J1992" s="159" t="str">
        <f t="shared" si="647"/>
        <v/>
      </c>
      <c r="K1992" s="159" t="str">
        <f t="shared" si="648"/>
        <v/>
      </c>
      <c r="L1992" s="159" t="str">
        <f t="shared" si="649"/>
        <v/>
      </c>
      <c r="M1992" s="159" t="str">
        <f t="shared" si="650"/>
        <v/>
      </c>
    </row>
    <row r="1993" spans="1:13" ht="12.75" customHeight="1" outlineLevel="1" x14ac:dyDescent="0.25">
      <c r="A1993" s="46" t="str">
        <f t="shared" si="636"/>
        <v xml:space="preserve">Objection and Cancellation; </v>
      </c>
      <c r="B1993" s="51" t="s">
        <v>3332</v>
      </c>
      <c r="C1993" s="4"/>
      <c r="D1993" s="4"/>
      <c r="E1993" s="234" t="s">
        <v>1248</v>
      </c>
      <c r="F1993" s="234" t="s">
        <v>2681</v>
      </c>
      <c r="G1993" s="159" t="str">
        <f t="shared" si="644"/>
        <v>string</v>
      </c>
      <c r="H1993" s="159" t="str">
        <f t="shared" si="645"/>
        <v/>
      </c>
      <c r="I1993" s="159">
        <f t="shared" si="646"/>
        <v>40</v>
      </c>
      <c r="J1993" s="159" t="str">
        <f t="shared" si="647"/>
        <v/>
      </c>
      <c r="K1993" s="159" t="str">
        <f t="shared" si="648"/>
        <v/>
      </c>
      <c r="L1993" s="159" t="str">
        <f t="shared" si="649"/>
        <v/>
      </c>
      <c r="M1993" s="159" t="str">
        <f t="shared" si="650"/>
        <v/>
      </c>
    </row>
    <row r="1994" spans="1:13" ht="12.75" customHeight="1" outlineLevel="1" x14ac:dyDescent="0.25">
      <c r="A1994" s="46" t="str">
        <f t="shared" si="636"/>
        <v xml:space="preserve">Objection and Cancellation; </v>
      </c>
      <c r="B1994" s="51" t="s">
        <v>3332</v>
      </c>
      <c r="C1994" s="4"/>
      <c r="D1994" s="4"/>
      <c r="E1994" s="234" t="s">
        <v>1249</v>
      </c>
      <c r="F1994" s="234" t="s">
        <v>2681</v>
      </c>
      <c r="G1994" s="159" t="str">
        <f t="shared" si="644"/>
        <v>string</v>
      </c>
      <c r="H1994" s="159" t="str">
        <f t="shared" si="645"/>
        <v/>
      </c>
      <c r="I1994" s="159">
        <f t="shared" si="646"/>
        <v>40</v>
      </c>
      <c r="J1994" s="159" t="str">
        <f t="shared" si="647"/>
        <v/>
      </c>
      <c r="K1994" s="159" t="str">
        <f t="shared" si="648"/>
        <v/>
      </c>
      <c r="L1994" s="159" t="str">
        <f t="shared" si="649"/>
        <v/>
      </c>
      <c r="M1994" s="159" t="str">
        <f t="shared" si="650"/>
        <v/>
      </c>
    </row>
    <row r="1995" spans="1:13" ht="12.75" customHeight="1" outlineLevel="1" x14ac:dyDescent="0.25">
      <c r="A1995" s="46" t="str">
        <f t="shared" si="636"/>
        <v xml:space="preserve">Objection and Cancellation; </v>
      </c>
      <c r="B1995" s="51" t="s">
        <v>3332</v>
      </c>
      <c r="C1995" s="4"/>
      <c r="D1995" s="4"/>
      <c r="E1995" s="234" t="s">
        <v>1250</v>
      </c>
      <c r="F1995" s="234" t="s">
        <v>2681</v>
      </c>
      <c r="G1995" s="159" t="str">
        <f t="shared" si="644"/>
        <v>string</v>
      </c>
      <c r="H1995" s="159" t="str">
        <f t="shared" si="645"/>
        <v/>
      </c>
      <c r="I1995" s="159">
        <f t="shared" si="646"/>
        <v>10</v>
      </c>
      <c r="J1995" s="159" t="str">
        <f t="shared" si="647"/>
        <v/>
      </c>
      <c r="K1995" s="159" t="str">
        <f t="shared" si="648"/>
        <v/>
      </c>
      <c r="L1995" s="159" t="str">
        <f t="shared" si="649"/>
        <v/>
      </c>
      <c r="M1995" s="159" t="str">
        <f t="shared" si="650"/>
        <v>Yes</v>
      </c>
    </row>
    <row r="1996" spans="1:13" ht="12.75" customHeight="1" outlineLevel="1" x14ac:dyDescent="0.25">
      <c r="A1996" s="46" t="str">
        <f t="shared" si="636"/>
        <v xml:space="preserve">Objection and Cancellation; </v>
      </c>
      <c r="B1996" s="51" t="s">
        <v>3332</v>
      </c>
      <c r="C1996" s="4"/>
      <c r="D1996" s="4"/>
      <c r="E1996" s="234" t="s">
        <v>1251</v>
      </c>
      <c r="F1996" s="234" t="s">
        <v>2681</v>
      </c>
      <c r="G1996" s="159" t="str">
        <f t="shared" si="644"/>
        <v>string</v>
      </c>
      <c r="H1996" s="159" t="str">
        <f t="shared" si="645"/>
        <v/>
      </c>
      <c r="I1996" s="159">
        <f t="shared" si="646"/>
        <v>60</v>
      </c>
      <c r="J1996" s="159" t="str">
        <f t="shared" si="647"/>
        <v/>
      </c>
      <c r="K1996" s="159" t="str">
        <f t="shared" si="648"/>
        <v/>
      </c>
      <c r="L1996" s="159" t="str">
        <f t="shared" si="649"/>
        <v/>
      </c>
      <c r="M1996" s="159" t="str">
        <f t="shared" si="650"/>
        <v>Yes</v>
      </c>
    </row>
    <row r="1997" spans="1:13" ht="12.75" customHeight="1" outlineLevel="1" x14ac:dyDescent="0.25">
      <c r="A1997" s="46" t="str">
        <f t="shared" si="636"/>
        <v xml:space="preserve">Objection and Cancellation; </v>
      </c>
      <c r="B1997" s="51" t="s">
        <v>3332</v>
      </c>
      <c r="C1997" s="4"/>
      <c r="D1997" s="4"/>
      <c r="E1997" s="234" t="s">
        <v>1252</v>
      </c>
      <c r="F1997" s="234" t="s">
        <v>2681</v>
      </c>
      <c r="G1997" s="159" t="str">
        <f t="shared" si="644"/>
        <v>string</v>
      </c>
      <c r="H1997" s="159" t="str">
        <f t="shared" si="645"/>
        <v/>
      </c>
      <c r="I1997" s="159">
        <f t="shared" si="646"/>
        <v>40</v>
      </c>
      <c r="J1997" s="159" t="str">
        <f t="shared" si="647"/>
        <v/>
      </c>
      <c r="K1997" s="159" t="str">
        <f t="shared" si="648"/>
        <v/>
      </c>
      <c r="L1997" s="159" t="str">
        <f t="shared" si="649"/>
        <v/>
      </c>
      <c r="M1997" s="159" t="str">
        <f t="shared" si="650"/>
        <v/>
      </c>
    </row>
    <row r="1998" spans="1:13" ht="12.75" customHeight="1" outlineLevel="1" x14ac:dyDescent="0.25">
      <c r="A1998" s="46"/>
      <c r="B1998" s="51" t="s">
        <v>3332</v>
      </c>
      <c r="C1998" s="4"/>
      <c r="D1998" s="4"/>
      <c r="E1998" s="234" t="s">
        <v>1253</v>
      </c>
      <c r="F1998" s="234" t="s">
        <v>2681</v>
      </c>
      <c r="G1998" s="159" t="str">
        <f t="shared" si="644"/>
        <v>string</v>
      </c>
      <c r="H1998" s="159" t="str">
        <f t="shared" si="645"/>
        <v/>
      </c>
      <c r="I1998" s="159">
        <f t="shared" si="646"/>
        <v>40</v>
      </c>
      <c r="J1998" s="159" t="str">
        <f t="shared" si="647"/>
        <v/>
      </c>
      <c r="K1998" s="159" t="str">
        <f t="shared" si="648"/>
        <v/>
      </c>
      <c r="L1998" s="159" t="str">
        <f t="shared" si="649"/>
        <v/>
      </c>
      <c r="M1998" s="159" t="str">
        <f t="shared" si="650"/>
        <v/>
      </c>
    </row>
    <row r="1999" spans="1:13" ht="12.75" customHeight="1" outlineLevel="1" x14ac:dyDescent="0.25">
      <c r="A1999" s="46"/>
      <c r="B1999" s="51" t="s">
        <v>3332</v>
      </c>
      <c r="C1999" s="4"/>
      <c r="D1999" s="4"/>
      <c r="E1999" s="234" t="s">
        <v>2653</v>
      </c>
      <c r="F1999" s="234" t="s">
        <v>2681</v>
      </c>
      <c r="G1999" s="159" t="str">
        <f t="shared" si="644"/>
        <v>string</v>
      </c>
      <c r="H1999" s="159" t="str">
        <f t="shared" si="645"/>
        <v/>
      </c>
      <c r="I1999" s="159">
        <f t="shared" si="646"/>
        <v>10</v>
      </c>
      <c r="J1999" s="159" t="str">
        <f t="shared" si="647"/>
        <v/>
      </c>
      <c r="K1999" s="159" t="str">
        <f t="shared" si="648"/>
        <v/>
      </c>
      <c r="L1999" s="159" t="str">
        <f t="shared" si="649"/>
        <v/>
      </c>
      <c r="M1999" s="159" t="str">
        <f t="shared" si="650"/>
        <v/>
      </c>
    </row>
    <row r="2000" spans="1:13" ht="12.75" customHeight="1" outlineLevel="1" x14ac:dyDescent="0.25">
      <c r="A2000" s="46" t="str">
        <f t="shared" si="636"/>
        <v xml:space="preserve">Objection and Cancellation; </v>
      </c>
      <c r="B2000" s="51" t="s">
        <v>3332</v>
      </c>
      <c r="C2000" s="4"/>
      <c r="D2000" s="4"/>
      <c r="E2000" s="234" t="s">
        <v>1254</v>
      </c>
      <c r="F2000" s="234" t="s">
        <v>2681</v>
      </c>
      <c r="G2000" s="159" t="str">
        <f t="shared" si="644"/>
        <v>string</v>
      </c>
      <c r="H2000" s="159" t="str">
        <f t="shared" si="645"/>
        <v/>
      </c>
      <c r="I2000" s="159">
        <f t="shared" si="646"/>
        <v>40</v>
      </c>
      <c r="J2000" s="159" t="str">
        <f t="shared" si="647"/>
        <v/>
      </c>
      <c r="K2000" s="159" t="str">
        <f t="shared" si="648"/>
        <v/>
      </c>
      <c r="L2000" s="159" t="str">
        <f t="shared" si="649"/>
        <v/>
      </c>
      <c r="M2000" s="159" t="str">
        <f t="shared" si="650"/>
        <v/>
      </c>
    </row>
    <row r="2001" spans="1:13" ht="12.75" customHeight="1" outlineLevel="1" x14ac:dyDescent="0.25">
      <c r="A2001" s="46" t="str">
        <f t="shared" si="636"/>
        <v xml:space="preserve">Objection and Cancellation; </v>
      </c>
      <c r="B2001" s="51" t="s">
        <v>3332</v>
      </c>
      <c r="C2001" s="4"/>
      <c r="D2001" s="4"/>
      <c r="E2001" s="233" t="s">
        <v>1255</v>
      </c>
      <c r="F2001" s="233" t="s">
        <v>2681</v>
      </c>
      <c r="G2001" s="159" t="str">
        <f t="shared" si="644"/>
        <v>string</v>
      </c>
      <c r="H2001" s="159" t="str">
        <f t="shared" si="645"/>
        <v/>
      </c>
      <c r="I2001" s="159">
        <f t="shared" si="646"/>
        <v>3</v>
      </c>
      <c r="J2001" s="159" t="str">
        <f t="shared" si="647"/>
        <v/>
      </c>
      <c r="K2001" s="159" t="str">
        <f t="shared" si="648"/>
        <v/>
      </c>
      <c r="L2001" s="159" t="str">
        <f t="shared" si="649"/>
        <v/>
      </c>
      <c r="M2001" s="159" t="str">
        <f t="shared" si="650"/>
        <v/>
      </c>
    </row>
    <row r="2002" spans="1:13" ht="12.75" customHeight="1" outlineLevel="1" x14ac:dyDescent="0.25">
      <c r="A2002" s="46" t="str">
        <f t="shared" si="636"/>
        <v xml:space="preserve">Objection and Cancellation; </v>
      </c>
      <c r="B2002" s="51" t="s">
        <v>3332</v>
      </c>
      <c r="C2002" s="4"/>
      <c r="D2002" s="4"/>
      <c r="E2002" s="234" t="s">
        <v>2882</v>
      </c>
      <c r="F2002" s="234" t="s">
        <v>2681</v>
      </c>
      <c r="G2002" s="159" t="str">
        <f t="shared" si="644"/>
        <v>string</v>
      </c>
      <c r="H2002" s="159" t="str">
        <f t="shared" si="645"/>
        <v/>
      </c>
      <c r="I2002" s="159">
        <f t="shared" si="646"/>
        <v>3</v>
      </c>
      <c r="J2002" s="159" t="str">
        <f t="shared" si="647"/>
        <v/>
      </c>
      <c r="K2002" s="159" t="str">
        <f t="shared" si="648"/>
        <v/>
      </c>
      <c r="L2002" s="159" t="str">
        <f t="shared" si="649"/>
        <v/>
      </c>
      <c r="M2002" s="159" t="str">
        <f t="shared" si="650"/>
        <v/>
      </c>
    </row>
    <row r="2003" spans="1:13" ht="12.75" customHeight="1" outlineLevel="1" x14ac:dyDescent="0.25">
      <c r="A2003" s="46" t="str">
        <f t="shared" si="636"/>
        <v xml:space="preserve">Objection and Cancellation; </v>
      </c>
      <c r="B2003" s="51" t="s">
        <v>3332</v>
      </c>
      <c r="C2003" s="4" t="s">
        <v>652</v>
      </c>
      <c r="D2003" s="159" t="s">
        <v>2670</v>
      </c>
      <c r="E2003" s="234" t="s">
        <v>653</v>
      </c>
      <c r="F2003" s="234" t="s">
        <v>2681</v>
      </c>
      <c r="G2003" s="159" t="str">
        <f t="shared" si="644"/>
        <v>string</v>
      </c>
      <c r="H2003" s="159" t="str">
        <f t="shared" si="645"/>
        <v/>
      </c>
      <c r="I2003" s="159">
        <f t="shared" si="646"/>
        <v>4</v>
      </c>
      <c r="J2003" s="159" t="str">
        <f t="shared" si="647"/>
        <v/>
      </c>
      <c r="K2003" s="159" t="str">
        <f t="shared" si="648"/>
        <v/>
      </c>
      <c r="L2003" s="159" t="str">
        <f t="shared" si="649"/>
        <v/>
      </c>
      <c r="M2003" s="159" t="str">
        <f t="shared" si="650"/>
        <v>Yes</v>
      </c>
    </row>
    <row r="2004" spans="1:13" ht="12.75" customHeight="1" outlineLevel="1" x14ac:dyDescent="0.25">
      <c r="A2004" s="46" t="str">
        <f t="shared" si="636"/>
        <v xml:space="preserve">Objection and Cancellation; </v>
      </c>
      <c r="B2004" s="51" t="s">
        <v>3332</v>
      </c>
      <c r="C2004" s="4"/>
      <c r="D2004" s="159"/>
      <c r="E2004" s="234" t="s">
        <v>654</v>
      </c>
      <c r="F2004" s="234" t="s">
        <v>2681</v>
      </c>
      <c r="G2004" s="159" t="str">
        <f t="shared" si="644"/>
        <v>string</v>
      </c>
      <c r="H2004" s="159" t="str">
        <f t="shared" si="645"/>
        <v/>
      </c>
      <c r="I2004" s="159">
        <f t="shared" si="646"/>
        <v>40</v>
      </c>
      <c r="J2004" s="159" t="str">
        <f t="shared" si="647"/>
        <v/>
      </c>
      <c r="K2004" s="159" t="str">
        <f t="shared" si="648"/>
        <v/>
      </c>
      <c r="L2004" s="159" t="str">
        <f t="shared" si="649"/>
        <v/>
      </c>
      <c r="M2004" s="159" t="str">
        <f t="shared" si="650"/>
        <v/>
      </c>
    </row>
    <row r="2005" spans="1:13" ht="12.75" customHeight="1" outlineLevel="1" x14ac:dyDescent="0.25">
      <c r="A2005" s="46" t="str">
        <f t="shared" si="636"/>
        <v xml:space="preserve">Objection and Cancellation; </v>
      </c>
      <c r="B2005" s="51" t="s">
        <v>3332</v>
      </c>
      <c r="C2005" s="4"/>
      <c r="D2005" s="159"/>
      <c r="E2005" s="234" t="s">
        <v>655</v>
      </c>
      <c r="F2005" s="234" t="s">
        <v>2681</v>
      </c>
      <c r="G2005" s="159" t="str">
        <f t="shared" si="644"/>
        <v>string</v>
      </c>
      <c r="H2005" s="159" t="str">
        <f t="shared" si="645"/>
        <v/>
      </c>
      <c r="I2005" s="159">
        <f t="shared" si="646"/>
        <v>40</v>
      </c>
      <c r="J2005" s="159" t="str">
        <f t="shared" si="647"/>
        <v/>
      </c>
      <c r="K2005" s="159" t="str">
        <f t="shared" si="648"/>
        <v/>
      </c>
      <c r="L2005" s="159" t="str">
        <f t="shared" si="649"/>
        <v/>
      </c>
      <c r="M2005" s="159" t="str">
        <f t="shared" si="650"/>
        <v/>
      </c>
    </row>
    <row r="2006" spans="1:13" ht="12.75" customHeight="1" outlineLevel="1" x14ac:dyDescent="0.25">
      <c r="A2006" s="46" t="str">
        <f t="shared" si="636"/>
        <v xml:space="preserve">Objection and Cancellation; </v>
      </c>
      <c r="B2006" s="51" t="s">
        <v>3332</v>
      </c>
      <c r="C2006" s="4"/>
      <c r="D2006" s="159"/>
      <c r="E2006" s="234" t="s">
        <v>656</v>
      </c>
      <c r="F2006" s="234" t="s">
        <v>2681</v>
      </c>
      <c r="G2006" s="159" t="str">
        <f t="shared" si="644"/>
        <v>string</v>
      </c>
      <c r="H2006" s="159" t="str">
        <f t="shared" si="645"/>
        <v/>
      </c>
      <c r="I2006" s="159">
        <f t="shared" si="646"/>
        <v>40</v>
      </c>
      <c r="J2006" s="159" t="str">
        <f t="shared" si="647"/>
        <v/>
      </c>
      <c r="K2006" s="159" t="str">
        <f t="shared" si="648"/>
        <v/>
      </c>
      <c r="L2006" s="159" t="str">
        <f t="shared" si="649"/>
        <v/>
      </c>
      <c r="M2006" s="159" t="str">
        <f t="shared" si="650"/>
        <v/>
      </c>
    </row>
    <row r="2007" spans="1:13" ht="12.75" customHeight="1" outlineLevel="1" x14ac:dyDescent="0.25">
      <c r="A2007" s="46" t="str">
        <f t="shared" si="636"/>
        <v xml:space="preserve">Objection and Cancellation; </v>
      </c>
      <c r="B2007" s="51" t="s">
        <v>3332</v>
      </c>
      <c r="C2007" s="4"/>
      <c r="D2007" s="159"/>
      <c r="E2007" s="234" t="s">
        <v>657</v>
      </c>
      <c r="F2007" s="234" t="s">
        <v>2681</v>
      </c>
      <c r="G2007" s="159" t="str">
        <f t="shared" si="644"/>
        <v>string</v>
      </c>
      <c r="H2007" s="159" t="str">
        <f t="shared" si="645"/>
        <v/>
      </c>
      <c r="I2007" s="159">
        <f t="shared" si="646"/>
        <v>40</v>
      </c>
      <c r="J2007" s="159" t="str">
        <f t="shared" si="647"/>
        <v/>
      </c>
      <c r="K2007" s="159" t="str">
        <f t="shared" si="648"/>
        <v/>
      </c>
      <c r="L2007" s="159" t="str">
        <f t="shared" si="649"/>
        <v/>
      </c>
      <c r="M2007" s="159" t="str">
        <f t="shared" si="650"/>
        <v/>
      </c>
    </row>
    <row r="2008" spans="1:13" ht="12.75" customHeight="1" outlineLevel="1" x14ac:dyDescent="0.25">
      <c r="A2008" s="46" t="str">
        <f t="shared" si="636"/>
        <v xml:space="preserve">Objection and Cancellation; </v>
      </c>
      <c r="B2008" s="51" t="s">
        <v>3332</v>
      </c>
      <c r="C2008" s="4"/>
      <c r="D2008" s="159"/>
      <c r="E2008" s="234" t="s">
        <v>2643</v>
      </c>
      <c r="F2008" s="234" t="s">
        <v>2681</v>
      </c>
      <c r="G2008" s="159" t="str">
        <f t="shared" si="644"/>
        <v>string</v>
      </c>
      <c r="H2008" s="159" t="str">
        <f t="shared" si="645"/>
        <v/>
      </c>
      <c r="I2008" s="159">
        <f t="shared" si="646"/>
        <v>30</v>
      </c>
      <c r="J2008" s="159" t="str">
        <f t="shared" si="647"/>
        <v/>
      </c>
      <c r="K2008" s="159" t="str">
        <f t="shared" si="648"/>
        <v/>
      </c>
      <c r="L2008" s="159" t="str">
        <f t="shared" si="649"/>
        <v/>
      </c>
      <c r="M2008" s="159" t="str">
        <f t="shared" si="650"/>
        <v>Yes</v>
      </c>
    </row>
    <row r="2009" spans="1:13" ht="12.75" customHeight="1" outlineLevel="1" x14ac:dyDescent="0.25">
      <c r="A2009" s="46" t="str">
        <f t="shared" si="636"/>
        <v xml:space="preserve">Objection and Cancellation; </v>
      </c>
      <c r="B2009" s="51" t="s">
        <v>3332</v>
      </c>
      <c r="C2009" s="4"/>
      <c r="D2009" s="159"/>
      <c r="E2009" s="234" t="s">
        <v>1048</v>
      </c>
      <c r="F2009" s="234" t="s">
        <v>2681</v>
      </c>
      <c r="G2009" s="159" t="str">
        <f t="shared" si="644"/>
        <v>string</v>
      </c>
      <c r="H2009" s="159" t="str">
        <f t="shared" si="645"/>
        <v/>
      </c>
      <c r="I2009" s="159">
        <f t="shared" si="646"/>
        <v>40</v>
      </c>
      <c r="J2009" s="159" t="str">
        <f t="shared" si="647"/>
        <v/>
      </c>
      <c r="K2009" s="159" t="str">
        <f t="shared" si="648"/>
        <v/>
      </c>
      <c r="L2009" s="159" t="str">
        <f t="shared" si="649"/>
        <v/>
      </c>
      <c r="M2009" s="159" t="str">
        <f t="shared" si="650"/>
        <v/>
      </c>
    </row>
    <row r="2010" spans="1:13" ht="12.75" customHeight="1" outlineLevel="1" x14ac:dyDescent="0.25">
      <c r="A2010" s="46" t="str">
        <f t="shared" si="636"/>
        <v xml:space="preserve">Objection and Cancellation; </v>
      </c>
      <c r="B2010" s="51" t="s">
        <v>3332</v>
      </c>
      <c r="C2010" s="159" t="s">
        <v>2896</v>
      </c>
      <c r="D2010" s="159" t="s">
        <v>2681</v>
      </c>
      <c r="E2010" s="4" t="s">
        <v>2897</v>
      </c>
      <c r="F2010" s="4" t="s">
        <v>2681</v>
      </c>
      <c r="G2010" s="159" t="str">
        <f t="shared" si="644"/>
        <v>string</v>
      </c>
      <c r="H2010" s="159" t="str">
        <f t="shared" si="645"/>
        <v/>
      </c>
      <c r="I2010" s="159">
        <f t="shared" si="646"/>
        <v>70</v>
      </c>
      <c r="J2010" s="159" t="str">
        <f t="shared" si="647"/>
        <v/>
      </c>
      <c r="K2010" s="159" t="str">
        <f t="shared" si="648"/>
        <v/>
      </c>
      <c r="L2010" s="159" t="str">
        <f t="shared" si="649"/>
        <v/>
      </c>
      <c r="M2010" s="159" t="str">
        <f t="shared" si="650"/>
        <v/>
      </c>
    </row>
    <row r="2011" spans="1:13" ht="12.75" customHeight="1" outlineLevel="1" x14ac:dyDescent="0.25">
      <c r="A2011" s="46" t="str">
        <f t="shared" si="636"/>
        <v xml:space="preserve">Objection and Cancellation; </v>
      </c>
      <c r="B2011" s="51" t="s">
        <v>3332</v>
      </c>
      <c r="C2011" s="235" t="s">
        <v>2690</v>
      </c>
      <c r="D2011" s="159" t="s">
        <v>2681</v>
      </c>
      <c r="E2011" s="159" t="s">
        <v>2789</v>
      </c>
      <c r="F2011" s="159" t="s">
        <v>2681</v>
      </c>
      <c r="G2011" s="159" t="str">
        <f t="shared" si="644"/>
        <v>string</v>
      </c>
      <c r="H2011" s="159" t="str">
        <f t="shared" si="645"/>
        <v/>
      </c>
      <c r="I2011" s="159">
        <f t="shared" si="646"/>
        <v>20</v>
      </c>
      <c r="J2011" s="159" t="str">
        <f t="shared" si="647"/>
        <v/>
      </c>
      <c r="K2011" s="159" t="str">
        <f t="shared" si="648"/>
        <v/>
      </c>
      <c r="L2011" s="159" t="str">
        <f t="shared" si="649"/>
        <v/>
      </c>
      <c r="M2011" s="159" t="str">
        <f t="shared" si="650"/>
        <v/>
      </c>
    </row>
    <row r="2012" spans="1:13" ht="12.75" customHeight="1" outlineLevel="1" x14ac:dyDescent="0.25">
      <c r="A2012" s="46" t="str">
        <f t="shared" ref="A2012:A2060" si="651">IF(B2012="","",VLOOKUP(B2012,mapping_result,2,FALSE))</f>
        <v xml:space="preserve">Objection and Cancellation; </v>
      </c>
      <c r="B2012" s="51" t="s">
        <v>3332</v>
      </c>
      <c r="C2012" s="159"/>
      <c r="D2012" s="159"/>
      <c r="E2012" s="159" t="s">
        <v>2790</v>
      </c>
      <c r="F2012" s="159" t="s">
        <v>2681</v>
      </c>
      <c r="G2012" s="159" t="str">
        <f t="shared" si="644"/>
        <v>string</v>
      </c>
      <c r="H2012" s="159" t="str">
        <f t="shared" si="645"/>
        <v/>
      </c>
      <c r="I2012" s="159">
        <f t="shared" si="646"/>
        <v>10</v>
      </c>
      <c r="J2012" s="159" t="str">
        <f t="shared" si="647"/>
        <v/>
      </c>
      <c r="K2012" s="159" t="str">
        <f t="shared" si="648"/>
        <v/>
      </c>
      <c r="L2012" s="159" t="str">
        <f t="shared" si="649"/>
        <v/>
      </c>
      <c r="M2012" s="159" t="str">
        <f t="shared" si="650"/>
        <v/>
      </c>
    </row>
    <row r="2013" spans="1:13" ht="12.75" customHeight="1" outlineLevel="1" x14ac:dyDescent="0.25">
      <c r="A2013" s="46" t="str">
        <f t="shared" si="651"/>
        <v xml:space="preserve">Objection and Cancellation; </v>
      </c>
      <c r="B2013" s="51" t="s">
        <v>3332</v>
      </c>
      <c r="C2013" s="235" t="s">
        <v>2691</v>
      </c>
      <c r="D2013" s="159" t="s">
        <v>2681</v>
      </c>
      <c r="E2013" s="159" t="s">
        <v>2789</v>
      </c>
      <c r="F2013" s="159" t="s">
        <v>2681</v>
      </c>
      <c r="G2013" s="159" t="str">
        <f t="shared" si="644"/>
        <v>string</v>
      </c>
      <c r="H2013" s="159" t="str">
        <f t="shared" si="645"/>
        <v/>
      </c>
      <c r="I2013" s="159">
        <f t="shared" si="646"/>
        <v>20</v>
      </c>
      <c r="J2013" s="159" t="str">
        <f t="shared" si="647"/>
        <v/>
      </c>
      <c r="K2013" s="159" t="str">
        <f t="shared" si="648"/>
        <v/>
      </c>
      <c r="L2013" s="159" t="str">
        <f t="shared" si="649"/>
        <v/>
      </c>
      <c r="M2013" s="159" t="str">
        <f t="shared" si="650"/>
        <v/>
      </c>
    </row>
    <row r="2014" spans="1:13" ht="12.75" customHeight="1" outlineLevel="1" x14ac:dyDescent="0.25">
      <c r="A2014" s="46" t="str">
        <f t="shared" si="651"/>
        <v xml:space="preserve">Objection and Cancellation; </v>
      </c>
      <c r="B2014" s="51" t="s">
        <v>3332</v>
      </c>
      <c r="E2014" s="159" t="s">
        <v>2790</v>
      </c>
      <c r="F2014" s="159" t="s">
        <v>2681</v>
      </c>
      <c r="G2014" s="159" t="str">
        <f t="shared" si="644"/>
        <v>string</v>
      </c>
      <c r="H2014" s="159" t="str">
        <f t="shared" si="645"/>
        <v/>
      </c>
      <c r="I2014" s="159">
        <f t="shared" si="646"/>
        <v>10</v>
      </c>
      <c r="J2014" s="159" t="str">
        <f t="shared" si="647"/>
        <v/>
      </c>
      <c r="K2014" s="159" t="str">
        <f t="shared" si="648"/>
        <v/>
      </c>
      <c r="L2014" s="159" t="str">
        <f t="shared" si="649"/>
        <v/>
      </c>
      <c r="M2014" s="159" t="str">
        <f t="shared" si="650"/>
        <v/>
      </c>
    </row>
    <row r="2015" spans="1:13" ht="12.75" customHeight="1" outlineLevel="1" x14ac:dyDescent="0.25">
      <c r="A2015" s="46" t="str">
        <f t="shared" si="651"/>
        <v xml:space="preserve">Objection and Cancellation; </v>
      </c>
      <c r="B2015" s="51" t="s">
        <v>3332</v>
      </c>
      <c r="C2015" s="235" t="s">
        <v>2692</v>
      </c>
      <c r="D2015" s="159" t="s">
        <v>2681</v>
      </c>
      <c r="E2015" s="159" t="s">
        <v>2789</v>
      </c>
      <c r="F2015" s="159" t="s">
        <v>2681</v>
      </c>
      <c r="G2015" s="159" t="str">
        <f t="shared" si="644"/>
        <v>string</v>
      </c>
      <c r="H2015" s="159" t="str">
        <f t="shared" si="645"/>
        <v/>
      </c>
      <c r="I2015" s="159">
        <f t="shared" si="646"/>
        <v>20</v>
      </c>
      <c r="J2015" s="159" t="str">
        <f t="shared" si="647"/>
        <v/>
      </c>
      <c r="K2015" s="159" t="str">
        <f t="shared" si="648"/>
        <v/>
      </c>
      <c r="L2015" s="159" t="str">
        <f t="shared" si="649"/>
        <v/>
      </c>
      <c r="M2015" s="159" t="str">
        <f t="shared" si="650"/>
        <v/>
      </c>
    </row>
    <row r="2016" spans="1:13" ht="12.75" customHeight="1" outlineLevel="1" x14ac:dyDescent="0.25">
      <c r="A2016" s="46" t="str">
        <f t="shared" si="651"/>
        <v xml:space="preserve">Objection and Cancellation; </v>
      </c>
      <c r="B2016" s="51" t="s">
        <v>3332</v>
      </c>
      <c r="C2016" s="159"/>
      <c r="D2016" s="159"/>
      <c r="E2016" s="159" t="s">
        <v>2790</v>
      </c>
      <c r="F2016" s="159" t="s">
        <v>2681</v>
      </c>
      <c r="G2016" s="159" t="str">
        <f t="shared" si="644"/>
        <v>string</v>
      </c>
      <c r="H2016" s="159" t="str">
        <f t="shared" si="645"/>
        <v/>
      </c>
      <c r="I2016" s="159">
        <f t="shared" si="646"/>
        <v>10</v>
      </c>
      <c r="J2016" s="159" t="str">
        <f t="shared" si="647"/>
        <v/>
      </c>
      <c r="K2016" s="159" t="str">
        <f t="shared" si="648"/>
        <v/>
      </c>
      <c r="L2016" s="159" t="str">
        <f t="shared" si="649"/>
        <v/>
      </c>
      <c r="M2016" s="159" t="str">
        <f t="shared" si="650"/>
        <v/>
      </c>
    </row>
    <row r="2017" spans="1:13" ht="12.75" customHeight="1" x14ac:dyDescent="0.25">
      <c r="A2017" s="46" t="str">
        <f t="shared" si="651"/>
        <v xml:space="preserve">Supplier Unit Registration; </v>
      </c>
      <c r="B2017" s="47" t="s">
        <v>1321</v>
      </c>
      <c r="C2017" s="48" t="str">
        <f>VLOOKUP($B2017,MMnames,2,FALSE)</f>
        <v>Change of SSAC and or SupplierUnit Rejection</v>
      </c>
      <c r="D2017" s="49"/>
      <c r="E2017" s="49"/>
      <c r="F2017" s="14"/>
      <c r="G2017" s="14"/>
      <c r="H2017" s="14"/>
      <c r="I2017" s="14"/>
      <c r="J2017" s="14"/>
      <c r="K2017" s="14"/>
      <c r="L2017" s="14"/>
      <c r="M2017" s="14"/>
    </row>
    <row r="2018" spans="1:13" ht="12.75" customHeight="1" outlineLevel="1" x14ac:dyDescent="0.25">
      <c r="A2018" s="46" t="str">
        <f t="shared" si="651"/>
        <v xml:space="preserve">Supplier Unit Registration; </v>
      </c>
      <c r="B2018" s="51" t="s">
        <v>1321</v>
      </c>
      <c r="C2018" s="159" t="s">
        <v>2668</v>
      </c>
      <c r="D2018" s="159"/>
      <c r="E2018" s="159" t="s">
        <v>2769</v>
      </c>
      <c r="F2018" s="159" t="s">
        <v>2670</v>
      </c>
      <c r="G2018" s="159" t="str">
        <f t="shared" ref="G2018:G2023" si="652">VLOOKUP(E2018,DI_schema,2,FALSE)</f>
        <v>string</v>
      </c>
      <c r="H2018" s="159">
        <f t="shared" ref="H2018:H2023" si="653">VLOOKUP($E2018,DI_schema,3,FALSE)</f>
        <v>11</v>
      </c>
      <c r="I2018" s="159" t="str">
        <f t="shared" ref="I2018:I2023" si="654">VLOOKUP($E2018,DI_schema,4,FALSE)</f>
        <v/>
      </c>
      <c r="J2018" s="159" t="str">
        <f t="shared" ref="J2018:J2023" si="655">VLOOKUP($E2018,DI_schema,5,FALSE)</f>
        <v/>
      </c>
      <c r="K2018" s="159" t="str">
        <f t="shared" ref="K2018:K2023" si="656">VLOOKUP($E2018,DI_schema,6,FALSE)</f>
        <v/>
      </c>
      <c r="L2018" s="159" t="str">
        <f t="shared" ref="L2018:L2023" si="657">VLOOKUP($E2018,DI_schema,7,FALSE)</f>
        <v/>
      </c>
      <c r="M2018" s="159" t="str">
        <f t="shared" ref="M2018:M2023" si="658">IF(LEN(VLOOKUP($E2018,DI_schema,8,FALSE))&gt;0,"Yes","")</f>
        <v/>
      </c>
    </row>
    <row r="2019" spans="1:13" ht="12.75" customHeight="1" outlineLevel="1" x14ac:dyDescent="0.25">
      <c r="A2019" s="46" t="str">
        <f t="shared" si="651"/>
        <v xml:space="preserve">Supplier Unit Registration; </v>
      </c>
      <c r="B2019" s="51" t="s">
        <v>1321</v>
      </c>
      <c r="C2019" s="159"/>
      <c r="D2019" s="159"/>
      <c r="E2019" s="4" t="s">
        <v>2894</v>
      </c>
      <c r="F2019" s="4" t="s">
        <v>2670</v>
      </c>
      <c r="G2019" s="159" t="str">
        <f t="shared" si="652"/>
        <v>string</v>
      </c>
      <c r="H2019" s="159" t="str">
        <f t="shared" si="653"/>
        <v/>
      </c>
      <c r="I2019" s="159">
        <f t="shared" si="654"/>
        <v>35</v>
      </c>
      <c r="J2019" s="159" t="str">
        <f t="shared" si="655"/>
        <v/>
      </c>
      <c r="K2019" s="159" t="str">
        <f t="shared" si="656"/>
        <v/>
      </c>
      <c r="L2019" s="159" t="str">
        <f t="shared" si="657"/>
        <v/>
      </c>
      <c r="M2019" s="159" t="str">
        <f t="shared" si="658"/>
        <v/>
      </c>
    </row>
    <row r="2020" spans="1:13" ht="12.75" customHeight="1" outlineLevel="1" x14ac:dyDescent="0.25">
      <c r="A2020" s="46" t="str">
        <f t="shared" si="651"/>
        <v xml:space="preserve">Supplier Unit Registration; </v>
      </c>
      <c r="B2020" s="51" t="s">
        <v>1321</v>
      </c>
      <c r="C2020" s="4"/>
      <c r="D2020" s="159"/>
      <c r="E2020" s="4" t="s">
        <v>2751</v>
      </c>
      <c r="F2020" s="4" t="s">
        <v>2670</v>
      </c>
      <c r="G2020" s="159" t="str">
        <f t="shared" si="652"/>
        <v>string</v>
      </c>
      <c r="H2020" s="159">
        <f t="shared" si="653"/>
        <v>9</v>
      </c>
      <c r="I2020" s="159" t="str">
        <f t="shared" si="654"/>
        <v/>
      </c>
      <c r="J2020" s="159" t="str">
        <f t="shared" si="655"/>
        <v/>
      </c>
      <c r="K2020" s="159" t="str">
        <f t="shared" si="656"/>
        <v/>
      </c>
      <c r="L2020" s="159" t="str">
        <f t="shared" si="657"/>
        <v/>
      </c>
      <c r="M2020" s="159" t="str">
        <f t="shared" si="658"/>
        <v>Yes</v>
      </c>
    </row>
    <row r="2021" spans="1:13" ht="12.75" customHeight="1" outlineLevel="1" x14ac:dyDescent="0.25">
      <c r="A2021" s="46" t="str">
        <f t="shared" si="651"/>
        <v xml:space="preserve">Supplier Unit Registration; </v>
      </c>
      <c r="B2021" s="51" t="s">
        <v>1321</v>
      </c>
      <c r="C2021" s="159"/>
      <c r="D2021" s="159"/>
      <c r="E2021" s="4" t="s">
        <v>2672</v>
      </c>
      <c r="F2021" s="4" t="s">
        <v>2670</v>
      </c>
      <c r="G2021" s="159" t="str">
        <f t="shared" si="652"/>
        <v>string</v>
      </c>
      <c r="H2021" s="159" t="str">
        <f t="shared" si="653"/>
        <v/>
      </c>
      <c r="I2021" s="159">
        <f t="shared" si="654"/>
        <v>1</v>
      </c>
      <c r="J2021" s="159" t="str">
        <f t="shared" si="655"/>
        <v/>
      </c>
      <c r="K2021" s="159" t="str">
        <f t="shared" si="656"/>
        <v/>
      </c>
      <c r="L2021" s="159" t="str">
        <f t="shared" si="657"/>
        <v/>
      </c>
      <c r="M2021" s="159" t="str">
        <f t="shared" si="658"/>
        <v>Yes</v>
      </c>
    </row>
    <row r="2022" spans="1:13" ht="12.75" customHeight="1" outlineLevel="1" x14ac:dyDescent="0.25">
      <c r="A2022" s="46" t="str">
        <f t="shared" si="651"/>
        <v xml:space="preserve">Supplier Unit Registration; </v>
      </c>
      <c r="B2022" s="51" t="s">
        <v>1321</v>
      </c>
      <c r="C2022" s="159"/>
      <c r="D2022" s="159"/>
      <c r="E2022" s="4" t="s">
        <v>2895</v>
      </c>
      <c r="F2022" s="4" t="s">
        <v>2670</v>
      </c>
      <c r="G2022" s="159" t="str">
        <f t="shared" si="652"/>
        <v>date</v>
      </c>
      <c r="H2022" s="159" t="str">
        <f t="shared" si="653"/>
        <v/>
      </c>
      <c r="I2022" s="159" t="str">
        <f t="shared" si="654"/>
        <v/>
      </c>
      <c r="J2022" s="159" t="str">
        <f t="shared" si="655"/>
        <v/>
      </c>
      <c r="K2022" s="159" t="str">
        <f t="shared" si="656"/>
        <v/>
      </c>
      <c r="L2022" s="159" t="str">
        <f t="shared" si="657"/>
        <v/>
      </c>
      <c r="M2022" s="159" t="str">
        <f t="shared" si="658"/>
        <v/>
      </c>
    </row>
    <row r="2023" spans="1:13" ht="12.75" customHeight="1" outlineLevel="1" x14ac:dyDescent="0.25">
      <c r="A2023" s="46" t="str">
        <f t="shared" si="651"/>
        <v xml:space="preserve">Supplier Unit Registration; </v>
      </c>
      <c r="B2023" s="51" t="s">
        <v>1321</v>
      </c>
      <c r="C2023" s="4" t="s">
        <v>2898</v>
      </c>
      <c r="D2023" s="159" t="s">
        <v>2674</v>
      </c>
      <c r="E2023" s="234" t="s">
        <v>648</v>
      </c>
      <c r="F2023" s="233" t="s">
        <v>2670</v>
      </c>
      <c r="G2023" s="159" t="str">
        <f t="shared" si="652"/>
        <v>string</v>
      </c>
      <c r="H2023" s="159" t="str">
        <f t="shared" si="653"/>
        <v/>
      </c>
      <c r="I2023" s="159">
        <f t="shared" si="654"/>
        <v>3</v>
      </c>
      <c r="J2023" s="159">
        <f t="shared" si="655"/>
        <v>2</v>
      </c>
      <c r="K2023" s="159" t="str">
        <f t="shared" si="656"/>
        <v/>
      </c>
      <c r="L2023" s="159" t="str">
        <f t="shared" si="657"/>
        <v/>
      </c>
      <c r="M2023" s="159" t="str">
        <f t="shared" si="658"/>
        <v/>
      </c>
    </row>
    <row r="2024" spans="1:13" ht="12.75" customHeight="1" x14ac:dyDescent="0.25">
      <c r="A2024" s="46" t="str">
        <f t="shared" si="651"/>
        <v xml:space="preserve">Customer Details; </v>
      </c>
      <c r="B2024" s="47" t="s">
        <v>1323</v>
      </c>
      <c r="C2024" s="48" t="str">
        <f>VLOOKUP($B2024,MMnames,2,FALSE)</f>
        <v>Change Of Legal Entity Confirmation</v>
      </c>
      <c r="D2024" s="49"/>
      <c r="E2024" s="49"/>
      <c r="F2024" s="14"/>
      <c r="G2024" s="14"/>
      <c r="H2024" s="14"/>
      <c r="I2024" s="14"/>
      <c r="J2024" s="14"/>
      <c r="K2024" s="14"/>
      <c r="L2024" s="14"/>
      <c r="M2024" s="14"/>
    </row>
    <row r="2025" spans="1:13" ht="12.75" customHeight="1" outlineLevel="1" x14ac:dyDescent="0.25">
      <c r="A2025" s="46" t="str">
        <f t="shared" si="651"/>
        <v xml:space="preserve">Customer Details; </v>
      </c>
      <c r="B2025" s="51" t="s">
        <v>1323</v>
      </c>
      <c r="C2025" s="4" t="s">
        <v>2668</v>
      </c>
      <c r="D2025" s="4"/>
      <c r="E2025" s="4" t="s">
        <v>2769</v>
      </c>
      <c r="F2025" s="4" t="s">
        <v>2670</v>
      </c>
      <c r="G2025" s="159" t="str">
        <f t="shared" ref="G2025:G2051" si="659">VLOOKUP(E2025,DI_schema,2,FALSE)</f>
        <v>string</v>
      </c>
      <c r="H2025" s="159">
        <f t="shared" ref="H2025:H2051" si="660">VLOOKUP($E2025,DI_schema,3,FALSE)</f>
        <v>11</v>
      </c>
      <c r="I2025" s="159" t="str">
        <f t="shared" ref="I2025:I2051" si="661">VLOOKUP($E2025,DI_schema,4,FALSE)</f>
        <v/>
      </c>
      <c r="J2025" s="159" t="str">
        <f t="shared" ref="J2025:J2051" si="662">VLOOKUP($E2025,DI_schema,5,FALSE)</f>
        <v/>
      </c>
      <c r="K2025" s="159" t="str">
        <f t="shared" ref="K2025:K2051" si="663">VLOOKUP($E2025,DI_schema,6,FALSE)</f>
        <v/>
      </c>
      <c r="L2025" s="159" t="str">
        <f t="shared" ref="L2025:L2051" si="664">VLOOKUP($E2025,DI_schema,7,FALSE)</f>
        <v/>
      </c>
      <c r="M2025" s="159" t="str">
        <f t="shared" ref="M2025:M2051" si="665">IF(LEN(VLOOKUP($E2025,DI_schema,8,FALSE))&gt;0,"Yes","")</f>
        <v/>
      </c>
    </row>
    <row r="2026" spans="1:13" ht="12.75" customHeight="1" outlineLevel="1" x14ac:dyDescent="0.25">
      <c r="A2026" s="46" t="str">
        <f t="shared" si="651"/>
        <v xml:space="preserve">Customer Details; </v>
      </c>
      <c r="B2026" s="51" t="s">
        <v>1323</v>
      </c>
      <c r="C2026" s="4"/>
      <c r="D2026" s="4"/>
      <c r="E2026" s="4" t="s">
        <v>2671</v>
      </c>
      <c r="F2026" s="4" t="s">
        <v>2670</v>
      </c>
      <c r="G2026" s="159" t="str">
        <f t="shared" si="659"/>
        <v>string</v>
      </c>
      <c r="H2026" s="159">
        <f t="shared" si="660"/>
        <v>3</v>
      </c>
      <c r="I2026" s="159" t="str">
        <f t="shared" si="661"/>
        <v/>
      </c>
      <c r="J2026" s="159" t="str">
        <f t="shared" si="662"/>
        <v/>
      </c>
      <c r="K2026" s="159" t="str">
        <f t="shared" si="663"/>
        <v/>
      </c>
      <c r="L2026" s="159" t="str">
        <f t="shared" si="664"/>
        <v/>
      </c>
      <c r="M2026" s="159" t="str">
        <f t="shared" si="665"/>
        <v/>
      </c>
    </row>
    <row r="2027" spans="1:13" ht="12.75" customHeight="1" outlineLevel="1" x14ac:dyDescent="0.25">
      <c r="A2027" s="46" t="str">
        <f t="shared" si="651"/>
        <v xml:space="preserve">Customer Details; </v>
      </c>
      <c r="B2027" s="51" t="s">
        <v>1323</v>
      </c>
      <c r="C2027" s="4"/>
      <c r="D2027" s="4"/>
      <c r="E2027" s="4" t="s">
        <v>2894</v>
      </c>
      <c r="F2027" s="4" t="s">
        <v>2670</v>
      </c>
      <c r="G2027" s="159" t="str">
        <f t="shared" si="659"/>
        <v>string</v>
      </c>
      <c r="H2027" s="159" t="str">
        <f t="shared" si="660"/>
        <v/>
      </c>
      <c r="I2027" s="159">
        <f t="shared" si="661"/>
        <v>35</v>
      </c>
      <c r="J2027" s="159" t="str">
        <f t="shared" si="662"/>
        <v/>
      </c>
      <c r="K2027" s="159" t="str">
        <f t="shared" si="663"/>
        <v/>
      </c>
      <c r="L2027" s="159" t="str">
        <f t="shared" si="664"/>
        <v/>
      </c>
      <c r="M2027" s="159" t="str">
        <f t="shared" si="665"/>
        <v/>
      </c>
    </row>
    <row r="2028" spans="1:13" ht="12.75" customHeight="1" outlineLevel="1" x14ac:dyDescent="0.25">
      <c r="A2028" s="46" t="str">
        <f t="shared" si="651"/>
        <v xml:space="preserve">Customer Details; </v>
      </c>
      <c r="B2028" s="51" t="s">
        <v>1323</v>
      </c>
      <c r="C2028" s="4"/>
      <c r="D2028" s="4"/>
      <c r="E2028" s="4" t="s">
        <v>1245</v>
      </c>
      <c r="F2028" s="4" t="s">
        <v>2670</v>
      </c>
      <c r="G2028" s="159" t="str">
        <f t="shared" si="659"/>
        <v>date</v>
      </c>
      <c r="H2028" s="159" t="str">
        <f t="shared" si="660"/>
        <v/>
      </c>
      <c r="I2028" s="159" t="str">
        <f t="shared" si="661"/>
        <v/>
      </c>
      <c r="J2028" s="159" t="str">
        <f t="shared" si="662"/>
        <v/>
      </c>
      <c r="K2028" s="159" t="str">
        <f t="shared" si="663"/>
        <v/>
      </c>
      <c r="L2028" s="159" t="str">
        <f t="shared" si="664"/>
        <v/>
      </c>
      <c r="M2028" s="159" t="str">
        <f t="shared" si="665"/>
        <v/>
      </c>
    </row>
    <row r="2029" spans="1:13" ht="12.75" customHeight="1" outlineLevel="1" x14ac:dyDescent="0.25">
      <c r="A2029" s="46" t="str">
        <f t="shared" si="651"/>
        <v xml:space="preserve">Customer Details; </v>
      </c>
      <c r="B2029" s="51" t="s">
        <v>1323</v>
      </c>
      <c r="C2029" s="4"/>
      <c r="D2029" s="4"/>
      <c r="E2029" s="4" t="s">
        <v>2771</v>
      </c>
      <c r="F2029" s="4" t="s">
        <v>2670</v>
      </c>
      <c r="G2029" s="159" t="str">
        <f t="shared" si="659"/>
        <v>string</v>
      </c>
      <c r="H2029" s="159" t="str">
        <f t="shared" si="660"/>
        <v/>
      </c>
      <c r="I2029" s="159">
        <f t="shared" si="661"/>
        <v>4</v>
      </c>
      <c r="J2029" s="159" t="str">
        <f t="shared" si="662"/>
        <v/>
      </c>
      <c r="K2029" s="159" t="str">
        <f t="shared" si="663"/>
        <v/>
      </c>
      <c r="L2029" s="159" t="str">
        <f t="shared" si="664"/>
        <v/>
      </c>
      <c r="M2029" s="159" t="str">
        <f t="shared" si="665"/>
        <v/>
      </c>
    </row>
    <row r="2030" spans="1:13" ht="12.75" customHeight="1" outlineLevel="1" x14ac:dyDescent="0.25">
      <c r="A2030" s="46" t="str">
        <f t="shared" si="651"/>
        <v xml:space="preserve">Customer Details; </v>
      </c>
      <c r="B2030" s="51" t="s">
        <v>1323</v>
      </c>
      <c r="C2030" s="4"/>
      <c r="D2030" s="4"/>
      <c r="E2030" s="4" t="s">
        <v>1054</v>
      </c>
      <c r="F2030" s="4" t="s">
        <v>2681</v>
      </c>
      <c r="G2030" s="159" t="str">
        <f t="shared" si="659"/>
        <v>string</v>
      </c>
      <c r="H2030" s="159" t="str">
        <f t="shared" si="660"/>
        <v/>
      </c>
      <c r="I2030" s="159">
        <f t="shared" si="661"/>
        <v>5</v>
      </c>
      <c r="J2030" s="159" t="str">
        <f t="shared" si="662"/>
        <v/>
      </c>
      <c r="K2030" s="159" t="str">
        <f t="shared" si="663"/>
        <v/>
      </c>
      <c r="L2030" s="159" t="str">
        <f t="shared" si="664"/>
        <v/>
      </c>
      <c r="M2030" s="159" t="str">
        <f t="shared" si="665"/>
        <v/>
      </c>
    </row>
    <row r="2031" spans="1:13" ht="12.75" customHeight="1" outlineLevel="1" x14ac:dyDescent="0.25">
      <c r="A2031" s="46" t="str">
        <f t="shared" si="651"/>
        <v xml:space="preserve">Customer Details; </v>
      </c>
      <c r="B2031" s="51" t="s">
        <v>1323</v>
      </c>
      <c r="C2031" s="159" t="s">
        <v>2896</v>
      </c>
      <c r="D2031" s="159" t="s">
        <v>2681</v>
      </c>
      <c r="E2031" s="4" t="s">
        <v>2897</v>
      </c>
      <c r="F2031" s="4" t="s">
        <v>2681</v>
      </c>
      <c r="G2031" s="159" t="str">
        <f t="shared" si="659"/>
        <v>string</v>
      </c>
      <c r="H2031" s="159" t="str">
        <f t="shared" si="660"/>
        <v/>
      </c>
      <c r="I2031" s="159">
        <f t="shared" si="661"/>
        <v>70</v>
      </c>
      <c r="J2031" s="159" t="str">
        <f t="shared" si="662"/>
        <v/>
      </c>
      <c r="K2031" s="159" t="str">
        <f t="shared" si="663"/>
        <v/>
      </c>
      <c r="L2031" s="159" t="str">
        <f t="shared" si="664"/>
        <v/>
      </c>
      <c r="M2031" s="159" t="str">
        <f t="shared" si="665"/>
        <v/>
      </c>
    </row>
    <row r="2032" spans="1:13" ht="12.75" customHeight="1" outlineLevel="1" x14ac:dyDescent="0.25">
      <c r="A2032" s="46" t="str">
        <f t="shared" si="651"/>
        <v xml:space="preserve">Customer Details; </v>
      </c>
      <c r="B2032" s="51" t="s">
        <v>1323</v>
      </c>
      <c r="C2032" s="235" t="s">
        <v>3695</v>
      </c>
      <c r="D2032" s="159" t="s">
        <v>2681</v>
      </c>
      <c r="E2032" s="159" t="s">
        <v>2789</v>
      </c>
      <c r="F2032" s="159" t="s">
        <v>2681</v>
      </c>
      <c r="G2032" s="159" t="str">
        <f t="shared" si="659"/>
        <v>string</v>
      </c>
      <c r="H2032" s="159" t="str">
        <f t="shared" si="660"/>
        <v/>
      </c>
      <c r="I2032" s="159">
        <f t="shared" si="661"/>
        <v>20</v>
      </c>
      <c r="J2032" s="159" t="str">
        <f t="shared" si="662"/>
        <v/>
      </c>
      <c r="K2032" s="159" t="str">
        <f t="shared" si="663"/>
        <v/>
      </c>
      <c r="L2032" s="159" t="str">
        <f t="shared" si="664"/>
        <v/>
      </c>
      <c r="M2032" s="159" t="str">
        <f t="shared" si="665"/>
        <v/>
      </c>
    </row>
    <row r="2033" spans="1:13" ht="12.75" customHeight="1" outlineLevel="1" x14ac:dyDescent="0.25">
      <c r="A2033" s="46" t="str">
        <f t="shared" si="651"/>
        <v xml:space="preserve">Customer Details; </v>
      </c>
      <c r="B2033" s="51" t="s">
        <v>1323</v>
      </c>
      <c r="C2033" s="159"/>
      <c r="D2033" s="159"/>
      <c r="E2033" s="159" t="s">
        <v>2790</v>
      </c>
      <c r="F2033" s="159" t="s">
        <v>2681</v>
      </c>
      <c r="G2033" s="159" t="str">
        <f t="shared" si="659"/>
        <v>string</v>
      </c>
      <c r="H2033" s="159" t="str">
        <f t="shared" si="660"/>
        <v/>
      </c>
      <c r="I2033" s="159">
        <f t="shared" si="661"/>
        <v>10</v>
      </c>
      <c r="J2033" s="159" t="str">
        <f t="shared" si="662"/>
        <v/>
      </c>
      <c r="K2033" s="159" t="str">
        <f t="shared" si="663"/>
        <v/>
      </c>
      <c r="L2033" s="159" t="str">
        <f t="shared" si="664"/>
        <v/>
      </c>
      <c r="M2033" s="159" t="str">
        <f t="shared" si="665"/>
        <v/>
      </c>
    </row>
    <row r="2034" spans="1:13" ht="12.75" customHeight="1" outlineLevel="1" x14ac:dyDescent="0.25">
      <c r="A2034" s="46" t="str">
        <f t="shared" si="651"/>
        <v xml:space="preserve">Customer Details; </v>
      </c>
      <c r="B2034" s="51" t="s">
        <v>1323</v>
      </c>
      <c r="C2034" s="235" t="s">
        <v>3696</v>
      </c>
      <c r="D2034" s="159" t="s">
        <v>2681</v>
      </c>
      <c r="E2034" s="159" t="s">
        <v>2789</v>
      </c>
      <c r="F2034" s="159" t="s">
        <v>2681</v>
      </c>
      <c r="G2034" s="159" t="str">
        <f t="shared" si="659"/>
        <v>string</v>
      </c>
      <c r="H2034" s="159" t="str">
        <f t="shared" si="660"/>
        <v/>
      </c>
      <c r="I2034" s="159">
        <f t="shared" si="661"/>
        <v>20</v>
      </c>
      <c r="J2034" s="159" t="str">
        <f t="shared" si="662"/>
        <v/>
      </c>
      <c r="K2034" s="159" t="str">
        <f t="shared" si="663"/>
        <v/>
      </c>
      <c r="L2034" s="159" t="str">
        <f t="shared" si="664"/>
        <v/>
      </c>
      <c r="M2034" s="159" t="str">
        <f t="shared" si="665"/>
        <v/>
      </c>
    </row>
    <row r="2035" spans="1:13" ht="12.75" customHeight="1" outlineLevel="1" x14ac:dyDescent="0.25">
      <c r="A2035" s="46" t="str">
        <f t="shared" si="651"/>
        <v xml:space="preserve">Customer Details; </v>
      </c>
      <c r="B2035" s="51" t="s">
        <v>1323</v>
      </c>
      <c r="E2035" s="159" t="s">
        <v>2790</v>
      </c>
      <c r="F2035" s="159" t="s">
        <v>2681</v>
      </c>
      <c r="G2035" s="159" t="str">
        <f t="shared" si="659"/>
        <v>string</v>
      </c>
      <c r="H2035" s="159" t="str">
        <f t="shared" si="660"/>
        <v/>
      </c>
      <c r="I2035" s="159">
        <f t="shared" si="661"/>
        <v>10</v>
      </c>
      <c r="J2035" s="159" t="str">
        <f t="shared" si="662"/>
        <v/>
      </c>
      <c r="K2035" s="159" t="str">
        <f t="shared" si="663"/>
        <v/>
      </c>
      <c r="L2035" s="159" t="str">
        <f t="shared" si="664"/>
        <v/>
      </c>
      <c r="M2035" s="159" t="str">
        <f t="shared" si="665"/>
        <v/>
      </c>
    </row>
    <row r="2036" spans="1:13" ht="12.75" customHeight="1" outlineLevel="1" x14ac:dyDescent="0.25">
      <c r="A2036" s="46" t="str">
        <f t="shared" si="651"/>
        <v xml:space="preserve">Customer Details; </v>
      </c>
      <c r="B2036" s="51" t="s">
        <v>1323</v>
      </c>
      <c r="C2036" s="235" t="s">
        <v>3697</v>
      </c>
      <c r="D2036" s="159" t="s">
        <v>2681</v>
      </c>
      <c r="E2036" s="159" t="s">
        <v>2789</v>
      </c>
      <c r="F2036" s="159" t="s">
        <v>2681</v>
      </c>
      <c r="G2036" s="159" t="str">
        <f t="shared" si="659"/>
        <v>string</v>
      </c>
      <c r="H2036" s="159" t="str">
        <f t="shared" si="660"/>
        <v/>
      </c>
      <c r="I2036" s="159">
        <f t="shared" si="661"/>
        <v>20</v>
      </c>
      <c r="J2036" s="159" t="str">
        <f t="shared" si="662"/>
        <v/>
      </c>
      <c r="K2036" s="159" t="str">
        <f t="shared" si="663"/>
        <v/>
      </c>
      <c r="L2036" s="159" t="str">
        <f t="shared" si="664"/>
        <v/>
      </c>
      <c r="M2036" s="159" t="str">
        <f t="shared" si="665"/>
        <v/>
      </c>
    </row>
    <row r="2037" spans="1:13" ht="12.75" customHeight="1" outlineLevel="1" x14ac:dyDescent="0.25">
      <c r="A2037" s="46" t="str">
        <f t="shared" si="651"/>
        <v xml:space="preserve">Customer Details; </v>
      </c>
      <c r="B2037" s="51" t="s">
        <v>1323</v>
      </c>
      <c r="C2037" s="159"/>
      <c r="D2037" s="159"/>
      <c r="E2037" s="159" t="s">
        <v>2790</v>
      </c>
      <c r="F2037" s="159" t="s">
        <v>2681</v>
      </c>
      <c r="G2037" s="159" t="str">
        <f t="shared" si="659"/>
        <v>string</v>
      </c>
      <c r="H2037" s="159" t="str">
        <f t="shared" si="660"/>
        <v/>
      </c>
      <c r="I2037" s="159">
        <f t="shared" si="661"/>
        <v>10</v>
      </c>
      <c r="J2037" s="159" t="str">
        <f t="shared" si="662"/>
        <v/>
      </c>
      <c r="K2037" s="159" t="str">
        <f t="shared" si="663"/>
        <v/>
      </c>
      <c r="L2037" s="159" t="str">
        <f t="shared" si="664"/>
        <v/>
      </c>
      <c r="M2037" s="159" t="str">
        <f t="shared" si="665"/>
        <v/>
      </c>
    </row>
    <row r="2038" spans="1:13" ht="12.75" customHeight="1" outlineLevel="1" x14ac:dyDescent="0.25">
      <c r="A2038" s="46" t="str">
        <f t="shared" si="651"/>
        <v xml:space="preserve">Customer Details; </v>
      </c>
      <c r="B2038" s="51" t="s">
        <v>1323</v>
      </c>
      <c r="C2038" s="159" t="s">
        <v>652</v>
      </c>
      <c r="D2038" s="159" t="s">
        <v>2670</v>
      </c>
      <c r="E2038" s="234" t="s">
        <v>653</v>
      </c>
      <c r="F2038" s="234" t="s">
        <v>2681</v>
      </c>
      <c r="G2038" s="159" t="str">
        <f t="shared" si="659"/>
        <v>string</v>
      </c>
      <c r="H2038" s="159" t="str">
        <f t="shared" si="660"/>
        <v/>
      </c>
      <c r="I2038" s="159">
        <f t="shared" si="661"/>
        <v>4</v>
      </c>
      <c r="J2038" s="159" t="str">
        <f t="shared" si="662"/>
        <v/>
      </c>
      <c r="K2038" s="159" t="str">
        <f t="shared" si="663"/>
        <v/>
      </c>
      <c r="L2038" s="159" t="str">
        <f t="shared" si="664"/>
        <v/>
      </c>
      <c r="M2038" s="159" t="str">
        <f t="shared" si="665"/>
        <v>Yes</v>
      </c>
    </row>
    <row r="2039" spans="1:13" ht="12.75" customHeight="1" outlineLevel="1" x14ac:dyDescent="0.25">
      <c r="A2039" s="46" t="str">
        <f t="shared" si="651"/>
        <v xml:space="preserve">Customer Details; </v>
      </c>
      <c r="B2039" s="51" t="s">
        <v>1323</v>
      </c>
      <c r="C2039" s="159"/>
      <c r="D2039" s="159"/>
      <c r="E2039" s="234" t="s">
        <v>654</v>
      </c>
      <c r="F2039" s="234" t="s">
        <v>2681</v>
      </c>
      <c r="G2039" s="159" t="str">
        <f t="shared" si="659"/>
        <v>string</v>
      </c>
      <c r="H2039" s="159" t="str">
        <f t="shared" si="660"/>
        <v/>
      </c>
      <c r="I2039" s="159">
        <f t="shared" si="661"/>
        <v>40</v>
      </c>
      <c r="J2039" s="159" t="str">
        <f t="shared" si="662"/>
        <v/>
      </c>
      <c r="K2039" s="159" t="str">
        <f t="shared" si="663"/>
        <v/>
      </c>
      <c r="L2039" s="159" t="str">
        <f t="shared" si="664"/>
        <v/>
      </c>
      <c r="M2039" s="159" t="str">
        <f t="shared" si="665"/>
        <v/>
      </c>
    </row>
    <row r="2040" spans="1:13" ht="12.75" customHeight="1" outlineLevel="1" x14ac:dyDescent="0.25">
      <c r="A2040" s="46" t="str">
        <f t="shared" si="651"/>
        <v xml:space="preserve">Customer Details; </v>
      </c>
      <c r="B2040" s="51" t="s">
        <v>1323</v>
      </c>
      <c r="C2040" s="159"/>
      <c r="D2040" s="159"/>
      <c r="E2040" s="234" t="s">
        <v>655</v>
      </c>
      <c r="F2040" s="234" t="s">
        <v>2681</v>
      </c>
      <c r="G2040" s="159" t="str">
        <f t="shared" si="659"/>
        <v>string</v>
      </c>
      <c r="H2040" s="159" t="str">
        <f t="shared" si="660"/>
        <v/>
      </c>
      <c r="I2040" s="159">
        <f t="shared" si="661"/>
        <v>40</v>
      </c>
      <c r="J2040" s="159" t="str">
        <f t="shared" si="662"/>
        <v/>
      </c>
      <c r="K2040" s="159" t="str">
        <f t="shared" si="663"/>
        <v/>
      </c>
      <c r="L2040" s="159" t="str">
        <f t="shared" si="664"/>
        <v/>
      </c>
      <c r="M2040" s="159" t="str">
        <f t="shared" si="665"/>
        <v/>
      </c>
    </row>
    <row r="2041" spans="1:13" ht="12.75" customHeight="1" outlineLevel="1" x14ac:dyDescent="0.25">
      <c r="A2041" s="46" t="str">
        <f t="shared" si="651"/>
        <v xml:space="preserve">Customer Details; </v>
      </c>
      <c r="B2041" s="51" t="s">
        <v>1323</v>
      </c>
      <c r="C2041" s="159"/>
      <c r="D2041" s="159"/>
      <c r="E2041" s="234" t="s">
        <v>656</v>
      </c>
      <c r="F2041" s="234" t="s">
        <v>2681</v>
      </c>
      <c r="G2041" s="159" t="str">
        <f t="shared" si="659"/>
        <v>string</v>
      </c>
      <c r="H2041" s="159" t="str">
        <f t="shared" si="660"/>
        <v/>
      </c>
      <c r="I2041" s="159">
        <f t="shared" si="661"/>
        <v>40</v>
      </c>
      <c r="J2041" s="159" t="str">
        <f t="shared" si="662"/>
        <v/>
      </c>
      <c r="K2041" s="159" t="str">
        <f t="shared" si="663"/>
        <v/>
      </c>
      <c r="L2041" s="159" t="str">
        <f t="shared" si="664"/>
        <v/>
      </c>
      <c r="M2041" s="159" t="str">
        <f t="shared" si="665"/>
        <v/>
      </c>
    </row>
    <row r="2042" spans="1:13" ht="12.75" customHeight="1" outlineLevel="1" x14ac:dyDescent="0.25">
      <c r="A2042" s="46" t="str">
        <f t="shared" si="651"/>
        <v xml:space="preserve">Customer Details; </v>
      </c>
      <c r="B2042" s="51" t="s">
        <v>1323</v>
      </c>
      <c r="C2042" s="159"/>
      <c r="D2042" s="159"/>
      <c r="E2042" s="234" t="s">
        <v>657</v>
      </c>
      <c r="F2042" s="234" t="s">
        <v>2681</v>
      </c>
      <c r="G2042" s="159" t="str">
        <f t="shared" si="659"/>
        <v>string</v>
      </c>
      <c r="H2042" s="159" t="str">
        <f t="shared" si="660"/>
        <v/>
      </c>
      <c r="I2042" s="159">
        <f t="shared" si="661"/>
        <v>40</v>
      </c>
      <c r="J2042" s="159" t="str">
        <f t="shared" si="662"/>
        <v/>
      </c>
      <c r="K2042" s="159" t="str">
        <f t="shared" si="663"/>
        <v/>
      </c>
      <c r="L2042" s="159" t="str">
        <f t="shared" si="664"/>
        <v/>
      </c>
      <c r="M2042" s="159" t="str">
        <f t="shared" si="665"/>
        <v/>
      </c>
    </row>
    <row r="2043" spans="1:13" ht="12.75" customHeight="1" outlineLevel="1" x14ac:dyDescent="0.25">
      <c r="A2043" s="46" t="str">
        <f t="shared" si="651"/>
        <v xml:space="preserve">Customer Details; </v>
      </c>
      <c r="B2043" s="51" t="s">
        <v>1323</v>
      </c>
      <c r="C2043" s="159"/>
      <c r="D2043" s="159"/>
      <c r="E2043" s="234" t="s">
        <v>2643</v>
      </c>
      <c r="F2043" s="234" t="s">
        <v>2681</v>
      </c>
      <c r="G2043" s="159" t="str">
        <f t="shared" si="659"/>
        <v>string</v>
      </c>
      <c r="H2043" s="159" t="str">
        <f t="shared" si="660"/>
        <v/>
      </c>
      <c r="I2043" s="159">
        <f t="shared" si="661"/>
        <v>30</v>
      </c>
      <c r="J2043" s="159" t="str">
        <f t="shared" si="662"/>
        <v/>
      </c>
      <c r="K2043" s="159" t="str">
        <f t="shared" si="663"/>
        <v/>
      </c>
      <c r="L2043" s="159" t="str">
        <f t="shared" si="664"/>
        <v/>
      </c>
      <c r="M2043" s="159" t="str">
        <f t="shared" si="665"/>
        <v>Yes</v>
      </c>
    </row>
    <row r="2044" spans="1:13" ht="12.75" customHeight="1" outlineLevel="1" x14ac:dyDescent="0.25">
      <c r="A2044" s="46" t="str">
        <f t="shared" si="651"/>
        <v xml:space="preserve">Customer Details; </v>
      </c>
      <c r="B2044" s="51" t="s">
        <v>1323</v>
      </c>
      <c r="C2044" s="159"/>
      <c r="D2044" s="159"/>
      <c r="E2044" s="234" t="s">
        <v>1048</v>
      </c>
      <c r="F2044" s="234" t="s">
        <v>2681</v>
      </c>
      <c r="G2044" s="159" t="str">
        <f t="shared" si="659"/>
        <v>string</v>
      </c>
      <c r="H2044" s="159" t="str">
        <f t="shared" si="660"/>
        <v/>
      </c>
      <c r="I2044" s="159">
        <f t="shared" si="661"/>
        <v>40</v>
      </c>
      <c r="J2044" s="159" t="str">
        <f t="shared" si="662"/>
        <v/>
      </c>
      <c r="K2044" s="159" t="str">
        <f t="shared" si="663"/>
        <v/>
      </c>
      <c r="L2044" s="159" t="str">
        <f t="shared" si="664"/>
        <v/>
      </c>
      <c r="M2044" s="159" t="str">
        <f t="shared" si="665"/>
        <v/>
      </c>
    </row>
    <row r="2045" spans="1:13" ht="12.75" customHeight="1" outlineLevel="1" x14ac:dyDescent="0.25">
      <c r="A2045" s="46" t="str">
        <f t="shared" si="651"/>
        <v xml:space="preserve">Customer Details; </v>
      </c>
      <c r="B2045" s="51" t="s">
        <v>1323</v>
      </c>
      <c r="C2045" s="4" t="s">
        <v>2649</v>
      </c>
      <c r="D2045" s="4" t="s">
        <v>2681</v>
      </c>
      <c r="E2045" s="4" t="s">
        <v>2897</v>
      </c>
      <c r="F2045" s="4" t="s">
        <v>2681</v>
      </c>
      <c r="G2045" s="159" t="str">
        <f t="shared" si="659"/>
        <v>string</v>
      </c>
      <c r="H2045" s="159" t="str">
        <f t="shared" si="660"/>
        <v/>
      </c>
      <c r="I2045" s="159">
        <f t="shared" si="661"/>
        <v>70</v>
      </c>
      <c r="J2045" s="159" t="str">
        <f t="shared" si="662"/>
        <v/>
      </c>
      <c r="K2045" s="159" t="str">
        <f t="shared" si="663"/>
        <v/>
      </c>
      <c r="L2045" s="159" t="str">
        <f t="shared" si="664"/>
        <v/>
      </c>
      <c r="M2045" s="159" t="str">
        <f t="shared" si="665"/>
        <v/>
      </c>
    </row>
    <row r="2046" spans="1:13" ht="12.75" customHeight="1" outlineLevel="1" x14ac:dyDescent="0.25">
      <c r="A2046" s="46" t="str">
        <f t="shared" si="651"/>
        <v xml:space="preserve">Customer Details; </v>
      </c>
      <c r="B2046" s="51" t="s">
        <v>1323</v>
      </c>
      <c r="C2046" s="235" t="s">
        <v>3695</v>
      </c>
      <c r="D2046" s="159" t="s">
        <v>2681</v>
      </c>
      <c r="E2046" s="159" t="s">
        <v>2789</v>
      </c>
      <c r="F2046" s="159" t="s">
        <v>2681</v>
      </c>
      <c r="G2046" s="159" t="str">
        <f t="shared" si="659"/>
        <v>string</v>
      </c>
      <c r="H2046" s="159" t="str">
        <f t="shared" si="660"/>
        <v/>
      </c>
      <c r="I2046" s="159">
        <f t="shared" si="661"/>
        <v>20</v>
      </c>
      <c r="J2046" s="159" t="str">
        <f t="shared" si="662"/>
        <v/>
      </c>
      <c r="K2046" s="159" t="str">
        <f t="shared" si="663"/>
        <v/>
      </c>
      <c r="L2046" s="159" t="str">
        <f t="shared" si="664"/>
        <v/>
      </c>
      <c r="M2046" s="159" t="str">
        <f t="shared" si="665"/>
        <v/>
      </c>
    </row>
    <row r="2047" spans="1:13" ht="12.75" customHeight="1" outlineLevel="1" x14ac:dyDescent="0.25">
      <c r="A2047" s="46" t="str">
        <f t="shared" si="651"/>
        <v xml:space="preserve">Customer Details; </v>
      </c>
      <c r="B2047" s="51" t="s">
        <v>1323</v>
      </c>
      <c r="C2047" s="159"/>
      <c r="D2047" s="159"/>
      <c r="E2047" s="159" t="s">
        <v>2790</v>
      </c>
      <c r="F2047" s="159" t="s">
        <v>2681</v>
      </c>
      <c r="G2047" s="159" t="str">
        <f t="shared" si="659"/>
        <v>string</v>
      </c>
      <c r="H2047" s="159" t="str">
        <f t="shared" si="660"/>
        <v/>
      </c>
      <c r="I2047" s="159">
        <f t="shared" si="661"/>
        <v>10</v>
      </c>
      <c r="J2047" s="159" t="str">
        <f t="shared" si="662"/>
        <v/>
      </c>
      <c r="K2047" s="159" t="str">
        <f t="shared" si="663"/>
        <v/>
      </c>
      <c r="L2047" s="159" t="str">
        <f t="shared" si="664"/>
        <v/>
      </c>
      <c r="M2047" s="159" t="str">
        <f t="shared" si="665"/>
        <v/>
      </c>
    </row>
    <row r="2048" spans="1:13" ht="12.75" customHeight="1" outlineLevel="1" x14ac:dyDescent="0.25">
      <c r="A2048" s="46" t="str">
        <f t="shared" si="651"/>
        <v xml:space="preserve">Customer Details; </v>
      </c>
      <c r="B2048" s="51" t="s">
        <v>1323</v>
      </c>
      <c r="C2048" s="235" t="s">
        <v>3696</v>
      </c>
      <c r="D2048" s="159" t="s">
        <v>2681</v>
      </c>
      <c r="E2048" s="159" t="s">
        <v>2789</v>
      </c>
      <c r="F2048" s="159" t="s">
        <v>2681</v>
      </c>
      <c r="G2048" s="159" t="str">
        <f t="shared" si="659"/>
        <v>string</v>
      </c>
      <c r="H2048" s="159" t="str">
        <f t="shared" si="660"/>
        <v/>
      </c>
      <c r="I2048" s="159">
        <f t="shared" si="661"/>
        <v>20</v>
      </c>
      <c r="J2048" s="159" t="str">
        <f t="shared" si="662"/>
        <v/>
      </c>
      <c r="K2048" s="159" t="str">
        <f t="shared" si="663"/>
        <v/>
      </c>
      <c r="L2048" s="159" t="str">
        <f t="shared" si="664"/>
        <v/>
      </c>
      <c r="M2048" s="159" t="str">
        <f t="shared" si="665"/>
        <v/>
      </c>
    </row>
    <row r="2049" spans="1:13" ht="12.75" customHeight="1" outlineLevel="1" collapsed="1" x14ac:dyDescent="0.25">
      <c r="A2049" s="46" t="str">
        <f t="shared" si="651"/>
        <v xml:space="preserve">Customer Details; </v>
      </c>
      <c r="B2049" s="51" t="s">
        <v>1323</v>
      </c>
      <c r="E2049" s="159" t="s">
        <v>2790</v>
      </c>
      <c r="F2049" s="159" t="s">
        <v>2681</v>
      </c>
      <c r="G2049" s="159" t="str">
        <f t="shared" si="659"/>
        <v>string</v>
      </c>
      <c r="H2049" s="159" t="str">
        <f t="shared" si="660"/>
        <v/>
      </c>
      <c r="I2049" s="159">
        <f t="shared" si="661"/>
        <v>10</v>
      </c>
      <c r="J2049" s="159" t="str">
        <f t="shared" si="662"/>
        <v/>
      </c>
      <c r="K2049" s="159" t="str">
        <f t="shared" si="663"/>
        <v/>
      </c>
      <c r="L2049" s="159" t="str">
        <f t="shared" si="664"/>
        <v/>
      </c>
      <c r="M2049" s="159" t="str">
        <f t="shared" si="665"/>
        <v/>
      </c>
    </row>
    <row r="2050" spans="1:13" ht="12.75" customHeight="1" outlineLevel="1" x14ac:dyDescent="0.25">
      <c r="A2050" s="46" t="str">
        <f t="shared" si="651"/>
        <v xml:space="preserve">Customer Details; </v>
      </c>
      <c r="B2050" s="51" t="s">
        <v>1323</v>
      </c>
      <c r="C2050" s="235" t="s">
        <v>3697</v>
      </c>
      <c r="D2050" s="159" t="s">
        <v>2681</v>
      </c>
      <c r="E2050" s="159" t="s">
        <v>2789</v>
      </c>
      <c r="F2050" s="159" t="s">
        <v>2681</v>
      </c>
      <c r="G2050" s="159" t="str">
        <f t="shared" si="659"/>
        <v>string</v>
      </c>
      <c r="H2050" s="159" t="str">
        <f t="shared" si="660"/>
        <v/>
      </c>
      <c r="I2050" s="159">
        <f t="shared" si="661"/>
        <v>20</v>
      </c>
      <c r="J2050" s="159" t="str">
        <f t="shared" si="662"/>
        <v/>
      </c>
      <c r="K2050" s="159" t="str">
        <f t="shared" si="663"/>
        <v/>
      </c>
      <c r="L2050" s="159" t="str">
        <f t="shared" si="664"/>
        <v/>
      </c>
      <c r="M2050" s="159" t="str">
        <f t="shared" si="665"/>
        <v/>
      </c>
    </row>
    <row r="2051" spans="1:13" ht="12.75" customHeight="1" outlineLevel="1" x14ac:dyDescent="0.25">
      <c r="A2051" s="46" t="str">
        <f t="shared" si="651"/>
        <v xml:space="preserve">Customer Details; </v>
      </c>
      <c r="B2051" s="51" t="s">
        <v>1323</v>
      </c>
      <c r="C2051" s="159"/>
      <c r="D2051" s="159"/>
      <c r="E2051" s="159" t="s">
        <v>2790</v>
      </c>
      <c r="F2051" s="159" t="s">
        <v>2681</v>
      </c>
      <c r="G2051" s="159" t="str">
        <f t="shared" si="659"/>
        <v>string</v>
      </c>
      <c r="H2051" s="159" t="str">
        <f t="shared" si="660"/>
        <v/>
      </c>
      <c r="I2051" s="159">
        <f t="shared" si="661"/>
        <v>10</v>
      </c>
      <c r="J2051" s="159" t="str">
        <f t="shared" si="662"/>
        <v/>
      </c>
      <c r="K2051" s="159" t="str">
        <f t="shared" si="663"/>
        <v/>
      </c>
      <c r="L2051" s="159" t="str">
        <f t="shared" si="664"/>
        <v/>
      </c>
      <c r="M2051" s="159" t="str">
        <f t="shared" si="665"/>
        <v/>
      </c>
    </row>
    <row r="2052" spans="1:13" ht="12.75" customHeight="1" outlineLevel="1" x14ac:dyDescent="0.25">
      <c r="A2052" s="46" t="str">
        <f t="shared" si="651"/>
        <v xml:space="preserve">Customer Details; </v>
      </c>
      <c r="B2052" s="51" t="s">
        <v>1323</v>
      </c>
      <c r="C2052" s="4" t="s">
        <v>2650</v>
      </c>
      <c r="D2052" s="4" t="s">
        <v>2681</v>
      </c>
      <c r="E2052" s="4"/>
      <c r="F2052" s="4"/>
      <c r="G2052" s="159"/>
      <c r="H2052" s="159"/>
      <c r="I2052" s="159"/>
      <c r="J2052" s="159"/>
      <c r="K2052" s="159"/>
      <c r="L2052" s="159"/>
      <c r="M2052" s="159"/>
    </row>
    <row r="2053" spans="1:13" ht="12.75" customHeight="1" outlineLevel="1" x14ac:dyDescent="0.25">
      <c r="A2053" s="46" t="str">
        <f t="shared" si="651"/>
        <v xml:space="preserve">Customer Details; </v>
      </c>
      <c r="B2053" s="51" t="s">
        <v>1323</v>
      </c>
      <c r="C2053" s="236" t="s">
        <v>1280</v>
      </c>
      <c r="D2053" s="4" t="s">
        <v>2681</v>
      </c>
      <c r="E2053" s="4" t="s">
        <v>2652</v>
      </c>
      <c r="F2053" s="4" t="s">
        <v>2681</v>
      </c>
      <c r="G2053" s="159" t="str">
        <f t="shared" ref="G2053:G2065" si="666">VLOOKUP(E2053,DI_schema,2,FALSE)</f>
        <v>string</v>
      </c>
      <c r="H2053" s="159" t="str">
        <f t="shared" ref="H2053:H2065" si="667">VLOOKUP($E2053,DI_schema,3,FALSE)</f>
        <v/>
      </c>
      <c r="I2053" s="159">
        <f t="shared" ref="I2053:I2065" si="668">VLOOKUP($E2053,DI_schema,4,FALSE)</f>
        <v>40</v>
      </c>
      <c r="J2053" s="159" t="str">
        <f t="shared" ref="J2053:J2065" si="669">VLOOKUP($E2053,DI_schema,5,FALSE)</f>
        <v/>
      </c>
      <c r="K2053" s="159" t="str">
        <f t="shared" ref="K2053:K2065" si="670">VLOOKUP($E2053,DI_schema,6,FALSE)</f>
        <v/>
      </c>
      <c r="L2053" s="159" t="str">
        <f t="shared" ref="L2053:L2065" si="671">VLOOKUP($E2053,DI_schema,7,FALSE)</f>
        <v/>
      </c>
      <c r="M2053" s="159" t="str">
        <f t="shared" ref="M2053:M2065" si="672">IF(LEN(VLOOKUP($E2053,DI_schema,8,FALSE))&gt;0,"Yes","")</f>
        <v/>
      </c>
    </row>
    <row r="2054" spans="1:13" ht="12.75" customHeight="1" outlineLevel="1" x14ac:dyDescent="0.25">
      <c r="A2054" s="46" t="str">
        <f t="shared" si="651"/>
        <v xml:space="preserve">Customer Details; </v>
      </c>
      <c r="B2054" s="51" t="s">
        <v>1323</v>
      </c>
      <c r="C2054" s="4"/>
      <c r="D2054" s="4"/>
      <c r="E2054" s="4" t="s">
        <v>1247</v>
      </c>
      <c r="F2054" s="4" t="s">
        <v>2681</v>
      </c>
      <c r="G2054" s="159" t="str">
        <f t="shared" si="666"/>
        <v>string</v>
      </c>
      <c r="H2054" s="159" t="str">
        <f t="shared" si="667"/>
        <v/>
      </c>
      <c r="I2054" s="159">
        <f t="shared" si="668"/>
        <v>10</v>
      </c>
      <c r="J2054" s="159" t="str">
        <f t="shared" si="669"/>
        <v/>
      </c>
      <c r="K2054" s="159" t="str">
        <f t="shared" si="670"/>
        <v/>
      </c>
      <c r="L2054" s="159" t="str">
        <f t="shared" si="671"/>
        <v/>
      </c>
      <c r="M2054" s="159" t="str">
        <f t="shared" si="672"/>
        <v/>
      </c>
    </row>
    <row r="2055" spans="1:13" ht="12.75" customHeight="1" outlineLevel="1" x14ac:dyDescent="0.25">
      <c r="A2055" s="46" t="str">
        <f t="shared" si="651"/>
        <v xml:space="preserve">Customer Details; </v>
      </c>
      <c r="B2055" s="51" t="s">
        <v>1323</v>
      </c>
      <c r="C2055" s="4"/>
      <c r="D2055" s="4"/>
      <c r="E2055" s="4" t="s">
        <v>1248</v>
      </c>
      <c r="F2055" s="4" t="s">
        <v>2681</v>
      </c>
      <c r="G2055" s="159" t="str">
        <f t="shared" si="666"/>
        <v>string</v>
      </c>
      <c r="H2055" s="159" t="str">
        <f t="shared" si="667"/>
        <v/>
      </c>
      <c r="I2055" s="159">
        <f t="shared" si="668"/>
        <v>40</v>
      </c>
      <c r="J2055" s="159" t="str">
        <f t="shared" si="669"/>
        <v/>
      </c>
      <c r="K2055" s="159" t="str">
        <f t="shared" si="670"/>
        <v/>
      </c>
      <c r="L2055" s="159" t="str">
        <f t="shared" si="671"/>
        <v/>
      </c>
      <c r="M2055" s="159" t="str">
        <f t="shared" si="672"/>
        <v/>
      </c>
    </row>
    <row r="2056" spans="1:13" ht="12.75" customHeight="1" outlineLevel="1" x14ac:dyDescent="0.25">
      <c r="A2056" s="46" t="str">
        <f t="shared" si="651"/>
        <v xml:space="preserve">Customer Details; </v>
      </c>
      <c r="B2056" s="51" t="s">
        <v>1323</v>
      </c>
      <c r="C2056" s="4"/>
      <c r="D2056" s="4"/>
      <c r="E2056" s="4" t="s">
        <v>1249</v>
      </c>
      <c r="F2056" s="4" t="s">
        <v>2681</v>
      </c>
      <c r="G2056" s="159" t="str">
        <f t="shared" si="666"/>
        <v>string</v>
      </c>
      <c r="H2056" s="159" t="str">
        <f t="shared" si="667"/>
        <v/>
      </c>
      <c r="I2056" s="159">
        <f t="shared" si="668"/>
        <v>40</v>
      </c>
      <c r="J2056" s="159" t="str">
        <f t="shared" si="669"/>
        <v/>
      </c>
      <c r="K2056" s="159" t="str">
        <f t="shared" si="670"/>
        <v/>
      </c>
      <c r="L2056" s="159" t="str">
        <f t="shared" si="671"/>
        <v/>
      </c>
      <c r="M2056" s="159" t="str">
        <f t="shared" si="672"/>
        <v/>
      </c>
    </row>
    <row r="2057" spans="1:13" ht="12.75" customHeight="1" outlineLevel="1" x14ac:dyDescent="0.25">
      <c r="A2057" s="46" t="str">
        <f t="shared" si="651"/>
        <v xml:space="preserve">Customer Details; </v>
      </c>
      <c r="B2057" s="51" t="s">
        <v>1323</v>
      </c>
      <c r="C2057" s="4"/>
      <c r="D2057" s="4"/>
      <c r="E2057" s="4" t="s">
        <v>1250</v>
      </c>
      <c r="F2057" s="4" t="s">
        <v>2681</v>
      </c>
      <c r="G2057" s="159" t="str">
        <f t="shared" si="666"/>
        <v>string</v>
      </c>
      <c r="H2057" s="159" t="str">
        <f t="shared" si="667"/>
        <v/>
      </c>
      <c r="I2057" s="159">
        <f t="shared" si="668"/>
        <v>10</v>
      </c>
      <c r="J2057" s="159" t="str">
        <f t="shared" si="669"/>
        <v/>
      </c>
      <c r="K2057" s="159" t="str">
        <f t="shared" si="670"/>
        <v/>
      </c>
      <c r="L2057" s="159" t="str">
        <f t="shared" si="671"/>
        <v/>
      </c>
      <c r="M2057" s="159" t="str">
        <f t="shared" si="672"/>
        <v>Yes</v>
      </c>
    </row>
    <row r="2058" spans="1:13" ht="12.75" customHeight="1" outlineLevel="1" x14ac:dyDescent="0.25">
      <c r="A2058" s="46" t="str">
        <f t="shared" si="651"/>
        <v xml:space="preserve">Customer Details; </v>
      </c>
      <c r="B2058" s="51" t="s">
        <v>1323</v>
      </c>
      <c r="C2058" s="4"/>
      <c r="D2058" s="4"/>
      <c r="E2058" s="4" t="s">
        <v>1251</v>
      </c>
      <c r="F2058" s="4" t="s">
        <v>2670</v>
      </c>
      <c r="G2058" s="159" t="str">
        <f t="shared" si="666"/>
        <v>string</v>
      </c>
      <c r="H2058" s="159" t="str">
        <f t="shared" si="667"/>
        <v/>
      </c>
      <c r="I2058" s="159">
        <f t="shared" si="668"/>
        <v>60</v>
      </c>
      <c r="J2058" s="159" t="str">
        <f t="shared" si="669"/>
        <v/>
      </c>
      <c r="K2058" s="159" t="str">
        <f t="shared" si="670"/>
        <v/>
      </c>
      <c r="L2058" s="159" t="str">
        <f t="shared" si="671"/>
        <v/>
      </c>
      <c r="M2058" s="159" t="str">
        <f t="shared" si="672"/>
        <v>Yes</v>
      </c>
    </row>
    <row r="2059" spans="1:13" ht="12.75" customHeight="1" outlineLevel="1" x14ac:dyDescent="0.25">
      <c r="A2059" s="46"/>
      <c r="B2059" s="51" t="s">
        <v>1323</v>
      </c>
      <c r="C2059" s="4"/>
      <c r="D2059" s="4"/>
      <c r="E2059" s="4" t="s">
        <v>1252</v>
      </c>
      <c r="F2059" s="4" t="s">
        <v>2681</v>
      </c>
      <c r="G2059" s="159" t="str">
        <f t="shared" si="666"/>
        <v>string</v>
      </c>
      <c r="H2059" s="159" t="str">
        <f t="shared" si="667"/>
        <v/>
      </c>
      <c r="I2059" s="159">
        <f t="shared" si="668"/>
        <v>40</v>
      </c>
      <c r="J2059" s="159" t="str">
        <f t="shared" si="669"/>
        <v/>
      </c>
      <c r="K2059" s="159" t="str">
        <f t="shared" si="670"/>
        <v/>
      </c>
      <c r="L2059" s="159" t="str">
        <f t="shared" si="671"/>
        <v/>
      </c>
      <c r="M2059" s="159" t="str">
        <f t="shared" si="672"/>
        <v/>
      </c>
    </row>
    <row r="2060" spans="1:13" ht="12.75" customHeight="1" outlineLevel="1" x14ac:dyDescent="0.25">
      <c r="A2060" s="46" t="str">
        <f t="shared" si="651"/>
        <v xml:space="preserve">Customer Details; </v>
      </c>
      <c r="B2060" s="51" t="s">
        <v>1323</v>
      </c>
      <c r="C2060" s="4"/>
      <c r="D2060" s="4"/>
      <c r="E2060" s="4" t="s">
        <v>1253</v>
      </c>
      <c r="F2060" s="4" t="s">
        <v>2681</v>
      </c>
      <c r="G2060" s="159" t="str">
        <f t="shared" si="666"/>
        <v>string</v>
      </c>
      <c r="H2060" s="159" t="str">
        <f t="shared" si="667"/>
        <v/>
      </c>
      <c r="I2060" s="159">
        <f t="shared" si="668"/>
        <v>40</v>
      </c>
      <c r="J2060" s="159" t="str">
        <f t="shared" si="669"/>
        <v/>
      </c>
      <c r="K2060" s="159" t="str">
        <f t="shared" si="670"/>
        <v/>
      </c>
      <c r="L2060" s="159" t="str">
        <f t="shared" si="671"/>
        <v/>
      </c>
      <c r="M2060" s="159" t="str">
        <f t="shared" si="672"/>
        <v/>
      </c>
    </row>
    <row r="2061" spans="1:13" ht="12.75" customHeight="1" outlineLevel="1" x14ac:dyDescent="0.25">
      <c r="A2061" s="46"/>
      <c r="B2061" s="51" t="s">
        <v>1323</v>
      </c>
      <c r="C2061" s="4"/>
      <c r="D2061" s="4"/>
      <c r="E2061" s="4" t="s">
        <v>2653</v>
      </c>
      <c r="F2061" s="4" t="s">
        <v>2681</v>
      </c>
      <c r="G2061" s="159" t="str">
        <f t="shared" si="666"/>
        <v>string</v>
      </c>
      <c r="H2061" s="159" t="str">
        <f t="shared" si="667"/>
        <v/>
      </c>
      <c r="I2061" s="159">
        <f t="shared" si="668"/>
        <v>10</v>
      </c>
      <c r="J2061" s="159" t="str">
        <f t="shared" si="669"/>
        <v/>
      </c>
      <c r="K2061" s="159" t="str">
        <f t="shared" si="670"/>
        <v/>
      </c>
      <c r="L2061" s="159" t="str">
        <f t="shared" si="671"/>
        <v/>
      </c>
      <c r="M2061" s="159" t="str">
        <f t="shared" si="672"/>
        <v/>
      </c>
    </row>
    <row r="2062" spans="1:13" ht="12.75" customHeight="1" outlineLevel="1" x14ac:dyDescent="0.25">
      <c r="A2062" s="46" t="str">
        <f t="shared" ref="A2062:A2116" si="673">IF(B2062="","",VLOOKUP(B2062,mapping_result,2,FALSE))</f>
        <v xml:space="preserve">Customer Details; </v>
      </c>
      <c r="B2062" s="51" t="s">
        <v>1323</v>
      </c>
      <c r="C2062" s="4"/>
      <c r="D2062" s="4"/>
      <c r="E2062" s="4" t="s">
        <v>1254</v>
      </c>
      <c r="F2062" s="4" t="s">
        <v>2681</v>
      </c>
      <c r="G2062" s="159" t="str">
        <f t="shared" si="666"/>
        <v>string</v>
      </c>
      <c r="H2062" s="159" t="str">
        <f t="shared" si="667"/>
        <v/>
      </c>
      <c r="I2062" s="159">
        <f t="shared" si="668"/>
        <v>40</v>
      </c>
      <c r="J2062" s="159" t="str">
        <f t="shared" si="669"/>
        <v/>
      </c>
      <c r="K2062" s="159" t="str">
        <f t="shared" si="670"/>
        <v/>
      </c>
      <c r="L2062" s="159" t="str">
        <f t="shared" si="671"/>
        <v/>
      </c>
      <c r="M2062" s="159" t="str">
        <f t="shared" si="672"/>
        <v/>
      </c>
    </row>
    <row r="2063" spans="1:13" ht="12.75" customHeight="1" outlineLevel="1" x14ac:dyDescent="0.25">
      <c r="A2063" s="46" t="str">
        <f t="shared" si="673"/>
        <v xml:space="preserve">Customer Details; </v>
      </c>
      <c r="B2063" s="51" t="s">
        <v>1323</v>
      </c>
      <c r="C2063" s="4"/>
      <c r="D2063" s="4"/>
      <c r="E2063" s="4" t="s">
        <v>1255</v>
      </c>
      <c r="F2063" s="4" t="s">
        <v>2681</v>
      </c>
      <c r="G2063" s="159" t="str">
        <f t="shared" si="666"/>
        <v>string</v>
      </c>
      <c r="H2063" s="159" t="str">
        <f t="shared" si="667"/>
        <v/>
      </c>
      <c r="I2063" s="159">
        <f t="shared" si="668"/>
        <v>3</v>
      </c>
      <c r="J2063" s="159" t="str">
        <f t="shared" si="669"/>
        <v/>
      </c>
      <c r="K2063" s="159" t="str">
        <f t="shared" si="670"/>
        <v/>
      </c>
      <c r="L2063" s="159" t="str">
        <f t="shared" si="671"/>
        <v/>
      </c>
      <c r="M2063" s="159" t="str">
        <f t="shared" si="672"/>
        <v/>
      </c>
    </row>
    <row r="2064" spans="1:13" ht="12.75" customHeight="1" outlineLevel="1" x14ac:dyDescent="0.25">
      <c r="A2064" s="46" t="str">
        <f t="shared" si="673"/>
        <v xml:space="preserve">Customer Details; </v>
      </c>
      <c r="B2064" s="51" t="s">
        <v>1323</v>
      </c>
      <c r="C2064" s="4"/>
      <c r="D2064" s="4"/>
      <c r="E2064" s="4" t="s">
        <v>2774</v>
      </c>
      <c r="F2064" s="4" t="s">
        <v>2681</v>
      </c>
      <c r="G2064" s="159" t="str">
        <f t="shared" si="666"/>
        <v>string</v>
      </c>
      <c r="H2064" s="159" t="str">
        <f t="shared" si="667"/>
        <v/>
      </c>
      <c r="I2064" s="159">
        <f t="shared" si="668"/>
        <v>40</v>
      </c>
      <c r="J2064" s="159" t="str">
        <f t="shared" si="669"/>
        <v/>
      </c>
      <c r="K2064" s="159" t="str">
        <f t="shared" si="670"/>
        <v/>
      </c>
      <c r="L2064" s="159" t="str">
        <f t="shared" si="671"/>
        <v/>
      </c>
      <c r="M2064" s="159" t="str">
        <f t="shared" si="672"/>
        <v/>
      </c>
    </row>
    <row r="2065" spans="1:13" ht="12.75" customHeight="1" outlineLevel="1" x14ac:dyDescent="0.25">
      <c r="A2065" s="46" t="str">
        <f t="shared" si="673"/>
        <v xml:space="preserve">Customer Details; </v>
      </c>
      <c r="B2065" s="51" t="s">
        <v>1323</v>
      </c>
      <c r="C2065" s="4"/>
      <c r="D2065" s="4"/>
      <c r="E2065" s="4" t="s">
        <v>2882</v>
      </c>
      <c r="F2065" s="4" t="s">
        <v>2681</v>
      </c>
      <c r="G2065" s="159" t="str">
        <f t="shared" si="666"/>
        <v>string</v>
      </c>
      <c r="H2065" s="159" t="str">
        <f t="shared" si="667"/>
        <v/>
      </c>
      <c r="I2065" s="159">
        <f t="shared" si="668"/>
        <v>3</v>
      </c>
      <c r="J2065" s="159" t="str">
        <f t="shared" si="669"/>
        <v/>
      </c>
      <c r="K2065" s="159" t="str">
        <f t="shared" si="670"/>
        <v/>
      </c>
      <c r="L2065" s="159" t="str">
        <f t="shared" si="671"/>
        <v/>
      </c>
      <c r="M2065" s="159" t="str">
        <f t="shared" si="672"/>
        <v/>
      </c>
    </row>
    <row r="2066" spans="1:13" ht="12.75" customHeight="1" outlineLevel="1" x14ac:dyDescent="0.25">
      <c r="A2066" s="46" t="str">
        <f t="shared" si="673"/>
        <v xml:space="preserve">Customer Details; </v>
      </c>
      <c r="B2066" s="51" t="s">
        <v>1323</v>
      </c>
      <c r="C2066" s="54" t="s">
        <v>2775</v>
      </c>
      <c r="D2066" s="4"/>
      <c r="E2066" s="4"/>
      <c r="F2066" s="4"/>
      <c r="G2066" s="159"/>
      <c r="H2066" s="159"/>
      <c r="I2066" s="159"/>
      <c r="J2066" s="159"/>
      <c r="K2066" s="159"/>
      <c r="L2066" s="159"/>
      <c r="M2066" s="159"/>
    </row>
    <row r="2067" spans="1:13" ht="12.75" customHeight="1" outlineLevel="1" x14ac:dyDescent="0.25">
      <c r="A2067" s="46" t="str">
        <f t="shared" si="673"/>
        <v xml:space="preserve">Customer Details; </v>
      </c>
      <c r="B2067" s="51" t="s">
        <v>1323</v>
      </c>
      <c r="C2067" s="236" t="s">
        <v>3694</v>
      </c>
      <c r="D2067" s="4" t="s">
        <v>2681</v>
      </c>
      <c r="E2067" s="4" t="s">
        <v>2777</v>
      </c>
      <c r="F2067" s="4" t="s">
        <v>2670</v>
      </c>
      <c r="G2067" s="159" t="str">
        <f t="shared" ref="G2067:G2092" si="674">VLOOKUP(E2067,DI_schema,2,FALSE)</f>
        <v>string</v>
      </c>
      <c r="H2067" s="159" t="str">
        <f t="shared" ref="H2067:H2092" si="675">VLOOKUP($E2067,DI_schema,3,FALSE)</f>
        <v/>
      </c>
      <c r="I2067" s="159">
        <f t="shared" ref="I2067:I2092" si="676">VLOOKUP($E2067,DI_schema,4,FALSE)</f>
        <v>10</v>
      </c>
      <c r="J2067" s="159" t="str">
        <f t="shared" ref="J2067:J2092" si="677">VLOOKUP($E2067,DI_schema,5,FALSE)</f>
        <v/>
      </c>
      <c r="K2067" s="159" t="str">
        <f t="shared" ref="K2067:K2092" si="678">VLOOKUP($E2067,DI_schema,6,FALSE)</f>
        <v/>
      </c>
      <c r="L2067" s="159" t="str">
        <f t="shared" ref="L2067:L2092" si="679">VLOOKUP($E2067,DI_schema,7,FALSE)</f>
        <v/>
      </c>
      <c r="M2067" s="159" t="str">
        <f t="shared" ref="M2067:M2092" si="680">IF(LEN(VLOOKUP($E2067,DI_schema,8,FALSE))&gt;0,"Yes","")</f>
        <v/>
      </c>
    </row>
    <row r="2068" spans="1:13" ht="12.75" customHeight="1" outlineLevel="1" x14ac:dyDescent="0.25">
      <c r="A2068" s="46" t="str">
        <f t="shared" si="673"/>
        <v xml:space="preserve">Customer Details; </v>
      </c>
      <c r="B2068" s="51" t="s">
        <v>1323</v>
      </c>
      <c r="C2068" s="4"/>
      <c r="D2068" s="4"/>
      <c r="E2068" s="4" t="s">
        <v>2653</v>
      </c>
      <c r="F2068" s="4" t="s">
        <v>2681</v>
      </c>
      <c r="G2068" s="159" t="str">
        <f t="shared" si="674"/>
        <v>string</v>
      </c>
      <c r="H2068" s="159" t="str">
        <f t="shared" si="675"/>
        <v/>
      </c>
      <c r="I2068" s="159">
        <f t="shared" si="676"/>
        <v>10</v>
      </c>
      <c r="J2068" s="159" t="str">
        <f t="shared" si="677"/>
        <v/>
      </c>
      <c r="K2068" s="159" t="str">
        <f t="shared" si="678"/>
        <v/>
      </c>
      <c r="L2068" s="159" t="str">
        <f t="shared" si="679"/>
        <v/>
      </c>
      <c r="M2068" s="159" t="str">
        <f t="shared" si="680"/>
        <v/>
      </c>
    </row>
    <row r="2069" spans="1:13" ht="12.75" customHeight="1" outlineLevel="1" x14ac:dyDescent="0.25">
      <c r="A2069" s="46" t="str">
        <f t="shared" si="673"/>
        <v xml:space="preserve">Customer Details; </v>
      </c>
      <c r="B2069" s="51" t="s">
        <v>1323</v>
      </c>
      <c r="C2069" s="4"/>
      <c r="D2069" s="4"/>
      <c r="E2069" s="4" t="s">
        <v>1254</v>
      </c>
      <c r="F2069" s="4" t="s">
        <v>2681</v>
      </c>
      <c r="G2069" s="159" t="str">
        <f t="shared" si="674"/>
        <v>string</v>
      </c>
      <c r="H2069" s="159" t="str">
        <f t="shared" si="675"/>
        <v/>
      </c>
      <c r="I2069" s="159">
        <f t="shared" si="676"/>
        <v>40</v>
      </c>
      <c r="J2069" s="159" t="str">
        <f t="shared" si="677"/>
        <v/>
      </c>
      <c r="K2069" s="159" t="str">
        <f t="shared" si="678"/>
        <v/>
      </c>
      <c r="L2069" s="159" t="str">
        <f t="shared" si="679"/>
        <v/>
      </c>
      <c r="M2069" s="159" t="str">
        <f t="shared" si="680"/>
        <v/>
      </c>
    </row>
    <row r="2070" spans="1:13" ht="12.75" customHeight="1" outlineLevel="1" x14ac:dyDescent="0.25">
      <c r="A2070" s="46" t="str">
        <f t="shared" si="673"/>
        <v xml:space="preserve">Customer Details; </v>
      </c>
      <c r="B2070" s="51" t="s">
        <v>1323</v>
      </c>
      <c r="C2070" s="4"/>
      <c r="D2070" s="4"/>
      <c r="E2070" s="4" t="s">
        <v>2882</v>
      </c>
      <c r="F2070" s="4" t="s">
        <v>2681</v>
      </c>
      <c r="G2070" s="159" t="str">
        <f t="shared" si="674"/>
        <v>string</v>
      </c>
      <c r="H2070" s="159" t="str">
        <f t="shared" si="675"/>
        <v/>
      </c>
      <c r="I2070" s="159">
        <f t="shared" si="676"/>
        <v>3</v>
      </c>
      <c r="J2070" s="159" t="str">
        <f t="shared" si="677"/>
        <v/>
      </c>
      <c r="K2070" s="159" t="str">
        <f t="shared" si="678"/>
        <v/>
      </c>
      <c r="L2070" s="159" t="str">
        <f t="shared" si="679"/>
        <v/>
      </c>
      <c r="M2070" s="159" t="str">
        <f t="shared" si="680"/>
        <v/>
      </c>
    </row>
    <row r="2071" spans="1:13" ht="12.75" customHeight="1" outlineLevel="1" x14ac:dyDescent="0.25">
      <c r="A2071" s="46" t="str">
        <f t="shared" si="673"/>
        <v xml:space="preserve">Customer Details; </v>
      </c>
      <c r="B2071" s="51" t="s">
        <v>1323</v>
      </c>
      <c r="C2071" s="4" t="s">
        <v>2778</v>
      </c>
      <c r="D2071" s="4" t="s">
        <v>2681</v>
      </c>
      <c r="E2071" s="4" t="s">
        <v>2779</v>
      </c>
      <c r="F2071" s="4" t="s">
        <v>2681</v>
      </c>
      <c r="G2071" s="159" t="str">
        <f t="shared" si="674"/>
        <v>string</v>
      </c>
      <c r="H2071" s="159" t="str">
        <f t="shared" si="675"/>
        <v/>
      </c>
      <c r="I2071" s="159">
        <f t="shared" si="676"/>
        <v>40</v>
      </c>
      <c r="J2071" s="159" t="str">
        <f t="shared" si="677"/>
        <v/>
      </c>
      <c r="K2071" s="159" t="str">
        <f t="shared" si="678"/>
        <v/>
      </c>
      <c r="L2071" s="159" t="str">
        <f t="shared" si="679"/>
        <v/>
      </c>
      <c r="M2071" s="159" t="str">
        <f t="shared" si="680"/>
        <v/>
      </c>
    </row>
    <row r="2072" spans="1:13" ht="12.75" customHeight="1" outlineLevel="1" x14ac:dyDescent="0.25">
      <c r="A2072" s="46" t="str">
        <f t="shared" si="673"/>
        <v xml:space="preserve">Customer Details; </v>
      </c>
      <c r="B2072" s="51" t="s">
        <v>1323</v>
      </c>
      <c r="C2072" s="4"/>
      <c r="D2072" s="4"/>
      <c r="E2072" s="4" t="s">
        <v>3659</v>
      </c>
      <c r="F2072" s="4" t="s">
        <v>2681</v>
      </c>
      <c r="G2072" s="159" t="str">
        <f t="shared" si="674"/>
        <v>string</v>
      </c>
      <c r="H2072" s="159" t="str">
        <f t="shared" si="675"/>
        <v/>
      </c>
      <c r="I2072" s="159">
        <f t="shared" si="676"/>
        <v>40</v>
      </c>
      <c r="J2072" s="159" t="str">
        <f t="shared" si="677"/>
        <v/>
      </c>
      <c r="K2072" s="159" t="str">
        <f t="shared" si="678"/>
        <v/>
      </c>
      <c r="L2072" s="159" t="str">
        <f t="shared" si="679"/>
        <v/>
      </c>
      <c r="M2072" s="159" t="str">
        <f t="shared" si="680"/>
        <v/>
      </c>
    </row>
    <row r="2073" spans="1:13" ht="12.75" customHeight="1" outlineLevel="1" x14ac:dyDescent="0.25">
      <c r="A2073" s="46" t="str">
        <f t="shared" si="673"/>
        <v xml:space="preserve">Customer Details; </v>
      </c>
      <c r="B2073" s="51" t="s">
        <v>1323</v>
      </c>
      <c r="C2073" s="236" t="s">
        <v>2582</v>
      </c>
      <c r="D2073" s="4" t="s">
        <v>2681</v>
      </c>
      <c r="E2073" s="4" t="s">
        <v>2897</v>
      </c>
      <c r="F2073" s="4" t="s">
        <v>2681</v>
      </c>
      <c r="G2073" s="159" t="str">
        <f t="shared" si="674"/>
        <v>string</v>
      </c>
      <c r="H2073" s="159" t="str">
        <f t="shared" si="675"/>
        <v/>
      </c>
      <c r="I2073" s="159">
        <f t="shared" si="676"/>
        <v>70</v>
      </c>
      <c r="J2073" s="159" t="str">
        <f t="shared" si="677"/>
        <v/>
      </c>
      <c r="K2073" s="159" t="str">
        <f t="shared" si="678"/>
        <v/>
      </c>
      <c r="L2073" s="159" t="str">
        <f t="shared" si="679"/>
        <v/>
      </c>
      <c r="M2073" s="159" t="str">
        <f t="shared" si="680"/>
        <v/>
      </c>
    </row>
    <row r="2074" spans="1:13" ht="12.75" customHeight="1" outlineLevel="1" x14ac:dyDescent="0.25">
      <c r="A2074" s="46" t="str">
        <f t="shared" si="673"/>
        <v xml:space="preserve">Customer Details; </v>
      </c>
      <c r="B2074" s="51" t="s">
        <v>1323</v>
      </c>
      <c r="C2074" s="235" t="s">
        <v>2690</v>
      </c>
      <c r="D2074" s="159" t="s">
        <v>2681</v>
      </c>
      <c r="E2074" s="159" t="s">
        <v>2789</v>
      </c>
      <c r="F2074" s="159" t="s">
        <v>2681</v>
      </c>
      <c r="G2074" s="159" t="str">
        <f t="shared" si="674"/>
        <v>string</v>
      </c>
      <c r="H2074" s="159" t="str">
        <f t="shared" si="675"/>
        <v/>
      </c>
      <c r="I2074" s="159">
        <f t="shared" si="676"/>
        <v>20</v>
      </c>
      <c r="J2074" s="159" t="str">
        <f t="shared" si="677"/>
        <v/>
      </c>
      <c r="K2074" s="159" t="str">
        <f t="shared" si="678"/>
        <v/>
      </c>
      <c r="L2074" s="159" t="str">
        <f t="shared" si="679"/>
        <v/>
      </c>
      <c r="M2074" s="159" t="str">
        <f t="shared" si="680"/>
        <v/>
      </c>
    </row>
    <row r="2075" spans="1:13" ht="12.75" customHeight="1" outlineLevel="1" x14ac:dyDescent="0.25">
      <c r="A2075" s="46" t="str">
        <f t="shared" si="673"/>
        <v xml:space="preserve">Customer Details; </v>
      </c>
      <c r="B2075" s="51" t="s">
        <v>1323</v>
      </c>
      <c r="C2075" s="159"/>
      <c r="D2075" s="159"/>
      <c r="E2075" s="159" t="s">
        <v>2790</v>
      </c>
      <c r="F2075" s="159" t="s">
        <v>2681</v>
      </c>
      <c r="G2075" s="159" t="str">
        <f t="shared" si="674"/>
        <v>string</v>
      </c>
      <c r="H2075" s="159" t="str">
        <f t="shared" si="675"/>
        <v/>
      </c>
      <c r="I2075" s="159">
        <f t="shared" si="676"/>
        <v>10</v>
      </c>
      <c r="J2075" s="159" t="str">
        <f t="shared" si="677"/>
        <v/>
      </c>
      <c r="K2075" s="159" t="str">
        <f t="shared" si="678"/>
        <v/>
      </c>
      <c r="L2075" s="159" t="str">
        <f t="shared" si="679"/>
        <v/>
      </c>
      <c r="M2075" s="159" t="str">
        <f t="shared" si="680"/>
        <v/>
      </c>
    </row>
    <row r="2076" spans="1:13" ht="12.75" customHeight="1" outlineLevel="1" x14ac:dyDescent="0.25">
      <c r="A2076" s="46" t="str">
        <f t="shared" si="673"/>
        <v xml:space="preserve">Customer Details; </v>
      </c>
      <c r="B2076" s="51" t="s">
        <v>1323</v>
      </c>
      <c r="C2076" s="235" t="s">
        <v>2691</v>
      </c>
      <c r="D2076" s="159" t="s">
        <v>2681</v>
      </c>
      <c r="E2076" s="159" t="s">
        <v>2789</v>
      </c>
      <c r="F2076" s="159" t="s">
        <v>2681</v>
      </c>
      <c r="G2076" s="159" t="str">
        <f t="shared" si="674"/>
        <v>string</v>
      </c>
      <c r="H2076" s="159" t="str">
        <f t="shared" si="675"/>
        <v/>
      </c>
      <c r="I2076" s="159">
        <f t="shared" si="676"/>
        <v>20</v>
      </c>
      <c r="J2076" s="159" t="str">
        <f t="shared" si="677"/>
        <v/>
      </c>
      <c r="K2076" s="159" t="str">
        <f t="shared" si="678"/>
        <v/>
      </c>
      <c r="L2076" s="159" t="str">
        <f t="shared" si="679"/>
        <v/>
      </c>
      <c r="M2076" s="159" t="str">
        <f t="shared" si="680"/>
        <v/>
      </c>
    </row>
    <row r="2077" spans="1:13" ht="12.75" customHeight="1" outlineLevel="1" x14ac:dyDescent="0.25">
      <c r="A2077" s="46" t="str">
        <f t="shared" si="673"/>
        <v xml:space="preserve">Customer Details; </v>
      </c>
      <c r="B2077" s="51" t="s">
        <v>1323</v>
      </c>
      <c r="E2077" s="159" t="s">
        <v>2790</v>
      </c>
      <c r="F2077" s="159" t="s">
        <v>2681</v>
      </c>
      <c r="G2077" s="159" t="str">
        <f t="shared" si="674"/>
        <v>string</v>
      </c>
      <c r="H2077" s="159" t="str">
        <f t="shared" si="675"/>
        <v/>
      </c>
      <c r="I2077" s="159">
        <f t="shared" si="676"/>
        <v>10</v>
      </c>
      <c r="J2077" s="159" t="str">
        <f t="shared" si="677"/>
        <v/>
      </c>
      <c r="K2077" s="159" t="str">
        <f t="shared" si="678"/>
        <v/>
      </c>
      <c r="L2077" s="159" t="str">
        <f t="shared" si="679"/>
        <v/>
      </c>
      <c r="M2077" s="159" t="str">
        <f t="shared" si="680"/>
        <v/>
      </c>
    </row>
    <row r="2078" spans="1:13" ht="12.75" customHeight="1" outlineLevel="1" x14ac:dyDescent="0.25">
      <c r="A2078" s="46" t="str">
        <f t="shared" si="673"/>
        <v xml:space="preserve">Customer Details; </v>
      </c>
      <c r="B2078" s="51" t="s">
        <v>1323</v>
      </c>
      <c r="C2078" s="235" t="s">
        <v>2692</v>
      </c>
      <c r="D2078" s="159" t="s">
        <v>2681</v>
      </c>
      <c r="E2078" s="159" t="s">
        <v>2789</v>
      </c>
      <c r="F2078" s="159" t="s">
        <v>2681</v>
      </c>
      <c r="G2078" s="159" t="str">
        <f t="shared" si="674"/>
        <v>string</v>
      </c>
      <c r="H2078" s="159" t="str">
        <f t="shared" si="675"/>
        <v/>
      </c>
      <c r="I2078" s="159">
        <f t="shared" si="676"/>
        <v>20</v>
      </c>
      <c r="J2078" s="159" t="str">
        <f t="shared" si="677"/>
        <v/>
      </c>
      <c r="K2078" s="159" t="str">
        <f t="shared" si="678"/>
        <v/>
      </c>
      <c r="L2078" s="159" t="str">
        <f t="shared" si="679"/>
        <v/>
      </c>
      <c r="M2078" s="159" t="str">
        <f t="shared" si="680"/>
        <v/>
      </c>
    </row>
    <row r="2079" spans="1:13" ht="12.75" customHeight="1" outlineLevel="1" x14ac:dyDescent="0.25">
      <c r="A2079" s="46" t="str">
        <f t="shared" si="673"/>
        <v xml:space="preserve">Customer Details; </v>
      </c>
      <c r="B2079" s="51" t="s">
        <v>1323</v>
      </c>
      <c r="C2079" s="159"/>
      <c r="D2079" s="159"/>
      <c r="E2079" s="159" t="s">
        <v>2790</v>
      </c>
      <c r="F2079" s="159" t="s">
        <v>2681</v>
      </c>
      <c r="G2079" s="159" t="str">
        <f t="shared" si="674"/>
        <v>string</v>
      </c>
      <c r="H2079" s="159" t="str">
        <f t="shared" si="675"/>
        <v/>
      </c>
      <c r="I2079" s="159">
        <f t="shared" si="676"/>
        <v>10</v>
      </c>
      <c r="J2079" s="159" t="str">
        <f t="shared" si="677"/>
        <v/>
      </c>
      <c r="K2079" s="159" t="str">
        <f t="shared" si="678"/>
        <v/>
      </c>
      <c r="L2079" s="159" t="str">
        <f t="shared" si="679"/>
        <v/>
      </c>
      <c r="M2079" s="159" t="str">
        <f t="shared" si="680"/>
        <v/>
      </c>
    </row>
    <row r="2080" spans="1:13" ht="12.75" customHeight="1" outlineLevel="1" x14ac:dyDescent="0.25">
      <c r="A2080" s="46" t="str">
        <f t="shared" si="673"/>
        <v xml:space="preserve">Customer Details; </v>
      </c>
      <c r="B2080" s="51" t="s">
        <v>1323</v>
      </c>
      <c r="C2080" s="236" t="s">
        <v>1280</v>
      </c>
      <c r="D2080" s="4" t="s">
        <v>2681</v>
      </c>
      <c r="E2080" s="4" t="s">
        <v>2652</v>
      </c>
      <c r="F2080" s="4" t="s">
        <v>2681</v>
      </c>
      <c r="G2080" s="159" t="str">
        <f t="shared" si="674"/>
        <v>string</v>
      </c>
      <c r="H2080" s="159" t="str">
        <f t="shared" si="675"/>
        <v/>
      </c>
      <c r="I2080" s="159">
        <f t="shared" si="676"/>
        <v>40</v>
      </c>
      <c r="J2080" s="159" t="str">
        <f t="shared" si="677"/>
        <v/>
      </c>
      <c r="K2080" s="159" t="str">
        <f t="shared" si="678"/>
        <v/>
      </c>
      <c r="L2080" s="159" t="str">
        <f t="shared" si="679"/>
        <v/>
      </c>
      <c r="M2080" s="159" t="str">
        <f t="shared" si="680"/>
        <v/>
      </c>
    </row>
    <row r="2081" spans="1:13" ht="12.75" customHeight="1" outlineLevel="1" x14ac:dyDescent="0.25">
      <c r="A2081" s="46" t="str">
        <f t="shared" si="673"/>
        <v xml:space="preserve">Customer Details; </v>
      </c>
      <c r="B2081" s="51" t="s">
        <v>1323</v>
      </c>
      <c r="C2081" s="4"/>
      <c r="D2081" s="4"/>
      <c r="E2081" s="4" t="s">
        <v>1247</v>
      </c>
      <c r="F2081" s="4" t="s">
        <v>2681</v>
      </c>
      <c r="G2081" s="159" t="str">
        <f t="shared" si="674"/>
        <v>string</v>
      </c>
      <c r="H2081" s="159" t="str">
        <f t="shared" si="675"/>
        <v/>
      </c>
      <c r="I2081" s="159">
        <f t="shared" si="676"/>
        <v>10</v>
      </c>
      <c r="J2081" s="159" t="str">
        <f t="shared" si="677"/>
        <v/>
      </c>
      <c r="K2081" s="159" t="str">
        <f t="shared" si="678"/>
        <v/>
      </c>
      <c r="L2081" s="159" t="str">
        <f t="shared" si="679"/>
        <v/>
      </c>
      <c r="M2081" s="159" t="str">
        <f t="shared" si="680"/>
        <v/>
      </c>
    </row>
    <row r="2082" spans="1:13" ht="12.75" customHeight="1" outlineLevel="1" x14ac:dyDescent="0.25">
      <c r="A2082" s="46" t="str">
        <f t="shared" si="673"/>
        <v xml:space="preserve">Customer Details; </v>
      </c>
      <c r="B2082" s="51" t="s">
        <v>1323</v>
      </c>
      <c r="C2082" s="4"/>
      <c r="D2082" s="4"/>
      <c r="E2082" s="4" t="s">
        <v>1248</v>
      </c>
      <c r="F2082" s="4" t="s">
        <v>2681</v>
      </c>
      <c r="G2082" s="159" t="str">
        <f t="shared" si="674"/>
        <v>string</v>
      </c>
      <c r="H2082" s="159" t="str">
        <f t="shared" si="675"/>
        <v/>
      </c>
      <c r="I2082" s="159">
        <f t="shared" si="676"/>
        <v>40</v>
      </c>
      <c r="J2082" s="159" t="str">
        <f t="shared" si="677"/>
        <v/>
      </c>
      <c r="K2082" s="159" t="str">
        <f t="shared" si="678"/>
        <v/>
      </c>
      <c r="L2082" s="159" t="str">
        <f t="shared" si="679"/>
        <v/>
      </c>
      <c r="M2082" s="159" t="str">
        <f t="shared" si="680"/>
        <v/>
      </c>
    </row>
    <row r="2083" spans="1:13" ht="12.75" customHeight="1" outlineLevel="1" x14ac:dyDescent="0.25">
      <c r="A2083" s="46" t="str">
        <f t="shared" si="673"/>
        <v xml:space="preserve">Customer Details; </v>
      </c>
      <c r="B2083" s="51" t="s">
        <v>1323</v>
      </c>
      <c r="C2083" s="4"/>
      <c r="D2083" s="4"/>
      <c r="E2083" s="4" t="s">
        <v>1249</v>
      </c>
      <c r="F2083" s="4" t="s">
        <v>2681</v>
      </c>
      <c r="G2083" s="159" t="str">
        <f t="shared" si="674"/>
        <v>string</v>
      </c>
      <c r="H2083" s="159" t="str">
        <f t="shared" si="675"/>
        <v/>
      </c>
      <c r="I2083" s="159">
        <f t="shared" si="676"/>
        <v>40</v>
      </c>
      <c r="J2083" s="159" t="str">
        <f t="shared" si="677"/>
        <v/>
      </c>
      <c r="K2083" s="159" t="str">
        <f t="shared" si="678"/>
        <v/>
      </c>
      <c r="L2083" s="159" t="str">
        <f t="shared" si="679"/>
        <v/>
      </c>
      <c r="M2083" s="159" t="str">
        <f t="shared" si="680"/>
        <v/>
      </c>
    </row>
    <row r="2084" spans="1:13" ht="12.75" customHeight="1" outlineLevel="1" x14ac:dyDescent="0.25">
      <c r="A2084" s="46" t="str">
        <f t="shared" si="673"/>
        <v xml:space="preserve">Customer Details; </v>
      </c>
      <c r="B2084" s="51" t="s">
        <v>1323</v>
      </c>
      <c r="C2084" s="4"/>
      <c r="D2084" s="4"/>
      <c r="E2084" s="4" t="s">
        <v>1250</v>
      </c>
      <c r="F2084" s="4" t="s">
        <v>2681</v>
      </c>
      <c r="G2084" s="159" t="str">
        <f t="shared" si="674"/>
        <v>string</v>
      </c>
      <c r="H2084" s="159" t="str">
        <f t="shared" si="675"/>
        <v/>
      </c>
      <c r="I2084" s="159">
        <f t="shared" si="676"/>
        <v>10</v>
      </c>
      <c r="J2084" s="159" t="str">
        <f t="shared" si="677"/>
        <v/>
      </c>
      <c r="K2084" s="159" t="str">
        <f t="shared" si="678"/>
        <v/>
      </c>
      <c r="L2084" s="159" t="str">
        <f t="shared" si="679"/>
        <v/>
      </c>
      <c r="M2084" s="159" t="str">
        <f t="shared" si="680"/>
        <v>Yes</v>
      </c>
    </row>
    <row r="2085" spans="1:13" ht="12.75" customHeight="1" outlineLevel="1" x14ac:dyDescent="0.25">
      <c r="A2085" s="46" t="str">
        <f t="shared" si="673"/>
        <v xml:space="preserve">Customer Details; </v>
      </c>
      <c r="B2085" s="51" t="s">
        <v>1323</v>
      </c>
      <c r="C2085" s="4"/>
      <c r="D2085" s="4"/>
      <c r="E2085" s="4" t="s">
        <v>1251</v>
      </c>
      <c r="F2085" s="4" t="s">
        <v>2670</v>
      </c>
      <c r="G2085" s="159" t="str">
        <f t="shared" si="674"/>
        <v>string</v>
      </c>
      <c r="H2085" s="159" t="str">
        <f t="shared" si="675"/>
        <v/>
      </c>
      <c r="I2085" s="159">
        <f t="shared" si="676"/>
        <v>60</v>
      </c>
      <c r="J2085" s="159" t="str">
        <f t="shared" si="677"/>
        <v/>
      </c>
      <c r="K2085" s="159" t="str">
        <f t="shared" si="678"/>
        <v/>
      </c>
      <c r="L2085" s="159" t="str">
        <f t="shared" si="679"/>
        <v/>
      </c>
      <c r="M2085" s="159" t="str">
        <f t="shared" si="680"/>
        <v>Yes</v>
      </c>
    </row>
    <row r="2086" spans="1:13" ht="12.75" customHeight="1" outlineLevel="1" x14ac:dyDescent="0.25">
      <c r="A2086" s="46" t="str">
        <f t="shared" si="673"/>
        <v xml:space="preserve">Customer Details; </v>
      </c>
      <c r="B2086" s="51" t="s">
        <v>1323</v>
      </c>
      <c r="C2086" s="4"/>
      <c r="D2086" s="4"/>
      <c r="E2086" s="4" t="s">
        <v>1252</v>
      </c>
      <c r="F2086" s="4" t="s">
        <v>2681</v>
      </c>
      <c r="G2086" s="159" t="str">
        <f t="shared" si="674"/>
        <v>string</v>
      </c>
      <c r="H2086" s="159" t="str">
        <f t="shared" si="675"/>
        <v/>
      </c>
      <c r="I2086" s="159">
        <f t="shared" si="676"/>
        <v>40</v>
      </c>
      <c r="J2086" s="159" t="str">
        <f t="shared" si="677"/>
        <v/>
      </c>
      <c r="K2086" s="159" t="str">
        <f t="shared" si="678"/>
        <v/>
      </c>
      <c r="L2086" s="159" t="str">
        <f t="shared" si="679"/>
        <v/>
      </c>
      <c r="M2086" s="159" t="str">
        <f t="shared" si="680"/>
        <v/>
      </c>
    </row>
    <row r="2087" spans="1:13" ht="12.75" customHeight="1" outlineLevel="1" x14ac:dyDescent="0.25">
      <c r="A2087" s="46" t="str">
        <f t="shared" si="673"/>
        <v xml:space="preserve">Customer Details; </v>
      </c>
      <c r="B2087" s="51" t="s">
        <v>1323</v>
      </c>
      <c r="C2087" s="4"/>
      <c r="D2087" s="4"/>
      <c r="E2087" s="4" t="s">
        <v>1253</v>
      </c>
      <c r="F2087" s="4" t="s">
        <v>2681</v>
      </c>
      <c r="G2087" s="159" t="str">
        <f t="shared" si="674"/>
        <v>string</v>
      </c>
      <c r="H2087" s="159" t="str">
        <f t="shared" si="675"/>
        <v/>
      </c>
      <c r="I2087" s="159">
        <f t="shared" si="676"/>
        <v>40</v>
      </c>
      <c r="J2087" s="159" t="str">
        <f t="shared" si="677"/>
        <v/>
      </c>
      <c r="K2087" s="159" t="str">
        <f t="shared" si="678"/>
        <v/>
      </c>
      <c r="L2087" s="159" t="str">
        <f t="shared" si="679"/>
        <v/>
      </c>
      <c r="M2087" s="159" t="str">
        <f t="shared" si="680"/>
        <v/>
      </c>
    </row>
    <row r="2088" spans="1:13" ht="12.75" customHeight="1" outlineLevel="1" x14ac:dyDescent="0.25">
      <c r="A2088" s="46" t="str">
        <f t="shared" si="673"/>
        <v xml:space="preserve">Customer Details; </v>
      </c>
      <c r="B2088" s="51" t="s">
        <v>1323</v>
      </c>
      <c r="C2088" s="4"/>
      <c r="D2088" s="4"/>
      <c r="E2088" s="4" t="s">
        <v>2653</v>
      </c>
      <c r="F2088" s="4" t="s">
        <v>2681</v>
      </c>
      <c r="G2088" s="159" t="str">
        <f t="shared" si="674"/>
        <v>string</v>
      </c>
      <c r="H2088" s="159" t="str">
        <f t="shared" si="675"/>
        <v/>
      </c>
      <c r="I2088" s="159">
        <f t="shared" si="676"/>
        <v>10</v>
      </c>
      <c r="J2088" s="159" t="str">
        <f t="shared" si="677"/>
        <v/>
      </c>
      <c r="K2088" s="159" t="str">
        <f t="shared" si="678"/>
        <v/>
      </c>
      <c r="L2088" s="159" t="str">
        <f t="shared" si="679"/>
        <v/>
      </c>
      <c r="M2088" s="159" t="str">
        <f t="shared" si="680"/>
        <v/>
      </c>
    </row>
    <row r="2089" spans="1:13" ht="12.75" customHeight="1" outlineLevel="1" x14ac:dyDescent="0.25">
      <c r="A2089" s="46" t="str">
        <f t="shared" si="673"/>
        <v xml:space="preserve">Customer Details; </v>
      </c>
      <c r="B2089" s="51" t="s">
        <v>1323</v>
      </c>
      <c r="C2089" s="4"/>
      <c r="D2089" s="4"/>
      <c r="E2089" s="4" t="s">
        <v>1254</v>
      </c>
      <c r="F2089" s="4" t="s">
        <v>2681</v>
      </c>
      <c r="G2089" s="159" t="str">
        <f t="shared" si="674"/>
        <v>string</v>
      </c>
      <c r="H2089" s="159" t="str">
        <f t="shared" si="675"/>
        <v/>
      </c>
      <c r="I2089" s="159">
        <f t="shared" si="676"/>
        <v>40</v>
      </c>
      <c r="J2089" s="159" t="str">
        <f t="shared" si="677"/>
        <v/>
      </c>
      <c r="K2089" s="159" t="str">
        <f t="shared" si="678"/>
        <v/>
      </c>
      <c r="L2089" s="159" t="str">
        <f t="shared" si="679"/>
        <v/>
      </c>
      <c r="M2089" s="159" t="str">
        <f t="shared" si="680"/>
        <v/>
      </c>
    </row>
    <row r="2090" spans="1:13" ht="12.75" customHeight="1" outlineLevel="1" x14ac:dyDescent="0.25">
      <c r="A2090" s="46" t="str">
        <f t="shared" si="673"/>
        <v xml:space="preserve">Customer Details; </v>
      </c>
      <c r="B2090" s="51" t="s">
        <v>1323</v>
      </c>
      <c r="C2090" s="4"/>
      <c r="D2090" s="4"/>
      <c r="E2090" s="4" t="s">
        <v>1255</v>
      </c>
      <c r="F2090" s="4" t="s">
        <v>2681</v>
      </c>
      <c r="G2090" s="159" t="str">
        <f t="shared" si="674"/>
        <v>string</v>
      </c>
      <c r="H2090" s="159" t="str">
        <f t="shared" si="675"/>
        <v/>
      </c>
      <c r="I2090" s="159">
        <f t="shared" si="676"/>
        <v>3</v>
      </c>
      <c r="J2090" s="159" t="str">
        <f t="shared" si="677"/>
        <v/>
      </c>
      <c r="K2090" s="159" t="str">
        <f t="shared" si="678"/>
        <v/>
      </c>
      <c r="L2090" s="159" t="str">
        <f t="shared" si="679"/>
        <v/>
      </c>
      <c r="M2090" s="159" t="str">
        <f t="shared" si="680"/>
        <v/>
      </c>
    </row>
    <row r="2091" spans="1:13" ht="12.75" customHeight="1" outlineLevel="1" x14ac:dyDescent="0.25">
      <c r="A2091" s="46" t="str">
        <f t="shared" si="673"/>
        <v xml:space="preserve">Customer Details; </v>
      </c>
      <c r="B2091" s="51" t="s">
        <v>1323</v>
      </c>
      <c r="C2091" s="4"/>
      <c r="D2091" s="4"/>
      <c r="E2091" s="4" t="s">
        <v>2774</v>
      </c>
      <c r="F2091" s="4" t="s">
        <v>2681</v>
      </c>
      <c r="G2091" s="159" t="str">
        <f t="shared" si="674"/>
        <v>string</v>
      </c>
      <c r="H2091" s="159" t="str">
        <f t="shared" si="675"/>
        <v/>
      </c>
      <c r="I2091" s="159">
        <f t="shared" si="676"/>
        <v>40</v>
      </c>
      <c r="J2091" s="159" t="str">
        <f t="shared" si="677"/>
        <v/>
      </c>
      <c r="K2091" s="159" t="str">
        <f t="shared" si="678"/>
        <v/>
      </c>
      <c r="L2091" s="159" t="str">
        <f t="shared" si="679"/>
        <v/>
      </c>
      <c r="M2091" s="159" t="str">
        <f t="shared" si="680"/>
        <v/>
      </c>
    </row>
    <row r="2092" spans="1:13" ht="12.75" customHeight="1" outlineLevel="1" x14ac:dyDescent="0.25">
      <c r="A2092" s="46" t="str">
        <f t="shared" si="673"/>
        <v xml:space="preserve">Customer Details; </v>
      </c>
      <c r="B2092" s="51" t="s">
        <v>1323</v>
      </c>
      <c r="C2092" s="4"/>
      <c r="D2092" s="4"/>
      <c r="E2092" s="4" t="s">
        <v>2882</v>
      </c>
      <c r="F2092" s="4" t="s">
        <v>2681</v>
      </c>
      <c r="G2092" s="159" t="str">
        <f t="shared" si="674"/>
        <v>string</v>
      </c>
      <c r="H2092" s="159" t="str">
        <f t="shared" si="675"/>
        <v/>
      </c>
      <c r="I2092" s="159">
        <f t="shared" si="676"/>
        <v>3</v>
      </c>
      <c r="J2092" s="159" t="str">
        <f t="shared" si="677"/>
        <v/>
      </c>
      <c r="K2092" s="159" t="str">
        <f t="shared" si="678"/>
        <v/>
      </c>
      <c r="L2092" s="159" t="str">
        <f t="shared" si="679"/>
        <v/>
      </c>
      <c r="M2092" s="159" t="str">
        <f t="shared" si="680"/>
        <v/>
      </c>
    </row>
    <row r="2093" spans="1:13" ht="12.75" customHeight="1" x14ac:dyDescent="0.25">
      <c r="A2093" s="46" t="str">
        <f t="shared" si="673"/>
        <v xml:space="preserve">Customer Details; </v>
      </c>
      <c r="B2093" s="47" t="s">
        <v>1324</v>
      </c>
      <c r="C2093" s="48" t="str">
        <f>VLOOKUP($B2093,MMnames,2,FALSE)</f>
        <v>CoLE Notification</v>
      </c>
      <c r="D2093" s="49"/>
      <c r="E2093" s="49"/>
      <c r="F2093" s="14"/>
      <c r="G2093" s="14"/>
      <c r="H2093" s="14"/>
      <c r="I2093" s="14"/>
      <c r="J2093" s="14"/>
      <c r="K2093" s="14"/>
      <c r="L2093" s="14"/>
      <c r="M2093" s="14"/>
    </row>
    <row r="2094" spans="1:13" ht="12.75" customHeight="1" outlineLevel="1" x14ac:dyDescent="0.25">
      <c r="A2094" s="46" t="str">
        <f t="shared" si="673"/>
        <v xml:space="preserve">Customer Details; </v>
      </c>
      <c r="B2094" s="51" t="s">
        <v>1324</v>
      </c>
      <c r="C2094" s="4" t="s">
        <v>2668</v>
      </c>
      <c r="D2094" s="4"/>
      <c r="E2094" s="4" t="s">
        <v>2769</v>
      </c>
      <c r="F2094" s="4" t="s">
        <v>2670</v>
      </c>
      <c r="G2094" s="159" t="str">
        <f t="shared" ref="G2094:G2105" si="681">VLOOKUP(E2094,DI_schema,2,FALSE)</f>
        <v>string</v>
      </c>
      <c r="H2094" s="159">
        <f t="shared" ref="H2094:H2105" si="682">VLOOKUP($E2094,DI_schema,3,FALSE)</f>
        <v>11</v>
      </c>
      <c r="I2094" s="159" t="str">
        <f t="shared" ref="I2094:I2105" si="683">VLOOKUP($E2094,DI_schema,4,FALSE)</f>
        <v/>
      </c>
      <c r="J2094" s="159" t="str">
        <f t="shared" ref="J2094:J2105" si="684">VLOOKUP($E2094,DI_schema,5,FALSE)</f>
        <v/>
      </c>
      <c r="K2094" s="159" t="str">
        <f t="shared" ref="K2094:K2105" si="685">VLOOKUP($E2094,DI_schema,6,FALSE)</f>
        <v/>
      </c>
      <c r="L2094" s="159" t="str">
        <f t="shared" ref="L2094:L2105" si="686">VLOOKUP($E2094,DI_schema,7,FALSE)</f>
        <v/>
      </c>
      <c r="M2094" s="159" t="str">
        <f t="shared" ref="M2094:M2105" si="687">IF(LEN(VLOOKUP($E2094,DI_schema,8,FALSE))&gt;0,"Yes","")</f>
        <v/>
      </c>
    </row>
    <row r="2095" spans="1:13" ht="12.75" customHeight="1" outlineLevel="1" x14ac:dyDescent="0.25">
      <c r="A2095" s="46" t="str">
        <f t="shared" si="673"/>
        <v xml:space="preserve">Customer Details; </v>
      </c>
      <c r="B2095" s="51" t="s">
        <v>1324</v>
      </c>
      <c r="C2095" s="4"/>
      <c r="D2095" s="4"/>
      <c r="E2095" s="4" t="s">
        <v>2671</v>
      </c>
      <c r="F2095" s="4" t="s">
        <v>2670</v>
      </c>
      <c r="G2095" s="159" t="str">
        <f t="shared" si="681"/>
        <v>string</v>
      </c>
      <c r="H2095" s="159">
        <f t="shared" si="682"/>
        <v>3</v>
      </c>
      <c r="I2095" s="159" t="str">
        <f t="shared" si="683"/>
        <v/>
      </c>
      <c r="J2095" s="159" t="str">
        <f t="shared" si="684"/>
        <v/>
      </c>
      <c r="K2095" s="159" t="str">
        <f t="shared" si="685"/>
        <v/>
      </c>
      <c r="L2095" s="159" t="str">
        <f t="shared" si="686"/>
        <v/>
      </c>
      <c r="M2095" s="159" t="str">
        <f t="shared" si="687"/>
        <v/>
      </c>
    </row>
    <row r="2096" spans="1:13" ht="12.75" customHeight="1" outlineLevel="1" x14ac:dyDescent="0.25">
      <c r="A2096" s="46" t="str">
        <f t="shared" si="673"/>
        <v xml:space="preserve">Customer Details; </v>
      </c>
      <c r="B2096" s="51" t="s">
        <v>1324</v>
      </c>
      <c r="C2096" s="4"/>
      <c r="D2096" s="4"/>
      <c r="E2096" s="4" t="s">
        <v>1245</v>
      </c>
      <c r="F2096" s="4" t="s">
        <v>2670</v>
      </c>
      <c r="G2096" s="159" t="str">
        <f t="shared" si="681"/>
        <v>date</v>
      </c>
      <c r="H2096" s="159" t="str">
        <f t="shared" si="682"/>
        <v/>
      </c>
      <c r="I2096" s="159" t="str">
        <f t="shared" si="683"/>
        <v/>
      </c>
      <c r="J2096" s="159" t="str">
        <f t="shared" si="684"/>
        <v/>
      </c>
      <c r="K2096" s="159" t="str">
        <f t="shared" si="685"/>
        <v/>
      </c>
      <c r="L2096" s="159" t="str">
        <f t="shared" si="686"/>
        <v/>
      </c>
      <c r="M2096" s="159" t="str">
        <f t="shared" si="687"/>
        <v/>
      </c>
    </row>
    <row r="2097" spans="1:13" ht="12.75" customHeight="1" outlineLevel="1" x14ac:dyDescent="0.25">
      <c r="A2097" s="46" t="str">
        <f t="shared" si="673"/>
        <v xml:space="preserve">Customer Details; </v>
      </c>
      <c r="B2097" s="51" t="s">
        <v>1324</v>
      </c>
      <c r="C2097" s="4"/>
      <c r="D2097" s="4"/>
      <c r="E2097" s="4" t="s">
        <v>2771</v>
      </c>
      <c r="F2097" s="4" t="s">
        <v>2670</v>
      </c>
      <c r="G2097" s="159" t="str">
        <f t="shared" si="681"/>
        <v>string</v>
      </c>
      <c r="H2097" s="159" t="str">
        <f t="shared" si="682"/>
        <v/>
      </c>
      <c r="I2097" s="159">
        <f t="shared" si="683"/>
        <v>4</v>
      </c>
      <c r="J2097" s="159" t="str">
        <f t="shared" si="684"/>
        <v/>
      </c>
      <c r="K2097" s="159" t="str">
        <f t="shared" si="685"/>
        <v/>
      </c>
      <c r="L2097" s="159" t="str">
        <f t="shared" si="686"/>
        <v/>
      </c>
      <c r="M2097" s="159" t="str">
        <f t="shared" si="687"/>
        <v/>
      </c>
    </row>
    <row r="2098" spans="1:13" ht="12.75" customHeight="1" outlineLevel="1" x14ac:dyDescent="0.25">
      <c r="A2098" s="46" t="str">
        <f t="shared" si="673"/>
        <v xml:space="preserve">Customer Details; </v>
      </c>
      <c r="B2098" s="51" t="s">
        <v>1324</v>
      </c>
      <c r="C2098" s="4"/>
      <c r="D2098" s="4"/>
      <c r="E2098" s="4" t="s">
        <v>1054</v>
      </c>
      <c r="F2098" s="4" t="s">
        <v>2681</v>
      </c>
      <c r="G2098" s="159" t="str">
        <f t="shared" si="681"/>
        <v>string</v>
      </c>
      <c r="H2098" s="159" t="str">
        <f t="shared" si="682"/>
        <v/>
      </c>
      <c r="I2098" s="159">
        <f t="shared" si="683"/>
        <v>5</v>
      </c>
      <c r="J2098" s="159" t="str">
        <f t="shared" si="684"/>
        <v/>
      </c>
      <c r="K2098" s="159" t="str">
        <f t="shared" si="685"/>
        <v/>
      </c>
      <c r="L2098" s="159" t="str">
        <f t="shared" si="686"/>
        <v/>
      </c>
      <c r="M2098" s="159" t="str">
        <f t="shared" si="687"/>
        <v/>
      </c>
    </row>
    <row r="2099" spans="1:13" ht="12.75" customHeight="1" outlineLevel="1" x14ac:dyDescent="0.25">
      <c r="A2099" s="46" t="str">
        <f t="shared" si="673"/>
        <v xml:space="preserve">Customer Details; </v>
      </c>
      <c r="B2099" s="51" t="s">
        <v>1324</v>
      </c>
      <c r="C2099" s="159" t="s">
        <v>2896</v>
      </c>
      <c r="D2099" s="159" t="s">
        <v>2681</v>
      </c>
      <c r="E2099" s="4" t="s">
        <v>2897</v>
      </c>
      <c r="F2099" s="4" t="s">
        <v>2681</v>
      </c>
      <c r="G2099" s="159" t="str">
        <f t="shared" si="681"/>
        <v>string</v>
      </c>
      <c r="H2099" s="159" t="str">
        <f t="shared" si="682"/>
        <v/>
      </c>
      <c r="I2099" s="159">
        <f t="shared" si="683"/>
        <v>70</v>
      </c>
      <c r="J2099" s="159" t="str">
        <f t="shared" si="684"/>
        <v/>
      </c>
      <c r="K2099" s="159" t="str">
        <f t="shared" si="685"/>
        <v/>
      </c>
      <c r="L2099" s="159" t="str">
        <f t="shared" si="686"/>
        <v/>
      </c>
      <c r="M2099" s="159" t="str">
        <f t="shared" si="687"/>
        <v/>
      </c>
    </row>
    <row r="2100" spans="1:13" ht="12.75" customHeight="1" outlineLevel="1" x14ac:dyDescent="0.25">
      <c r="A2100" s="46" t="str">
        <f t="shared" si="673"/>
        <v xml:space="preserve">Customer Details; </v>
      </c>
      <c r="B2100" s="51" t="s">
        <v>1324</v>
      </c>
      <c r="C2100" s="235" t="s">
        <v>2690</v>
      </c>
      <c r="D2100" s="159" t="s">
        <v>2681</v>
      </c>
      <c r="E2100" s="159" t="s">
        <v>2789</v>
      </c>
      <c r="F2100" s="159" t="s">
        <v>2681</v>
      </c>
      <c r="G2100" s="159" t="str">
        <f t="shared" si="681"/>
        <v>string</v>
      </c>
      <c r="H2100" s="159" t="str">
        <f t="shared" si="682"/>
        <v/>
      </c>
      <c r="I2100" s="159">
        <f t="shared" si="683"/>
        <v>20</v>
      </c>
      <c r="J2100" s="159" t="str">
        <f t="shared" si="684"/>
        <v/>
      </c>
      <c r="K2100" s="159" t="str">
        <f t="shared" si="685"/>
        <v/>
      </c>
      <c r="L2100" s="159" t="str">
        <f t="shared" si="686"/>
        <v/>
      </c>
      <c r="M2100" s="159" t="str">
        <f t="shared" si="687"/>
        <v/>
      </c>
    </row>
    <row r="2101" spans="1:13" ht="12.75" customHeight="1" outlineLevel="1" x14ac:dyDescent="0.25">
      <c r="A2101" s="46" t="str">
        <f t="shared" si="673"/>
        <v xml:space="preserve">Customer Details; </v>
      </c>
      <c r="B2101" s="51" t="s">
        <v>1324</v>
      </c>
      <c r="C2101" s="159"/>
      <c r="D2101" s="159"/>
      <c r="E2101" s="159" t="s">
        <v>2790</v>
      </c>
      <c r="F2101" s="159" t="s">
        <v>2681</v>
      </c>
      <c r="G2101" s="159" t="str">
        <f t="shared" si="681"/>
        <v>string</v>
      </c>
      <c r="H2101" s="159" t="str">
        <f t="shared" si="682"/>
        <v/>
      </c>
      <c r="I2101" s="159">
        <f t="shared" si="683"/>
        <v>10</v>
      </c>
      <c r="J2101" s="159" t="str">
        <f t="shared" si="684"/>
        <v/>
      </c>
      <c r="K2101" s="159" t="str">
        <f t="shared" si="685"/>
        <v/>
      </c>
      <c r="L2101" s="159" t="str">
        <f t="shared" si="686"/>
        <v/>
      </c>
      <c r="M2101" s="159" t="str">
        <f t="shared" si="687"/>
        <v/>
      </c>
    </row>
    <row r="2102" spans="1:13" ht="12.75" customHeight="1" outlineLevel="1" x14ac:dyDescent="0.25">
      <c r="A2102" s="46" t="str">
        <f t="shared" si="673"/>
        <v xml:space="preserve">Customer Details; </v>
      </c>
      <c r="B2102" s="51" t="s">
        <v>1324</v>
      </c>
      <c r="C2102" s="235" t="s">
        <v>2691</v>
      </c>
      <c r="D2102" s="159" t="s">
        <v>2681</v>
      </c>
      <c r="E2102" s="159" t="s">
        <v>2789</v>
      </c>
      <c r="F2102" s="159" t="s">
        <v>2681</v>
      </c>
      <c r="G2102" s="159" t="str">
        <f t="shared" si="681"/>
        <v>string</v>
      </c>
      <c r="H2102" s="159" t="str">
        <f t="shared" si="682"/>
        <v/>
      </c>
      <c r="I2102" s="159">
        <f t="shared" si="683"/>
        <v>20</v>
      </c>
      <c r="J2102" s="159" t="str">
        <f t="shared" si="684"/>
        <v/>
      </c>
      <c r="K2102" s="159" t="str">
        <f t="shared" si="685"/>
        <v/>
      </c>
      <c r="L2102" s="159" t="str">
        <f t="shared" si="686"/>
        <v/>
      </c>
      <c r="M2102" s="159" t="str">
        <f t="shared" si="687"/>
        <v/>
      </c>
    </row>
    <row r="2103" spans="1:13" ht="12.75" customHeight="1" outlineLevel="1" x14ac:dyDescent="0.25">
      <c r="A2103" s="46" t="str">
        <f t="shared" si="673"/>
        <v xml:space="preserve">Customer Details; </v>
      </c>
      <c r="B2103" s="51" t="s">
        <v>1324</v>
      </c>
      <c r="E2103" s="159" t="s">
        <v>2790</v>
      </c>
      <c r="F2103" s="159" t="s">
        <v>2681</v>
      </c>
      <c r="G2103" s="159" t="str">
        <f t="shared" si="681"/>
        <v>string</v>
      </c>
      <c r="H2103" s="159" t="str">
        <f t="shared" si="682"/>
        <v/>
      </c>
      <c r="I2103" s="159">
        <f t="shared" si="683"/>
        <v>10</v>
      </c>
      <c r="J2103" s="159" t="str">
        <f t="shared" si="684"/>
        <v/>
      </c>
      <c r="K2103" s="159" t="str">
        <f t="shared" si="685"/>
        <v/>
      </c>
      <c r="L2103" s="159" t="str">
        <f t="shared" si="686"/>
        <v/>
      </c>
      <c r="M2103" s="159" t="str">
        <f t="shared" si="687"/>
        <v/>
      </c>
    </row>
    <row r="2104" spans="1:13" ht="12.75" customHeight="1" outlineLevel="1" x14ac:dyDescent="0.25">
      <c r="A2104" s="46" t="str">
        <f t="shared" si="673"/>
        <v xml:space="preserve">Customer Details; </v>
      </c>
      <c r="B2104" s="51" t="s">
        <v>1324</v>
      </c>
      <c r="C2104" s="235" t="s">
        <v>2692</v>
      </c>
      <c r="D2104" s="159" t="s">
        <v>2681</v>
      </c>
      <c r="E2104" s="159" t="s">
        <v>2789</v>
      </c>
      <c r="F2104" s="159" t="s">
        <v>2681</v>
      </c>
      <c r="G2104" s="159" t="str">
        <f t="shared" si="681"/>
        <v>string</v>
      </c>
      <c r="H2104" s="159" t="str">
        <f t="shared" si="682"/>
        <v/>
      </c>
      <c r="I2104" s="159">
        <f t="shared" si="683"/>
        <v>20</v>
      </c>
      <c r="J2104" s="159" t="str">
        <f t="shared" si="684"/>
        <v/>
      </c>
      <c r="K2104" s="159" t="str">
        <f t="shared" si="685"/>
        <v/>
      </c>
      <c r="L2104" s="159" t="str">
        <f t="shared" si="686"/>
        <v/>
      </c>
      <c r="M2104" s="159" t="str">
        <f t="shared" si="687"/>
        <v/>
      </c>
    </row>
    <row r="2105" spans="1:13" ht="12.75" customHeight="1" outlineLevel="1" x14ac:dyDescent="0.25">
      <c r="A2105" s="46" t="str">
        <f t="shared" si="673"/>
        <v xml:space="preserve">Customer Details; </v>
      </c>
      <c r="B2105" s="51" t="s">
        <v>1324</v>
      </c>
      <c r="C2105" s="159"/>
      <c r="D2105" s="159"/>
      <c r="E2105" s="159" t="s">
        <v>2790</v>
      </c>
      <c r="F2105" s="159" t="s">
        <v>2681</v>
      </c>
      <c r="G2105" s="159" t="str">
        <f t="shared" si="681"/>
        <v>string</v>
      </c>
      <c r="H2105" s="159" t="str">
        <f t="shared" si="682"/>
        <v/>
      </c>
      <c r="I2105" s="159">
        <f t="shared" si="683"/>
        <v>10</v>
      </c>
      <c r="J2105" s="159" t="str">
        <f t="shared" si="684"/>
        <v/>
      </c>
      <c r="K2105" s="159" t="str">
        <f t="shared" si="685"/>
        <v/>
      </c>
      <c r="L2105" s="159" t="str">
        <f t="shared" si="686"/>
        <v/>
      </c>
      <c r="M2105" s="159" t="str">
        <f t="shared" si="687"/>
        <v/>
      </c>
    </row>
    <row r="2106" spans="1:13" ht="12.75" customHeight="1" x14ac:dyDescent="0.25">
      <c r="A2106" s="46" t="str">
        <f t="shared" si="673"/>
        <v xml:space="preserve">Customer Details; </v>
      </c>
      <c r="B2106" s="47" t="s">
        <v>1325</v>
      </c>
      <c r="C2106" s="48" t="str">
        <f>VLOOKUP($B2106,MMnames,2,FALSE)</f>
        <v>CoLE Rejection</v>
      </c>
      <c r="D2106" s="49"/>
      <c r="E2106" s="49"/>
      <c r="F2106" s="14"/>
      <c r="G2106" s="14"/>
      <c r="H2106" s="14"/>
      <c r="I2106" s="14"/>
      <c r="J2106" s="14"/>
      <c r="K2106" s="14"/>
      <c r="L2106" s="14"/>
      <c r="M2106" s="14"/>
    </row>
    <row r="2107" spans="1:13" ht="12.75" customHeight="1" outlineLevel="1" collapsed="1" x14ac:dyDescent="0.25">
      <c r="A2107" s="46" t="str">
        <f t="shared" si="673"/>
        <v xml:space="preserve">Customer Details; </v>
      </c>
      <c r="B2107" s="51" t="s">
        <v>1325</v>
      </c>
      <c r="C2107" s="4" t="s">
        <v>2668</v>
      </c>
      <c r="D2107" s="4"/>
      <c r="E2107" s="4" t="s">
        <v>2769</v>
      </c>
      <c r="F2107" s="4" t="s">
        <v>2670</v>
      </c>
      <c r="G2107" s="159" t="str">
        <f>VLOOKUP(E2107,DI_schema,2,FALSE)</f>
        <v>string</v>
      </c>
      <c r="H2107" s="159">
        <f>VLOOKUP($E2107,DI_schema,3,FALSE)</f>
        <v>11</v>
      </c>
      <c r="I2107" s="159" t="str">
        <f>VLOOKUP($E2107,DI_schema,4,FALSE)</f>
        <v/>
      </c>
      <c r="J2107" s="159" t="str">
        <f>VLOOKUP($E2107,DI_schema,5,FALSE)</f>
        <v/>
      </c>
      <c r="K2107" s="159" t="str">
        <f>VLOOKUP($E2107,DI_schema,6,FALSE)</f>
        <v/>
      </c>
      <c r="L2107" s="159" t="str">
        <f>VLOOKUP($E2107,DI_schema,7,FALSE)</f>
        <v/>
      </c>
      <c r="M2107" s="159" t="str">
        <f>IF(LEN(VLOOKUP($E2107,DI_schema,8,FALSE))&gt;0,"Yes","")</f>
        <v/>
      </c>
    </row>
    <row r="2108" spans="1:13" ht="12.75" customHeight="1" outlineLevel="1" x14ac:dyDescent="0.25">
      <c r="A2108" s="46" t="str">
        <f t="shared" si="673"/>
        <v xml:space="preserve">Customer Details; </v>
      </c>
      <c r="B2108" s="51" t="s">
        <v>1325</v>
      </c>
      <c r="C2108" s="4"/>
      <c r="D2108" s="4"/>
      <c r="E2108" s="4" t="s">
        <v>2894</v>
      </c>
      <c r="F2108" s="4" t="s">
        <v>2670</v>
      </c>
      <c r="G2108" s="159" t="str">
        <f>VLOOKUP(E2108,DI_schema,2,FALSE)</f>
        <v>string</v>
      </c>
      <c r="H2108" s="159" t="str">
        <f>VLOOKUP($E2108,DI_schema,3,FALSE)</f>
        <v/>
      </c>
      <c r="I2108" s="159">
        <f>VLOOKUP($E2108,DI_schema,4,FALSE)</f>
        <v>35</v>
      </c>
      <c r="J2108" s="159" t="str">
        <f>VLOOKUP($E2108,DI_schema,5,FALSE)</f>
        <v/>
      </c>
      <c r="K2108" s="159" t="str">
        <f>VLOOKUP($E2108,DI_schema,6,FALSE)</f>
        <v/>
      </c>
      <c r="L2108" s="159" t="str">
        <f>VLOOKUP($E2108,DI_schema,7,FALSE)</f>
        <v/>
      </c>
      <c r="M2108" s="159" t="str">
        <f>IF(LEN(VLOOKUP($E2108,DI_schema,8,FALSE))&gt;0,"Yes","")</f>
        <v/>
      </c>
    </row>
    <row r="2109" spans="1:13" s="230" customFormat="1" ht="12.75" customHeight="1" outlineLevel="1" x14ac:dyDescent="0.25">
      <c r="A2109" s="46" t="str">
        <f t="shared" si="673"/>
        <v xml:space="preserve">Customer Details; </v>
      </c>
      <c r="B2109" s="276" t="s">
        <v>1325</v>
      </c>
      <c r="C2109" s="237" t="s">
        <v>2898</v>
      </c>
      <c r="D2109" s="237" t="s">
        <v>2674</v>
      </c>
      <c r="E2109" s="237" t="s">
        <v>648</v>
      </c>
      <c r="F2109" s="237" t="s">
        <v>2670</v>
      </c>
      <c r="G2109" s="237" t="str">
        <f>VLOOKUP(E2109,DI_schema,2,FALSE)</f>
        <v>string</v>
      </c>
      <c r="H2109" s="237" t="str">
        <f>VLOOKUP($E2109,DI_schema,3,FALSE)</f>
        <v/>
      </c>
      <c r="I2109" s="237">
        <f>VLOOKUP($E2109,DI_schema,4,FALSE)</f>
        <v>3</v>
      </c>
      <c r="J2109" s="237">
        <f>VLOOKUP($E2109,DI_schema,5,FALSE)</f>
        <v>2</v>
      </c>
      <c r="K2109" s="237" t="str">
        <f>VLOOKUP($E2109,DI_schema,6,FALSE)</f>
        <v/>
      </c>
      <c r="L2109" s="237" t="str">
        <f>VLOOKUP($E2109,DI_schema,7,FALSE)</f>
        <v/>
      </c>
      <c r="M2109" s="237" t="str">
        <f>IF(LEN(VLOOKUP($E2109,DI_schema,8,FALSE))&gt;0,"Yes","")</f>
        <v/>
      </c>
    </row>
    <row r="2110" spans="1:13" ht="12.75" customHeight="1" x14ac:dyDescent="0.25">
      <c r="A2110" s="46" t="str">
        <f t="shared" si="673"/>
        <v xml:space="preserve">Fieldwork Responses; </v>
      </c>
      <c r="B2110" s="47" t="s">
        <v>1326</v>
      </c>
      <c r="C2110" s="48" t="str">
        <f>VLOOKUP($B2110,MMnames,2,FALSE)</f>
        <v>Change In Energisation Status Delay</v>
      </c>
      <c r="D2110" s="49"/>
      <c r="E2110" s="49"/>
      <c r="F2110" s="14"/>
      <c r="G2110" s="14"/>
      <c r="H2110" s="14"/>
      <c r="I2110" s="14"/>
      <c r="J2110" s="14"/>
      <c r="K2110" s="14"/>
      <c r="L2110" s="14"/>
      <c r="M2110" s="14"/>
    </row>
    <row r="2111" spans="1:13" ht="12.75" customHeight="1" outlineLevel="1" x14ac:dyDescent="0.25">
      <c r="A2111" s="46" t="str">
        <f t="shared" si="673"/>
        <v xml:space="preserve">Fieldwork Responses; </v>
      </c>
      <c r="B2111" s="51" t="s">
        <v>1326</v>
      </c>
      <c r="C2111" s="159" t="s">
        <v>2668</v>
      </c>
      <c r="D2111" s="159"/>
      <c r="E2111" s="4" t="s">
        <v>2769</v>
      </c>
      <c r="F2111" s="4" t="s">
        <v>2670</v>
      </c>
      <c r="G2111" s="159" t="str">
        <f>VLOOKUP(E2111,DI_schema,2,FALSE)</f>
        <v>string</v>
      </c>
      <c r="H2111" s="159">
        <f>VLOOKUP($E2111,DI_schema,3,FALSE)</f>
        <v>11</v>
      </c>
      <c r="I2111" s="159" t="str">
        <f>VLOOKUP($E2111,DI_schema,4,FALSE)</f>
        <v/>
      </c>
      <c r="J2111" s="159" t="str">
        <f>VLOOKUP($E2111,DI_schema,5,FALSE)</f>
        <v/>
      </c>
      <c r="K2111" s="159" t="str">
        <f>VLOOKUP($E2111,DI_schema,6,FALSE)</f>
        <v/>
      </c>
      <c r="L2111" s="159" t="str">
        <f>VLOOKUP($E2111,DI_schema,7,FALSE)</f>
        <v/>
      </c>
      <c r="M2111" s="159" t="str">
        <f>IF(LEN(VLOOKUP($E2111,DI_schema,8,FALSE))&gt;0,"Yes","")</f>
        <v/>
      </c>
    </row>
    <row r="2112" spans="1:13" ht="12.75" customHeight="1" outlineLevel="1" x14ac:dyDescent="0.25">
      <c r="A2112" s="46" t="str">
        <f t="shared" si="673"/>
        <v xml:space="preserve">Fieldwork Responses; </v>
      </c>
      <c r="B2112" s="51" t="s">
        <v>1326</v>
      </c>
      <c r="C2112" s="159"/>
      <c r="D2112" s="159"/>
      <c r="E2112" s="4" t="s">
        <v>2894</v>
      </c>
      <c r="F2112" s="4" t="s">
        <v>2670</v>
      </c>
      <c r="G2112" s="159" t="str">
        <f>VLOOKUP(E2112,DI_schema,2,FALSE)</f>
        <v>string</v>
      </c>
      <c r="H2112" s="159" t="str">
        <f>VLOOKUP($E2112,DI_schema,3,FALSE)</f>
        <v/>
      </c>
      <c r="I2112" s="159">
        <f>VLOOKUP($E2112,DI_schema,4,FALSE)</f>
        <v>35</v>
      </c>
      <c r="J2112" s="159" t="str">
        <f>VLOOKUP($E2112,DI_schema,5,FALSE)</f>
        <v/>
      </c>
      <c r="K2112" s="159" t="str">
        <f>VLOOKUP($E2112,DI_schema,6,FALSE)</f>
        <v/>
      </c>
      <c r="L2112" s="159" t="str">
        <f>VLOOKUP($E2112,DI_schema,7,FALSE)</f>
        <v/>
      </c>
      <c r="M2112" s="159" t="str">
        <f>IF(LEN(VLOOKUP($E2112,DI_schema,8,FALSE))&gt;0,"Yes","")</f>
        <v/>
      </c>
    </row>
    <row r="2113" spans="1:13" ht="12.75" customHeight="1" outlineLevel="1" x14ac:dyDescent="0.25">
      <c r="A2113" s="46" t="str">
        <f t="shared" si="673"/>
        <v xml:space="preserve">Fieldwork Responses; </v>
      </c>
      <c r="B2113" s="51" t="s">
        <v>1326</v>
      </c>
      <c r="C2113" s="4"/>
      <c r="D2113" s="4"/>
      <c r="E2113" s="4" t="s">
        <v>3460</v>
      </c>
      <c r="F2113" s="4" t="s">
        <v>2670</v>
      </c>
      <c r="G2113" s="159" t="str">
        <f>VLOOKUP(E2113,DI_schema,2,FALSE)</f>
        <v>string</v>
      </c>
      <c r="H2113" s="159" t="str">
        <f>VLOOKUP($E2113,DI_schema,3,FALSE)</f>
        <v/>
      </c>
      <c r="I2113" s="159">
        <f>VLOOKUP($E2113,DI_schema,4,FALSE)</f>
        <v>3</v>
      </c>
      <c r="J2113" s="159" t="str">
        <f>VLOOKUP($E2113,DI_schema,5,FALSE)</f>
        <v/>
      </c>
      <c r="K2113" s="159" t="str">
        <f>VLOOKUP($E2113,DI_schema,6,FALSE)</f>
        <v/>
      </c>
      <c r="L2113" s="159" t="str">
        <f>VLOOKUP($E2113,DI_schema,7,FALSE)</f>
        <v/>
      </c>
      <c r="M2113" s="159" t="str">
        <f>IF(LEN(VLOOKUP($E2113,DI_schema,8,FALSE))&gt;0,"Yes","")</f>
        <v/>
      </c>
    </row>
    <row r="2114" spans="1:13" ht="12.75" customHeight="1" outlineLevel="1" x14ac:dyDescent="0.25">
      <c r="A2114" s="46" t="str">
        <f t="shared" si="673"/>
        <v xml:space="preserve">Fieldwork Responses; </v>
      </c>
      <c r="B2114" s="51" t="s">
        <v>1326</v>
      </c>
      <c r="C2114" s="4" t="s">
        <v>3844</v>
      </c>
      <c r="D2114" s="159" t="s">
        <v>2674</v>
      </c>
      <c r="E2114" s="4" t="s">
        <v>3845</v>
      </c>
      <c r="F2114" s="4" t="s">
        <v>2670</v>
      </c>
      <c r="G2114" s="159" t="str">
        <f>VLOOKUP(E2114,DI_schema,2,FALSE)</f>
        <v>string</v>
      </c>
      <c r="H2114" s="159" t="str">
        <f>VLOOKUP($E2114,DI_schema,3,FALSE)</f>
        <v/>
      </c>
      <c r="I2114" s="159">
        <f>VLOOKUP($E2114,DI_schema,4,FALSE)</f>
        <v>4</v>
      </c>
      <c r="J2114" s="159" t="str">
        <f>VLOOKUP($E2114,DI_schema,5,FALSE)</f>
        <v/>
      </c>
      <c r="K2114" s="159" t="str">
        <f>VLOOKUP($E2114,DI_schema,6,FALSE)</f>
        <v/>
      </c>
      <c r="L2114" s="159" t="str">
        <f>VLOOKUP($E2114,DI_schema,7,FALSE)</f>
        <v/>
      </c>
      <c r="M2114" s="159" t="str">
        <f>IF(LEN(VLOOKUP($E2114,DI_schema,8,FALSE))&gt;0,"Yes","")</f>
        <v/>
      </c>
    </row>
    <row r="2115" spans="1:13" ht="12.75" customHeight="1" x14ac:dyDescent="0.25">
      <c r="A2115" s="46" t="str">
        <f t="shared" si="673"/>
        <v xml:space="preserve">Fieldwork Responses; </v>
      </c>
      <c r="B2115" s="47" t="s">
        <v>1327</v>
      </c>
      <c r="C2115" s="48" t="str">
        <f>VLOOKUP($B2115,MMnames,2,FALSE)</f>
        <v>Meter Point Status Request Rejection</v>
      </c>
      <c r="D2115" s="49"/>
      <c r="E2115" s="49"/>
      <c r="F2115" s="14"/>
      <c r="G2115" s="14"/>
      <c r="H2115" s="14"/>
      <c r="I2115" s="14"/>
      <c r="J2115" s="14"/>
      <c r="K2115" s="14"/>
      <c r="L2115" s="14"/>
      <c r="M2115" s="14"/>
    </row>
    <row r="2116" spans="1:13" ht="12.75" customHeight="1" outlineLevel="1" x14ac:dyDescent="0.25">
      <c r="A2116" s="46" t="str">
        <f t="shared" si="673"/>
        <v xml:space="preserve">Fieldwork Responses; </v>
      </c>
      <c r="B2116" s="51" t="s">
        <v>1327</v>
      </c>
      <c r="C2116" s="159" t="s">
        <v>2668</v>
      </c>
      <c r="D2116" s="159"/>
      <c r="E2116" s="4" t="s">
        <v>2769</v>
      </c>
      <c r="F2116" s="4" t="s">
        <v>2670</v>
      </c>
      <c r="G2116" s="159" t="str">
        <f>VLOOKUP(E2116,DI_schema,2,FALSE)</f>
        <v>string</v>
      </c>
      <c r="H2116" s="159">
        <f>VLOOKUP($E2116,DI_schema,3,FALSE)</f>
        <v>11</v>
      </c>
      <c r="I2116" s="159" t="str">
        <f>VLOOKUP($E2116,DI_schema,4,FALSE)</f>
        <v/>
      </c>
      <c r="J2116" s="159" t="str">
        <f>VLOOKUP($E2116,DI_schema,5,FALSE)</f>
        <v/>
      </c>
      <c r="K2116" s="159" t="str">
        <f>VLOOKUP($E2116,DI_schema,6,FALSE)</f>
        <v/>
      </c>
      <c r="L2116" s="159" t="str">
        <f>VLOOKUP($E2116,DI_schema,7,FALSE)</f>
        <v/>
      </c>
      <c r="M2116" s="159" t="str">
        <f>IF(LEN(VLOOKUP($E2116,DI_schema,8,FALSE))&gt;0,"Yes","")</f>
        <v/>
      </c>
    </row>
    <row r="2117" spans="1:13" ht="12.75" customHeight="1" outlineLevel="1" x14ac:dyDescent="0.25">
      <c r="A2117" s="46" t="str">
        <f t="shared" ref="A2117:A2150" si="688">IF(B2117="","",VLOOKUP(B2117,mapping_result,2,FALSE))</f>
        <v xml:space="preserve">Fieldwork Responses; </v>
      </c>
      <c r="B2117" s="51" t="s">
        <v>1327</v>
      </c>
      <c r="C2117" s="159"/>
      <c r="D2117" s="159"/>
      <c r="E2117" s="4" t="s">
        <v>2894</v>
      </c>
      <c r="F2117" s="4" t="s">
        <v>2670</v>
      </c>
      <c r="G2117" s="159" t="str">
        <f>VLOOKUP(E2117,DI_schema,2,FALSE)</f>
        <v>string</v>
      </c>
      <c r="H2117" s="159" t="str">
        <f>VLOOKUP($E2117,DI_schema,3,FALSE)</f>
        <v/>
      </c>
      <c r="I2117" s="159">
        <f>VLOOKUP($E2117,DI_schema,4,FALSE)</f>
        <v>35</v>
      </c>
      <c r="J2117" s="159" t="str">
        <f>VLOOKUP($E2117,DI_schema,5,FALSE)</f>
        <v/>
      </c>
      <c r="K2117" s="159" t="str">
        <f>VLOOKUP($E2117,DI_schema,6,FALSE)</f>
        <v/>
      </c>
      <c r="L2117" s="159" t="str">
        <f>VLOOKUP($E2117,DI_schema,7,FALSE)</f>
        <v/>
      </c>
      <c r="M2117" s="159" t="str">
        <f>IF(LEN(VLOOKUP($E2117,DI_schema,8,FALSE))&gt;0,"Yes","")</f>
        <v/>
      </c>
    </row>
    <row r="2118" spans="1:13" ht="12.75" customHeight="1" outlineLevel="1" x14ac:dyDescent="0.25">
      <c r="A2118" s="46" t="str">
        <f t="shared" si="688"/>
        <v xml:space="preserve">Fieldwork Responses; </v>
      </c>
      <c r="B2118" s="51" t="s">
        <v>1327</v>
      </c>
      <c r="C2118" s="159"/>
      <c r="D2118" s="159"/>
      <c r="E2118" s="4" t="s">
        <v>3460</v>
      </c>
      <c r="F2118" s="4" t="s">
        <v>2670</v>
      </c>
      <c r="G2118" s="159" t="str">
        <f>VLOOKUP(E2118,DI_schema,2,FALSE)</f>
        <v>string</v>
      </c>
      <c r="H2118" s="159" t="str">
        <f>VLOOKUP($E2118,DI_schema,3,FALSE)</f>
        <v/>
      </c>
      <c r="I2118" s="159">
        <f>VLOOKUP($E2118,DI_schema,4,FALSE)</f>
        <v>3</v>
      </c>
      <c r="J2118" s="159" t="str">
        <f>VLOOKUP($E2118,DI_schema,5,FALSE)</f>
        <v/>
      </c>
      <c r="K2118" s="159" t="str">
        <f>VLOOKUP($E2118,DI_schema,6,FALSE)</f>
        <v/>
      </c>
      <c r="L2118" s="159" t="str">
        <f>VLOOKUP($E2118,DI_schema,7,FALSE)</f>
        <v/>
      </c>
      <c r="M2118" s="159" t="str">
        <f>IF(LEN(VLOOKUP($E2118,DI_schema,8,FALSE))&gt;0,"Yes","")</f>
        <v/>
      </c>
    </row>
    <row r="2119" spans="1:13" s="230" customFormat="1" ht="12.75" customHeight="1" outlineLevel="1" x14ac:dyDescent="0.25">
      <c r="A2119" s="46" t="str">
        <f t="shared" si="688"/>
        <v xml:space="preserve">Fieldwork Responses; </v>
      </c>
      <c r="B2119" s="276" t="s">
        <v>1327</v>
      </c>
      <c r="C2119" s="237" t="s">
        <v>2898</v>
      </c>
      <c r="D2119" s="237" t="s">
        <v>2674</v>
      </c>
      <c r="E2119" s="237" t="s">
        <v>648</v>
      </c>
      <c r="F2119" s="237" t="s">
        <v>2670</v>
      </c>
      <c r="G2119" s="237" t="s">
        <v>2241</v>
      </c>
      <c r="H2119" s="237" t="s">
        <v>2248</v>
      </c>
      <c r="I2119" s="237">
        <v>3</v>
      </c>
      <c r="J2119" s="237">
        <v>2</v>
      </c>
      <c r="K2119" s="237" t="s">
        <v>2248</v>
      </c>
      <c r="L2119" s="237" t="s">
        <v>2248</v>
      </c>
      <c r="M2119" s="237" t="s">
        <v>2248</v>
      </c>
    </row>
    <row r="2120" spans="1:13" ht="12.75" customHeight="1" x14ac:dyDescent="0.25">
      <c r="A2120" s="46" t="str">
        <f t="shared" si="688"/>
        <v xml:space="preserve">De-Registration; </v>
      </c>
      <c r="B2120" s="47" t="s">
        <v>2207</v>
      </c>
      <c r="C2120" s="48" t="str">
        <f>VLOOKUP($B2120,MMnames,2,FALSE)</f>
        <v>DeRegistration Rejection</v>
      </c>
      <c r="D2120" s="49"/>
      <c r="E2120" s="49"/>
      <c r="F2120" s="14"/>
      <c r="G2120" s="14"/>
      <c r="H2120" s="14"/>
      <c r="I2120" s="14"/>
      <c r="J2120" s="14"/>
      <c r="K2120" s="14"/>
      <c r="L2120" s="14"/>
      <c r="M2120" s="14"/>
    </row>
    <row r="2121" spans="1:13" ht="12.75" customHeight="1" outlineLevel="1" x14ac:dyDescent="0.25">
      <c r="A2121" s="46" t="str">
        <f t="shared" si="688"/>
        <v xml:space="preserve">De-Registration; </v>
      </c>
      <c r="B2121" s="51" t="s">
        <v>2207</v>
      </c>
      <c r="C2121" s="159" t="s">
        <v>2668</v>
      </c>
      <c r="D2121" s="159"/>
      <c r="E2121" s="4" t="s">
        <v>2769</v>
      </c>
      <c r="F2121" s="4" t="s">
        <v>2670</v>
      </c>
      <c r="G2121" s="159" t="str">
        <f>VLOOKUP(E2121,DI_schema,2,FALSE)</f>
        <v>string</v>
      </c>
      <c r="H2121" s="159">
        <f>VLOOKUP($E2121,DI_schema,3,FALSE)</f>
        <v>11</v>
      </c>
      <c r="I2121" s="159" t="str">
        <f>VLOOKUP($E2121,DI_schema,4,FALSE)</f>
        <v/>
      </c>
      <c r="J2121" s="159" t="str">
        <f>VLOOKUP($E2121,DI_schema,5,FALSE)</f>
        <v/>
      </c>
      <c r="K2121" s="159" t="str">
        <f>VLOOKUP($E2121,DI_schema,6,FALSE)</f>
        <v/>
      </c>
      <c r="L2121" s="159" t="str">
        <f>VLOOKUP($E2121,DI_schema,7,FALSE)</f>
        <v/>
      </c>
      <c r="M2121" s="159" t="str">
        <f>IF(LEN(VLOOKUP($E2121,DI_schema,8,FALSE))&gt;0,"Yes","")</f>
        <v/>
      </c>
    </row>
    <row r="2122" spans="1:13" ht="12.75" customHeight="1" outlineLevel="1" x14ac:dyDescent="0.25">
      <c r="A2122" s="46" t="str">
        <f t="shared" si="688"/>
        <v xml:space="preserve">De-Registration; </v>
      </c>
      <c r="B2122" s="51" t="s">
        <v>2207</v>
      </c>
      <c r="C2122" s="159"/>
      <c r="D2122" s="159"/>
      <c r="E2122" s="4" t="s">
        <v>2894</v>
      </c>
      <c r="F2122" s="4" t="s">
        <v>2670</v>
      </c>
      <c r="G2122" s="159" t="str">
        <f>VLOOKUP(E2122,DI_schema,2,FALSE)</f>
        <v>string</v>
      </c>
      <c r="H2122" s="159" t="str">
        <f>VLOOKUP($E2122,DI_schema,3,FALSE)</f>
        <v/>
      </c>
      <c r="I2122" s="159">
        <f>VLOOKUP($E2122,DI_schema,4,FALSE)</f>
        <v>35</v>
      </c>
      <c r="J2122" s="159" t="str">
        <f>VLOOKUP($E2122,DI_schema,5,FALSE)</f>
        <v/>
      </c>
      <c r="K2122" s="159" t="str">
        <f>VLOOKUP($E2122,DI_schema,6,FALSE)</f>
        <v/>
      </c>
      <c r="L2122" s="159" t="str">
        <f>VLOOKUP($E2122,DI_schema,7,FALSE)</f>
        <v/>
      </c>
      <c r="M2122" s="159" t="str">
        <f>IF(LEN(VLOOKUP($E2122,DI_schema,8,FALSE))&gt;0,"Yes","")</f>
        <v/>
      </c>
    </row>
    <row r="2123" spans="1:13" ht="12.75" customHeight="1" outlineLevel="1" collapsed="1" x14ac:dyDescent="0.25">
      <c r="A2123" s="46" t="str">
        <f t="shared" si="688"/>
        <v xml:space="preserve">De-Registration; </v>
      </c>
      <c r="B2123" s="51" t="s">
        <v>2207</v>
      </c>
      <c r="C2123" s="4"/>
      <c r="D2123" s="159"/>
      <c r="E2123" s="4" t="s">
        <v>3661</v>
      </c>
      <c r="F2123" s="4" t="s">
        <v>2670</v>
      </c>
      <c r="G2123" s="159" t="str">
        <f>VLOOKUP(E2123,DI_schema,2,FALSE)</f>
        <v>string</v>
      </c>
      <c r="H2123" s="159" t="str">
        <f>VLOOKUP($E2123,DI_schema,3,FALSE)</f>
        <v/>
      </c>
      <c r="I2123" s="159">
        <f>VLOOKUP($E2123,DI_schema,4,FALSE)</f>
        <v>3</v>
      </c>
      <c r="J2123" s="159" t="str">
        <f>VLOOKUP($E2123,DI_schema,5,FALSE)</f>
        <v/>
      </c>
      <c r="K2123" s="159" t="str">
        <f>VLOOKUP($E2123,DI_schema,6,FALSE)</f>
        <v/>
      </c>
      <c r="L2123" s="159" t="str">
        <f>VLOOKUP($E2123,DI_schema,7,FALSE)</f>
        <v/>
      </c>
      <c r="M2123" s="159" t="str">
        <f>IF(LEN(VLOOKUP($E2123,DI_schema,8,FALSE))&gt;0,"Yes","")</f>
        <v/>
      </c>
    </row>
    <row r="2124" spans="1:13" ht="12.75" customHeight="1" outlineLevel="1" x14ac:dyDescent="0.25">
      <c r="A2124" s="46" t="str">
        <f t="shared" si="688"/>
        <v xml:space="preserve">De-Registration; </v>
      </c>
      <c r="B2124" s="51" t="s">
        <v>2207</v>
      </c>
      <c r="C2124" s="159" t="s">
        <v>2898</v>
      </c>
      <c r="D2124" s="159" t="s">
        <v>2674</v>
      </c>
      <c r="E2124" s="4" t="s">
        <v>648</v>
      </c>
      <c r="F2124" s="4" t="s">
        <v>2670</v>
      </c>
      <c r="G2124" s="159" t="str">
        <f>VLOOKUP(E2124,DI_schema,2,FALSE)</f>
        <v>string</v>
      </c>
      <c r="H2124" s="159" t="str">
        <f>VLOOKUP($E2124,DI_schema,3,FALSE)</f>
        <v/>
      </c>
      <c r="I2124" s="159">
        <f>VLOOKUP($E2124,DI_schema,4,FALSE)</f>
        <v>3</v>
      </c>
      <c r="J2124" s="159">
        <f>VLOOKUP($E2124,DI_schema,5,FALSE)</f>
        <v>2</v>
      </c>
      <c r="K2124" s="159" t="str">
        <f>VLOOKUP($E2124,DI_schema,6,FALSE)</f>
        <v/>
      </c>
      <c r="L2124" s="159" t="str">
        <f>VLOOKUP($E2124,DI_schema,7,FALSE)</f>
        <v/>
      </c>
      <c r="M2124" s="159" t="str">
        <f>IF(LEN(VLOOKUP($E2124,DI_schema,8,FALSE))&gt;0,"Yes","")</f>
        <v/>
      </c>
    </row>
    <row r="2125" spans="1:13" ht="12.75" customHeight="1" x14ac:dyDescent="0.25">
      <c r="A2125" s="46" t="str">
        <f t="shared" si="688"/>
        <v xml:space="preserve">Fieldwork Responses; </v>
      </c>
      <c r="B2125" s="47" t="s">
        <v>1329</v>
      </c>
      <c r="C2125" s="48" t="str">
        <f>VLOOKUP($B2125,MMnames,2,FALSE)</f>
        <v>MeterWorks Request Delayed</v>
      </c>
      <c r="D2125" s="49"/>
      <c r="E2125" s="49"/>
      <c r="F2125" s="14"/>
      <c r="G2125" s="14"/>
      <c r="H2125" s="14"/>
      <c r="I2125" s="14"/>
      <c r="J2125" s="14"/>
      <c r="K2125" s="14"/>
      <c r="L2125" s="14"/>
      <c r="M2125" s="14"/>
    </row>
    <row r="2126" spans="1:13" ht="12.75" customHeight="1" outlineLevel="1" x14ac:dyDescent="0.25">
      <c r="A2126" s="46" t="str">
        <f t="shared" si="688"/>
        <v xml:space="preserve">Fieldwork Responses; </v>
      </c>
      <c r="B2126" s="51" t="s">
        <v>1329</v>
      </c>
      <c r="C2126" s="159" t="s">
        <v>2668</v>
      </c>
      <c r="D2126" s="159"/>
      <c r="E2126" s="4" t="s">
        <v>2769</v>
      </c>
      <c r="F2126" s="4" t="s">
        <v>2670</v>
      </c>
      <c r="G2126" s="159" t="str">
        <f>VLOOKUP(E2126,DI_schema,2,FALSE)</f>
        <v>string</v>
      </c>
      <c r="H2126" s="159">
        <f>VLOOKUP($E2126,DI_schema,3,FALSE)</f>
        <v>11</v>
      </c>
      <c r="I2126" s="159" t="str">
        <f>VLOOKUP($E2126,DI_schema,4,FALSE)</f>
        <v/>
      </c>
      <c r="J2126" s="159" t="str">
        <f>VLOOKUP($E2126,DI_schema,5,FALSE)</f>
        <v/>
      </c>
      <c r="K2126" s="159" t="str">
        <f>VLOOKUP($E2126,DI_schema,6,FALSE)</f>
        <v/>
      </c>
      <c r="L2126" s="159" t="str">
        <f>VLOOKUP($E2126,DI_schema,7,FALSE)</f>
        <v/>
      </c>
      <c r="M2126" s="159" t="str">
        <f>IF(LEN(VLOOKUP($E2126,DI_schema,8,FALSE))&gt;0,"Yes","")</f>
        <v/>
      </c>
    </row>
    <row r="2127" spans="1:13" ht="12.75" customHeight="1" outlineLevel="1" x14ac:dyDescent="0.25">
      <c r="A2127" s="46"/>
      <c r="B2127" s="51" t="s">
        <v>1329</v>
      </c>
      <c r="C2127" s="159"/>
      <c r="D2127" s="159"/>
      <c r="E2127" s="4" t="s">
        <v>2894</v>
      </c>
      <c r="F2127" s="4" t="s">
        <v>2670</v>
      </c>
      <c r="G2127" s="159" t="str">
        <f>VLOOKUP(E2127,DI_schema,2,FALSE)</f>
        <v>string</v>
      </c>
      <c r="H2127" s="159" t="str">
        <f>VLOOKUP($E2127,DI_schema,3,FALSE)</f>
        <v/>
      </c>
      <c r="I2127" s="159">
        <f>VLOOKUP($E2127,DI_schema,4,FALSE)</f>
        <v>35</v>
      </c>
      <c r="J2127" s="159" t="str">
        <f>VLOOKUP($E2127,DI_schema,5,FALSE)</f>
        <v/>
      </c>
      <c r="K2127" s="159" t="str">
        <f>VLOOKUP($E2127,DI_schema,6,FALSE)</f>
        <v/>
      </c>
      <c r="L2127" s="159" t="str">
        <f>VLOOKUP($E2127,DI_schema,7,FALSE)</f>
        <v/>
      </c>
      <c r="M2127" s="159" t="str">
        <f>IF(LEN(VLOOKUP($E2127,DI_schema,8,FALSE))&gt;0,"Yes","")</f>
        <v/>
      </c>
    </row>
    <row r="2128" spans="1:13" ht="12.75" customHeight="1" outlineLevel="1" x14ac:dyDescent="0.25">
      <c r="A2128" s="46" t="str">
        <f t="shared" si="688"/>
        <v xml:space="preserve">Fieldwork Responses; </v>
      </c>
      <c r="B2128" s="51" t="s">
        <v>1329</v>
      </c>
      <c r="C2128" s="159"/>
      <c r="D2128" s="159"/>
      <c r="E2128" s="4" t="s">
        <v>3460</v>
      </c>
      <c r="F2128" s="4" t="s">
        <v>2670</v>
      </c>
      <c r="G2128" s="159" t="str">
        <f>VLOOKUP(E2128,DI_schema,2,FALSE)</f>
        <v>string</v>
      </c>
      <c r="H2128" s="159" t="str">
        <f>VLOOKUP($E2128,DI_schema,3,FALSE)</f>
        <v/>
      </c>
      <c r="I2128" s="159">
        <f>VLOOKUP($E2128,DI_schema,4,FALSE)</f>
        <v>3</v>
      </c>
      <c r="J2128" s="159" t="str">
        <f>VLOOKUP($E2128,DI_schema,5,FALSE)</f>
        <v/>
      </c>
      <c r="K2128" s="159" t="str">
        <f>VLOOKUP($E2128,DI_schema,6,FALSE)</f>
        <v/>
      </c>
      <c r="L2128" s="159" t="str">
        <f>VLOOKUP($E2128,DI_schema,7,FALSE)</f>
        <v/>
      </c>
      <c r="M2128" s="159" t="str">
        <f>IF(LEN(VLOOKUP($E2128,DI_schema,8,FALSE))&gt;0,"Yes","")</f>
        <v/>
      </c>
    </row>
    <row r="2129" spans="1:13" ht="12.75" customHeight="1" outlineLevel="1" x14ac:dyDescent="0.25">
      <c r="A2129" s="46" t="str">
        <f t="shared" si="688"/>
        <v xml:space="preserve">Fieldwork Responses; </v>
      </c>
      <c r="B2129" s="51" t="s">
        <v>1329</v>
      </c>
      <c r="C2129" s="4" t="s">
        <v>3844</v>
      </c>
      <c r="D2129" s="159" t="s">
        <v>2674</v>
      </c>
      <c r="E2129" s="4" t="s">
        <v>3845</v>
      </c>
      <c r="F2129" s="4" t="s">
        <v>2670</v>
      </c>
      <c r="G2129" s="159" t="str">
        <f>VLOOKUP(E2129,DI_schema,2,FALSE)</f>
        <v>string</v>
      </c>
      <c r="H2129" s="159" t="str">
        <f>VLOOKUP($E2129,DI_schema,3,FALSE)</f>
        <v/>
      </c>
      <c r="I2129" s="159">
        <f>VLOOKUP($E2129,DI_schema,4,FALSE)</f>
        <v>4</v>
      </c>
      <c r="J2129" s="159" t="str">
        <f>VLOOKUP($E2129,DI_schema,5,FALSE)</f>
        <v/>
      </c>
      <c r="K2129" s="159" t="str">
        <f>VLOOKUP($E2129,DI_schema,6,FALSE)</f>
        <v/>
      </c>
      <c r="L2129" s="159" t="str">
        <f>VLOOKUP($E2129,DI_schema,7,FALSE)</f>
        <v/>
      </c>
      <c r="M2129" s="159" t="str">
        <f>IF(LEN(VLOOKUP($E2129,DI_schema,8,FALSE))&gt;0,"Yes","")</f>
        <v/>
      </c>
    </row>
    <row r="2130" spans="1:13" ht="12.75" customHeight="1" x14ac:dyDescent="0.25">
      <c r="A2130" s="46" t="str">
        <f t="shared" si="688"/>
        <v xml:space="preserve">Fieldwork Responses; </v>
      </c>
      <c r="B2130" s="47" t="s">
        <v>1330</v>
      </c>
      <c r="C2130" s="48" t="str">
        <f>VLOOKUP($B2130,MMnames,2,FALSE)</f>
        <v>MeterWorks Request Rejection</v>
      </c>
      <c r="D2130" s="49"/>
      <c r="E2130" s="49"/>
      <c r="F2130" s="14"/>
      <c r="G2130" s="14"/>
      <c r="H2130" s="14"/>
      <c r="I2130" s="14"/>
      <c r="J2130" s="14"/>
      <c r="K2130" s="14"/>
      <c r="L2130" s="14"/>
      <c r="M2130" s="14"/>
    </row>
    <row r="2131" spans="1:13" ht="12.75" customHeight="1" outlineLevel="1" x14ac:dyDescent="0.25">
      <c r="A2131" s="46" t="str">
        <f t="shared" si="688"/>
        <v xml:space="preserve">Fieldwork Responses; </v>
      </c>
      <c r="B2131" s="51" t="s">
        <v>1330</v>
      </c>
      <c r="C2131" s="159" t="s">
        <v>2668</v>
      </c>
      <c r="D2131" s="159"/>
      <c r="E2131" s="4" t="s">
        <v>2769</v>
      </c>
      <c r="F2131" s="4" t="s">
        <v>2670</v>
      </c>
      <c r="G2131" s="159" t="str">
        <f>VLOOKUP(E2131,DI_schema,2,FALSE)</f>
        <v>string</v>
      </c>
      <c r="H2131" s="159">
        <f>VLOOKUP($E2131,DI_schema,3,FALSE)</f>
        <v>11</v>
      </c>
      <c r="I2131" s="159" t="str">
        <f>VLOOKUP($E2131,DI_schema,4,FALSE)</f>
        <v/>
      </c>
      <c r="J2131" s="159" t="str">
        <f>VLOOKUP($E2131,DI_schema,5,FALSE)</f>
        <v/>
      </c>
      <c r="K2131" s="159" t="str">
        <f>VLOOKUP($E2131,DI_schema,6,FALSE)</f>
        <v/>
      </c>
      <c r="L2131" s="159" t="str">
        <f>VLOOKUP($E2131,DI_schema,7,FALSE)</f>
        <v/>
      </c>
      <c r="M2131" s="159" t="str">
        <f>IF(LEN(VLOOKUP($E2131,DI_schema,8,FALSE))&gt;0,"Yes","")</f>
        <v/>
      </c>
    </row>
    <row r="2132" spans="1:13" ht="12.75" customHeight="1" outlineLevel="1" x14ac:dyDescent="0.25">
      <c r="A2132" s="46" t="str">
        <f t="shared" si="688"/>
        <v xml:space="preserve">Fieldwork Responses; </v>
      </c>
      <c r="B2132" s="51" t="s">
        <v>1330</v>
      </c>
      <c r="C2132" s="159"/>
      <c r="D2132" s="159"/>
      <c r="E2132" s="4" t="s">
        <v>2894</v>
      </c>
      <c r="F2132" s="4" t="s">
        <v>2670</v>
      </c>
      <c r="G2132" s="159" t="str">
        <f>VLOOKUP(E2132,DI_schema,2,FALSE)</f>
        <v>string</v>
      </c>
      <c r="H2132" s="159" t="str">
        <f>VLOOKUP($E2132,DI_schema,3,FALSE)</f>
        <v/>
      </c>
      <c r="I2132" s="159">
        <f>VLOOKUP($E2132,DI_schema,4,FALSE)</f>
        <v>35</v>
      </c>
      <c r="J2132" s="159" t="str">
        <f>VLOOKUP($E2132,DI_schema,5,FALSE)</f>
        <v/>
      </c>
      <c r="K2132" s="159" t="str">
        <f>VLOOKUP($E2132,DI_schema,6,FALSE)</f>
        <v/>
      </c>
      <c r="L2132" s="159" t="str">
        <f>VLOOKUP($E2132,DI_schema,7,FALSE)</f>
        <v/>
      </c>
      <c r="M2132" s="159" t="str">
        <f>IF(LEN(VLOOKUP($E2132,DI_schema,8,FALSE))&gt;0,"Yes","")</f>
        <v/>
      </c>
    </row>
    <row r="2133" spans="1:13" ht="12.75" customHeight="1" outlineLevel="1" x14ac:dyDescent="0.25">
      <c r="A2133" s="46" t="str">
        <f t="shared" si="688"/>
        <v xml:space="preserve">Fieldwork Responses; </v>
      </c>
      <c r="B2133" s="51" t="s">
        <v>1330</v>
      </c>
      <c r="C2133" s="159"/>
      <c r="D2133" s="159"/>
      <c r="E2133" s="4" t="s">
        <v>3460</v>
      </c>
      <c r="F2133" s="4" t="s">
        <v>2670</v>
      </c>
      <c r="G2133" s="159" t="str">
        <f>VLOOKUP(E2133,DI_schema,2,FALSE)</f>
        <v>string</v>
      </c>
      <c r="H2133" s="159" t="str">
        <f>VLOOKUP($E2133,DI_schema,3,FALSE)</f>
        <v/>
      </c>
      <c r="I2133" s="159">
        <f>VLOOKUP($E2133,DI_schema,4,FALSE)</f>
        <v>3</v>
      </c>
      <c r="J2133" s="159" t="str">
        <f>VLOOKUP($E2133,DI_schema,5,FALSE)</f>
        <v/>
      </c>
      <c r="K2133" s="159" t="str">
        <f>VLOOKUP($E2133,DI_schema,6,FALSE)</f>
        <v/>
      </c>
      <c r="L2133" s="159" t="str">
        <f>VLOOKUP($E2133,DI_schema,7,FALSE)</f>
        <v/>
      </c>
      <c r="M2133" s="159" t="str">
        <f>IF(LEN(VLOOKUP($E2133,DI_schema,8,FALSE))&gt;0,"Yes","")</f>
        <v/>
      </c>
    </row>
    <row r="2134" spans="1:13" s="230" customFormat="1" ht="12.75" customHeight="1" outlineLevel="1" x14ac:dyDescent="0.25">
      <c r="A2134" s="46" t="str">
        <f t="shared" si="688"/>
        <v xml:space="preserve">Fieldwork Responses; </v>
      </c>
      <c r="B2134" s="276" t="s">
        <v>1330</v>
      </c>
      <c r="C2134" s="237" t="s">
        <v>2898</v>
      </c>
      <c r="D2134" s="237" t="s">
        <v>2674</v>
      </c>
      <c r="E2134" s="237" t="s">
        <v>648</v>
      </c>
      <c r="F2134" s="237" t="s">
        <v>2670</v>
      </c>
      <c r="G2134" s="237" t="str">
        <f>VLOOKUP(E2134,DI_schema,2,FALSE)</f>
        <v>string</v>
      </c>
      <c r="H2134" s="237" t="str">
        <f>VLOOKUP($E2134,DI_schema,3,FALSE)</f>
        <v/>
      </c>
      <c r="I2134" s="237">
        <f>VLOOKUP($E2134,DI_schema,4,FALSE)</f>
        <v>3</v>
      </c>
      <c r="J2134" s="237">
        <f>VLOOKUP($E2134,DI_schema,5,FALSE)</f>
        <v>2</v>
      </c>
      <c r="K2134" s="237" t="str">
        <f>VLOOKUP($E2134,DI_schema,6,FALSE)</f>
        <v/>
      </c>
      <c r="L2134" s="237" t="str">
        <f>VLOOKUP($E2134,DI_schema,7,FALSE)</f>
        <v/>
      </c>
      <c r="M2134" s="237" t="str">
        <f>IF(LEN(VLOOKUP($E2134,DI_schema,8,FALSE))&gt;0,"Yes","")</f>
        <v/>
      </c>
    </row>
    <row r="2135" spans="1:13" ht="12.75" customHeight="1" x14ac:dyDescent="0.25">
      <c r="A2135" s="46" t="str">
        <f t="shared" si="688"/>
        <v xml:space="preserve">Fieldwork Responses; </v>
      </c>
      <c r="B2135" s="47" t="s">
        <v>2211</v>
      </c>
      <c r="C2135" s="48" t="str">
        <f>VLOOKUP($B2135,MMnames,2,FALSE)</f>
        <v>Rejection Of Appointment</v>
      </c>
      <c r="D2135" s="49"/>
      <c r="E2135" s="49"/>
      <c r="F2135" s="14"/>
      <c r="G2135" s="14"/>
      <c r="H2135" s="14"/>
      <c r="I2135" s="14"/>
      <c r="J2135" s="14"/>
      <c r="K2135" s="14"/>
      <c r="L2135" s="14"/>
      <c r="M2135" s="14"/>
    </row>
    <row r="2136" spans="1:13" ht="12.75" customHeight="1" outlineLevel="1" x14ac:dyDescent="0.25">
      <c r="A2136" s="46" t="str">
        <f t="shared" si="688"/>
        <v xml:space="preserve">Fieldwork Responses; </v>
      </c>
      <c r="B2136" s="51" t="s">
        <v>2211</v>
      </c>
      <c r="C2136" s="159" t="s">
        <v>2668</v>
      </c>
      <c r="D2136" s="159"/>
      <c r="E2136" s="4" t="s">
        <v>2769</v>
      </c>
      <c r="F2136" s="4" t="s">
        <v>2670</v>
      </c>
      <c r="G2136" s="159" t="str">
        <f t="shared" ref="G2136:G2141" si="689">VLOOKUP(E2136,DI_schema,2,FALSE)</f>
        <v>string</v>
      </c>
      <c r="H2136" s="159">
        <f t="shared" ref="H2136:H2141" si="690">VLOOKUP($E2136,DI_schema,3,FALSE)</f>
        <v>11</v>
      </c>
      <c r="I2136" s="159" t="str">
        <f t="shared" ref="I2136:I2141" si="691">VLOOKUP($E2136,DI_schema,4,FALSE)</f>
        <v/>
      </c>
      <c r="J2136" s="159" t="str">
        <f t="shared" ref="J2136:J2141" si="692">VLOOKUP($E2136,DI_schema,5,FALSE)</f>
        <v/>
      </c>
      <c r="K2136" s="159" t="str">
        <f t="shared" ref="K2136:K2141" si="693">VLOOKUP($E2136,DI_schema,6,FALSE)</f>
        <v/>
      </c>
      <c r="L2136" s="159" t="str">
        <f t="shared" ref="L2136:L2141" si="694">VLOOKUP($E2136,DI_schema,7,FALSE)</f>
        <v/>
      </c>
      <c r="M2136" s="159" t="str">
        <f t="shared" ref="M2136:M2141" si="695">IF(LEN(VLOOKUP($E2136,DI_schema,8,FALSE))&gt;0,"Yes","")</f>
        <v/>
      </c>
    </row>
    <row r="2137" spans="1:13" ht="12.75" customHeight="1" outlineLevel="1" x14ac:dyDescent="0.25">
      <c r="A2137" s="46" t="str">
        <f t="shared" si="688"/>
        <v xml:space="preserve">Fieldwork Responses; </v>
      </c>
      <c r="B2137" s="51" t="s">
        <v>2211</v>
      </c>
      <c r="C2137" s="159"/>
      <c r="D2137" s="159"/>
      <c r="E2137" s="4" t="s">
        <v>2894</v>
      </c>
      <c r="F2137" s="4" t="s">
        <v>2681</v>
      </c>
      <c r="G2137" s="159" t="str">
        <f t="shared" si="689"/>
        <v>string</v>
      </c>
      <c r="H2137" s="159" t="str">
        <f t="shared" si="690"/>
        <v/>
      </c>
      <c r="I2137" s="159">
        <f t="shared" si="691"/>
        <v>35</v>
      </c>
      <c r="J2137" s="159" t="str">
        <f t="shared" si="692"/>
        <v/>
      </c>
      <c r="K2137" s="159" t="str">
        <f t="shared" si="693"/>
        <v/>
      </c>
      <c r="L2137" s="159" t="str">
        <f t="shared" si="694"/>
        <v/>
      </c>
      <c r="M2137" s="159" t="str">
        <f t="shared" si="695"/>
        <v/>
      </c>
    </row>
    <row r="2138" spans="1:13" ht="12.75" customHeight="1" outlineLevel="1" x14ac:dyDescent="0.25">
      <c r="A2138" s="46" t="str">
        <f t="shared" si="688"/>
        <v xml:space="preserve">Fieldwork Responses; </v>
      </c>
      <c r="B2138" s="51" t="s">
        <v>2211</v>
      </c>
      <c r="C2138" s="4"/>
      <c r="D2138" s="159"/>
      <c r="E2138" s="4" t="s">
        <v>3846</v>
      </c>
      <c r="F2138" s="4" t="s">
        <v>2681</v>
      </c>
      <c r="G2138" s="159" t="str">
        <f t="shared" si="689"/>
        <v>date</v>
      </c>
      <c r="H2138" s="159" t="str">
        <f t="shared" si="690"/>
        <v/>
      </c>
      <c r="I2138" s="159" t="str">
        <f t="shared" si="691"/>
        <v/>
      </c>
      <c r="J2138" s="159" t="str">
        <f t="shared" si="692"/>
        <v/>
      </c>
      <c r="K2138" s="159" t="str">
        <f t="shared" si="693"/>
        <v/>
      </c>
      <c r="L2138" s="159" t="str">
        <f t="shared" si="694"/>
        <v/>
      </c>
      <c r="M2138" s="159" t="str">
        <f t="shared" si="695"/>
        <v/>
      </c>
    </row>
    <row r="2139" spans="1:13" ht="12.75" customHeight="1" outlineLevel="1" x14ac:dyDescent="0.25">
      <c r="A2139" s="46" t="str">
        <f t="shared" si="688"/>
        <v xml:space="preserve">Fieldwork Responses; </v>
      </c>
      <c r="B2139" s="51" t="s">
        <v>2211</v>
      </c>
      <c r="C2139" s="4"/>
      <c r="D2139" s="159"/>
      <c r="E2139" s="4" t="s">
        <v>3847</v>
      </c>
      <c r="F2139" s="4" t="s">
        <v>2681</v>
      </c>
      <c r="G2139" s="159" t="str">
        <f t="shared" si="689"/>
        <v>string</v>
      </c>
      <c r="H2139" s="159">
        <f t="shared" si="690"/>
        <v>3</v>
      </c>
      <c r="I2139" s="159" t="str">
        <f t="shared" si="691"/>
        <v/>
      </c>
      <c r="J2139" s="159" t="str">
        <f t="shared" si="692"/>
        <v/>
      </c>
      <c r="K2139" s="159" t="str">
        <f t="shared" si="693"/>
        <v/>
      </c>
      <c r="L2139" s="159" t="str">
        <f t="shared" si="694"/>
        <v/>
      </c>
      <c r="M2139" s="159" t="str">
        <f t="shared" si="695"/>
        <v/>
      </c>
    </row>
    <row r="2140" spans="1:13" ht="12.75" customHeight="1" outlineLevel="1" x14ac:dyDescent="0.25">
      <c r="A2140" s="46" t="str">
        <f t="shared" si="688"/>
        <v xml:space="preserve">Fieldwork Responses; </v>
      </c>
      <c r="B2140" s="51" t="s">
        <v>2211</v>
      </c>
      <c r="C2140" s="4"/>
      <c r="D2140" s="159"/>
      <c r="E2140" s="4" t="s">
        <v>3848</v>
      </c>
      <c r="F2140" s="4" t="s">
        <v>2670</v>
      </c>
      <c r="G2140" s="159" t="str">
        <f t="shared" si="689"/>
        <v>string</v>
      </c>
      <c r="H2140" s="159">
        <f t="shared" si="690"/>
        <v>4</v>
      </c>
      <c r="I2140" s="159" t="str">
        <f t="shared" si="691"/>
        <v/>
      </c>
      <c r="J2140" s="159" t="str">
        <f t="shared" si="692"/>
        <v/>
      </c>
      <c r="K2140" s="159" t="str">
        <f t="shared" si="693"/>
        <v/>
      </c>
      <c r="L2140" s="159" t="str">
        <f t="shared" si="694"/>
        <v/>
      </c>
      <c r="M2140" s="159" t="str">
        <f t="shared" si="695"/>
        <v/>
      </c>
    </row>
    <row r="2141" spans="1:13" ht="12.75" customHeight="1" outlineLevel="1" x14ac:dyDescent="0.25">
      <c r="A2141" s="46" t="str">
        <f t="shared" si="688"/>
        <v xml:space="preserve">Fieldwork Responses; </v>
      </c>
      <c r="B2141" s="51" t="s">
        <v>2211</v>
      </c>
      <c r="C2141" s="159"/>
      <c r="D2141" s="159"/>
      <c r="E2141" s="4" t="s">
        <v>3842</v>
      </c>
      <c r="F2141" s="4" t="s">
        <v>2681</v>
      </c>
      <c r="G2141" s="159" t="str">
        <f t="shared" si="689"/>
        <v>string</v>
      </c>
      <c r="H2141" s="159">
        <f t="shared" si="690"/>
        <v>10</v>
      </c>
      <c r="I2141" s="159" t="str">
        <f t="shared" si="691"/>
        <v/>
      </c>
      <c r="J2141" s="159" t="str">
        <f t="shared" si="692"/>
        <v/>
      </c>
      <c r="K2141" s="159" t="str">
        <f t="shared" si="693"/>
        <v/>
      </c>
      <c r="L2141" s="159" t="str">
        <f t="shared" si="694"/>
        <v/>
      </c>
      <c r="M2141" s="159" t="str">
        <f t="shared" si="695"/>
        <v>Yes</v>
      </c>
    </row>
    <row r="2142" spans="1:13" ht="12.75" customHeight="1" x14ac:dyDescent="0.25">
      <c r="A2142" s="46" t="str">
        <f t="shared" si="688"/>
        <v xml:space="preserve">Meter Reading Related; </v>
      </c>
      <c r="B2142" s="47" t="s">
        <v>1337</v>
      </c>
      <c r="C2142" s="48" t="str">
        <f>VLOOKUP($B2142,MMnames,2,FALSE)</f>
        <v>Validated Non Interval Readings Special</v>
      </c>
      <c r="D2142" s="49"/>
      <c r="E2142" s="49"/>
      <c r="F2142" s="14"/>
      <c r="G2142" s="14"/>
      <c r="H2142" s="14"/>
      <c r="I2142" s="14"/>
      <c r="J2142" s="14"/>
      <c r="K2142" s="14"/>
      <c r="L2142" s="14"/>
      <c r="M2142" s="14"/>
    </row>
    <row r="2143" spans="1:13" ht="12.75" customHeight="1" outlineLevel="1" x14ac:dyDescent="0.25">
      <c r="A2143" s="46" t="str">
        <f t="shared" si="688"/>
        <v xml:space="preserve">Meter Reading Related; </v>
      </c>
      <c r="B2143" s="51" t="s">
        <v>1337</v>
      </c>
      <c r="C2143" s="4" t="s">
        <v>2668</v>
      </c>
      <c r="D2143" s="4"/>
      <c r="E2143" s="4" t="s">
        <v>2769</v>
      </c>
      <c r="F2143" s="4" t="s">
        <v>2670</v>
      </c>
      <c r="G2143" s="159" t="str">
        <f t="shared" ref="G2143:G2166" si="696">VLOOKUP(E2143,DI_schema,2,FALSE)</f>
        <v>string</v>
      </c>
      <c r="H2143" s="159">
        <f t="shared" ref="H2143:H2166" si="697">VLOOKUP($E2143,DI_schema,3,FALSE)</f>
        <v>11</v>
      </c>
      <c r="I2143" s="159" t="str">
        <f t="shared" ref="I2143:I2166" si="698">VLOOKUP($E2143,DI_schema,4,FALSE)</f>
        <v/>
      </c>
      <c r="J2143" s="159" t="str">
        <f t="shared" ref="J2143:J2166" si="699">VLOOKUP($E2143,DI_schema,5,FALSE)</f>
        <v/>
      </c>
      <c r="K2143" s="159" t="str">
        <f t="shared" ref="K2143:K2166" si="700">VLOOKUP($E2143,DI_schema,6,FALSE)</f>
        <v/>
      </c>
      <c r="L2143" s="159" t="str">
        <f t="shared" ref="L2143:L2166" si="701">VLOOKUP($E2143,DI_schema,7,FALSE)</f>
        <v/>
      </c>
      <c r="M2143" s="159" t="str">
        <f t="shared" ref="M2143:M2166" si="702">IF(LEN(VLOOKUP($E2143,DI_schema,8,FALSE))&gt;0,"Yes","")</f>
        <v/>
      </c>
    </row>
    <row r="2144" spans="1:13" ht="12.75" customHeight="1" outlineLevel="1" x14ac:dyDescent="0.25">
      <c r="A2144" s="46" t="str">
        <f t="shared" si="688"/>
        <v xml:space="preserve">Meter Reading Related; </v>
      </c>
      <c r="B2144" s="51" t="s">
        <v>1337</v>
      </c>
      <c r="C2144" s="4"/>
      <c r="D2144" s="4"/>
      <c r="E2144" s="4" t="s">
        <v>2894</v>
      </c>
      <c r="F2144" s="4" t="s">
        <v>2681</v>
      </c>
      <c r="G2144" s="159" t="str">
        <f t="shared" si="696"/>
        <v>string</v>
      </c>
      <c r="H2144" s="159" t="str">
        <f t="shared" si="697"/>
        <v/>
      </c>
      <c r="I2144" s="159">
        <f t="shared" si="698"/>
        <v>35</v>
      </c>
      <c r="J2144" s="159" t="str">
        <f t="shared" si="699"/>
        <v/>
      </c>
      <c r="K2144" s="159" t="str">
        <f t="shared" si="700"/>
        <v/>
      </c>
      <c r="L2144" s="159" t="str">
        <f t="shared" si="701"/>
        <v/>
      </c>
      <c r="M2144" s="159" t="str">
        <f t="shared" si="702"/>
        <v/>
      </c>
    </row>
    <row r="2145" spans="1:13" ht="12.75" customHeight="1" outlineLevel="1" x14ac:dyDescent="0.25">
      <c r="A2145" s="46" t="str">
        <f t="shared" si="688"/>
        <v xml:space="preserve">Meter Reading Related; </v>
      </c>
      <c r="B2145" s="276" t="s">
        <v>1337</v>
      </c>
      <c r="C2145" s="237"/>
      <c r="D2145" s="237"/>
      <c r="E2145" s="237" t="s">
        <v>629</v>
      </c>
      <c r="F2145" s="237" t="s">
        <v>2670</v>
      </c>
      <c r="G2145" s="237" t="str">
        <f t="shared" si="696"/>
        <v>string</v>
      </c>
      <c r="H2145" s="237" t="str">
        <f t="shared" si="697"/>
        <v/>
      </c>
      <c r="I2145" s="237">
        <f t="shared" si="698"/>
        <v>35</v>
      </c>
      <c r="J2145" s="237" t="str">
        <f t="shared" si="699"/>
        <v/>
      </c>
      <c r="K2145" s="237" t="str">
        <f t="shared" si="700"/>
        <v/>
      </c>
      <c r="L2145" s="237" t="str">
        <f t="shared" si="701"/>
        <v/>
      </c>
      <c r="M2145" s="237" t="str">
        <f t="shared" si="702"/>
        <v/>
      </c>
    </row>
    <row r="2146" spans="1:13" s="230" customFormat="1" ht="12.75" customHeight="1" outlineLevel="1" x14ac:dyDescent="0.25">
      <c r="A2146" s="46" t="str">
        <f t="shared" si="688"/>
        <v xml:space="preserve">Meter Reading Related; </v>
      </c>
      <c r="B2146" s="276" t="s">
        <v>1337</v>
      </c>
      <c r="C2146" s="237"/>
      <c r="D2146" s="237"/>
      <c r="E2146" s="237" t="s">
        <v>2683</v>
      </c>
      <c r="F2146" s="237" t="s">
        <v>2670</v>
      </c>
      <c r="G2146" s="237" t="str">
        <f t="shared" si="696"/>
        <v>string</v>
      </c>
      <c r="H2146" s="237" t="str">
        <f t="shared" si="697"/>
        <v/>
      </c>
      <c r="I2146" s="237">
        <f t="shared" si="698"/>
        <v>3</v>
      </c>
      <c r="J2146" s="237" t="str">
        <f t="shared" si="699"/>
        <v/>
      </c>
      <c r="K2146" s="237" t="str">
        <f t="shared" si="700"/>
        <v/>
      </c>
      <c r="L2146" s="237" t="str">
        <f t="shared" si="701"/>
        <v/>
      </c>
      <c r="M2146" s="237" t="str">
        <f t="shared" si="702"/>
        <v/>
      </c>
    </row>
    <row r="2147" spans="1:13" ht="12.75" customHeight="1" outlineLevel="1" x14ac:dyDescent="0.25">
      <c r="A2147" s="46" t="str">
        <f t="shared" si="688"/>
        <v xml:space="preserve">Meter Reading Related; </v>
      </c>
      <c r="B2147" s="276" t="s">
        <v>1337</v>
      </c>
      <c r="C2147" s="237"/>
      <c r="D2147" s="237"/>
      <c r="E2147" s="237" t="s">
        <v>2771</v>
      </c>
      <c r="F2147" s="237" t="s">
        <v>2670</v>
      </c>
      <c r="G2147" s="237" t="str">
        <f t="shared" si="696"/>
        <v>string</v>
      </c>
      <c r="H2147" s="237" t="str">
        <f t="shared" si="697"/>
        <v/>
      </c>
      <c r="I2147" s="237">
        <f t="shared" si="698"/>
        <v>4</v>
      </c>
      <c r="J2147" s="237" t="str">
        <f t="shared" si="699"/>
        <v/>
      </c>
      <c r="K2147" s="237" t="str">
        <f t="shared" si="700"/>
        <v/>
      </c>
      <c r="L2147" s="237" t="str">
        <f t="shared" si="701"/>
        <v/>
      </c>
      <c r="M2147" s="237" t="str">
        <f t="shared" si="702"/>
        <v/>
      </c>
    </row>
    <row r="2148" spans="1:13" ht="12.75" customHeight="1" outlineLevel="1" x14ac:dyDescent="0.25">
      <c r="A2148" s="46" t="str">
        <f t="shared" si="688"/>
        <v xml:space="preserve">Meter Reading Related; </v>
      </c>
      <c r="B2148" s="276" t="s">
        <v>1337</v>
      </c>
      <c r="C2148" s="237"/>
      <c r="D2148" s="237"/>
      <c r="E2148" s="237" t="s">
        <v>2772</v>
      </c>
      <c r="F2148" s="237" t="s">
        <v>2670</v>
      </c>
      <c r="G2148" s="237" t="str">
        <f t="shared" si="696"/>
        <v>string</v>
      </c>
      <c r="H2148" s="237" t="str">
        <f t="shared" si="697"/>
        <v/>
      </c>
      <c r="I2148" s="237">
        <f t="shared" si="698"/>
        <v>2</v>
      </c>
      <c r="J2148" s="237" t="str">
        <f t="shared" si="699"/>
        <v/>
      </c>
      <c r="K2148" s="237" t="str">
        <f t="shared" si="700"/>
        <v/>
      </c>
      <c r="L2148" s="237" t="str">
        <f t="shared" si="701"/>
        <v/>
      </c>
      <c r="M2148" s="237" t="str">
        <f t="shared" si="702"/>
        <v/>
      </c>
    </row>
    <row r="2149" spans="1:13" s="230" customFormat="1" ht="12.75" customHeight="1" outlineLevel="1" x14ac:dyDescent="0.25">
      <c r="A2149" s="46" t="str">
        <f t="shared" si="688"/>
        <v xml:space="preserve">Meter Reading Related; </v>
      </c>
      <c r="B2149" s="276" t="s">
        <v>1337</v>
      </c>
      <c r="C2149" s="237"/>
      <c r="D2149" s="237"/>
      <c r="E2149" s="237" t="s">
        <v>615</v>
      </c>
      <c r="F2149" s="237" t="s">
        <v>2670</v>
      </c>
      <c r="G2149" s="237" t="str">
        <f t="shared" si="696"/>
        <v>date</v>
      </c>
      <c r="H2149" s="237" t="str">
        <f t="shared" si="697"/>
        <v/>
      </c>
      <c r="I2149" s="237" t="str">
        <f t="shared" si="698"/>
        <v/>
      </c>
      <c r="J2149" s="237" t="str">
        <f t="shared" si="699"/>
        <v/>
      </c>
      <c r="K2149" s="237" t="str">
        <f t="shared" si="700"/>
        <v/>
      </c>
      <c r="L2149" s="237" t="str">
        <f t="shared" si="701"/>
        <v/>
      </c>
      <c r="M2149" s="237" t="str">
        <f t="shared" si="702"/>
        <v/>
      </c>
    </row>
    <row r="2150" spans="1:13" s="230" customFormat="1" outlineLevel="1" x14ac:dyDescent="0.25">
      <c r="A2150" s="46" t="str">
        <f t="shared" si="688"/>
        <v xml:space="preserve">Meter Reading Related; </v>
      </c>
      <c r="B2150" s="276" t="s">
        <v>1337</v>
      </c>
      <c r="C2150" s="237" t="s">
        <v>2588</v>
      </c>
      <c r="D2150" s="237" t="s">
        <v>2679</v>
      </c>
      <c r="E2150" s="237" t="s">
        <v>2785</v>
      </c>
      <c r="F2150" s="237" t="s">
        <v>2670</v>
      </c>
      <c r="G2150" s="237" t="str">
        <f t="shared" si="696"/>
        <v>string</v>
      </c>
      <c r="H2150" s="237" t="str">
        <f t="shared" si="697"/>
        <v/>
      </c>
      <c r="I2150" s="237">
        <f t="shared" si="698"/>
        <v>10</v>
      </c>
      <c r="J2150" s="237" t="str">
        <f t="shared" si="699"/>
        <v/>
      </c>
      <c r="K2150" s="237" t="str">
        <f t="shared" si="700"/>
        <v/>
      </c>
      <c r="L2150" s="237" t="str">
        <f t="shared" si="701"/>
        <v/>
      </c>
      <c r="M2150" s="237" t="str">
        <f t="shared" si="702"/>
        <v/>
      </c>
    </row>
    <row r="2151" spans="1:13" ht="12.75" customHeight="1" outlineLevel="1" collapsed="1" x14ac:dyDescent="0.25">
      <c r="A2151" s="46" t="str">
        <f t="shared" ref="A2151:A2180" si="703">IF(B2151="","",VLOOKUP(B2151,mapping_result,2,FALSE))</f>
        <v xml:space="preserve">Meter Reading Related; </v>
      </c>
      <c r="B2151" s="276" t="s">
        <v>1337</v>
      </c>
      <c r="C2151" s="237"/>
      <c r="D2151" s="237"/>
      <c r="E2151" s="237" t="s">
        <v>1245</v>
      </c>
      <c r="F2151" s="237" t="s">
        <v>2670</v>
      </c>
      <c r="G2151" s="237" t="str">
        <f t="shared" si="696"/>
        <v>date</v>
      </c>
      <c r="H2151" s="237" t="str">
        <f t="shared" si="697"/>
        <v/>
      </c>
      <c r="I2151" s="237" t="str">
        <f t="shared" si="698"/>
        <v/>
      </c>
      <c r="J2151" s="237" t="str">
        <f t="shared" si="699"/>
        <v/>
      </c>
      <c r="K2151" s="237" t="str">
        <f t="shared" si="700"/>
        <v/>
      </c>
      <c r="L2151" s="237" t="str">
        <f t="shared" si="701"/>
        <v/>
      </c>
      <c r="M2151" s="237" t="str">
        <f t="shared" si="702"/>
        <v/>
      </c>
    </row>
    <row r="2152" spans="1:13" ht="12.75" customHeight="1" outlineLevel="1" x14ac:dyDescent="0.25">
      <c r="A2152" s="46" t="str">
        <f t="shared" si="703"/>
        <v xml:space="preserve">Meter Reading Related; </v>
      </c>
      <c r="B2152" s="276" t="s">
        <v>1337</v>
      </c>
      <c r="C2152" s="237"/>
      <c r="D2152" s="237"/>
      <c r="E2152" s="237" t="s">
        <v>1246</v>
      </c>
      <c r="F2152" s="237" t="s">
        <v>2681</v>
      </c>
      <c r="G2152" s="237" t="str">
        <f t="shared" si="696"/>
        <v>decimal</v>
      </c>
      <c r="H2152" s="237" t="str">
        <f t="shared" si="697"/>
        <v/>
      </c>
      <c r="I2152" s="237" t="str">
        <f t="shared" si="698"/>
        <v/>
      </c>
      <c r="J2152" s="237" t="str">
        <f t="shared" si="699"/>
        <v/>
      </c>
      <c r="K2152" s="237">
        <f t="shared" si="700"/>
        <v>15</v>
      </c>
      <c r="L2152" s="237">
        <f t="shared" si="701"/>
        <v>8</v>
      </c>
      <c r="M2152" s="237" t="str">
        <f t="shared" si="702"/>
        <v/>
      </c>
    </row>
    <row r="2153" spans="1:13" ht="12.75" customHeight="1" outlineLevel="1" x14ac:dyDescent="0.25">
      <c r="A2153" s="46" t="str">
        <f t="shared" si="703"/>
        <v xml:space="preserve">Meter Reading Related; </v>
      </c>
      <c r="B2153" s="276" t="s">
        <v>1337</v>
      </c>
      <c r="C2153" s="237"/>
      <c r="D2153" s="237"/>
      <c r="E2153" s="237" t="s">
        <v>625</v>
      </c>
      <c r="F2153" s="237" t="s">
        <v>2681</v>
      </c>
      <c r="G2153" s="237" t="str">
        <f t="shared" si="696"/>
        <v>decimal</v>
      </c>
      <c r="H2153" s="237" t="str">
        <f t="shared" si="697"/>
        <v/>
      </c>
      <c r="I2153" s="237" t="str">
        <f t="shared" si="698"/>
        <v/>
      </c>
      <c r="J2153" s="237" t="str">
        <f t="shared" si="699"/>
        <v/>
      </c>
      <c r="K2153" s="237">
        <f t="shared" si="700"/>
        <v>15</v>
      </c>
      <c r="L2153" s="237">
        <f t="shared" si="701"/>
        <v>8</v>
      </c>
      <c r="M2153" s="237" t="str">
        <f t="shared" si="702"/>
        <v/>
      </c>
    </row>
    <row r="2154" spans="1:13" ht="12.75" customHeight="1" outlineLevel="1" x14ac:dyDescent="0.25">
      <c r="A2154" s="46" t="str">
        <f t="shared" si="703"/>
        <v xml:space="preserve">Meter Reading Related; </v>
      </c>
      <c r="B2154" s="276" t="s">
        <v>1337</v>
      </c>
      <c r="C2154" s="237" t="s">
        <v>3418</v>
      </c>
      <c r="D2154" s="237" t="s">
        <v>2674</v>
      </c>
      <c r="E2154" s="237" t="s">
        <v>2782</v>
      </c>
      <c r="F2154" s="237" t="s">
        <v>2681</v>
      </c>
      <c r="G2154" s="237" t="str">
        <f t="shared" si="696"/>
        <v>string</v>
      </c>
      <c r="H2154" s="237" t="str">
        <f t="shared" si="697"/>
        <v/>
      </c>
      <c r="I2154" s="237">
        <f t="shared" si="698"/>
        <v>15</v>
      </c>
      <c r="J2154" s="237" t="str">
        <f t="shared" si="699"/>
        <v/>
      </c>
      <c r="K2154" s="237" t="str">
        <f t="shared" si="700"/>
        <v/>
      </c>
      <c r="L2154" s="237" t="str">
        <f t="shared" si="701"/>
        <v/>
      </c>
      <c r="M2154" s="237" t="str">
        <f t="shared" si="702"/>
        <v/>
      </c>
    </row>
    <row r="2155" spans="1:13" ht="12.75" customHeight="1" outlineLevel="1" x14ac:dyDescent="0.25">
      <c r="A2155" s="46" t="str">
        <f t="shared" si="703"/>
        <v xml:space="preserve">Meter Reading Related; </v>
      </c>
      <c r="B2155" s="276" t="s">
        <v>1337</v>
      </c>
      <c r="C2155" s="237"/>
      <c r="D2155" s="237"/>
      <c r="E2155" s="237" t="s">
        <v>2783</v>
      </c>
      <c r="F2155" s="237" t="s">
        <v>2670</v>
      </c>
      <c r="G2155" s="237" t="str">
        <f t="shared" si="696"/>
        <v>string</v>
      </c>
      <c r="H2155" s="237" t="str">
        <f t="shared" si="697"/>
        <v/>
      </c>
      <c r="I2155" s="237">
        <f t="shared" si="698"/>
        <v>9</v>
      </c>
      <c r="J2155" s="237" t="str">
        <f t="shared" si="699"/>
        <v/>
      </c>
      <c r="K2155" s="237" t="str">
        <f t="shared" si="700"/>
        <v/>
      </c>
      <c r="L2155" s="237" t="str">
        <f t="shared" si="701"/>
        <v/>
      </c>
      <c r="M2155" s="237" t="str">
        <f t="shared" si="702"/>
        <v/>
      </c>
    </row>
    <row r="2156" spans="1:13" ht="12.75" customHeight="1" outlineLevel="1" x14ac:dyDescent="0.25">
      <c r="A2156" s="46" t="str">
        <f t="shared" si="703"/>
        <v xml:space="preserve">Meter Reading Related; </v>
      </c>
      <c r="B2156" s="276" t="s">
        <v>1337</v>
      </c>
      <c r="C2156" s="279" t="s">
        <v>2586</v>
      </c>
      <c r="D2156" s="237" t="s">
        <v>2674</v>
      </c>
      <c r="E2156" s="237" t="s">
        <v>2784</v>
      </c>
      <c r="F2156" s="237" t="s">
        <v>2670</v>
      </c>
      <c r="G2156" s="237" t="str">
        <f t="shared" si="696"/>
        <v>string</v>
      </c>
      <c r="H2156" s="237" t="str">
        <f t="shared" si="697"/>
        <v/>
      </c>
      <c r="I2156" s="237">
        <f t="shared" si="698"/>
        <v>3</v>
      </c>
      <c r="J2156" s="237" t="str">
        <f t="shared" si="699"/>
        <v/>
      </c>
      <c r="K2156" s="237" t="str">
        <f t="shared" si="700"/>
        <v/>
      </c>
      <c r="L2156" s="237" t="str">
        <f t="shared" si="701"/>
        <v/>
      </c>
      <c r="M2156" s="237" t="str">
        <f t="shared" si="702"/>
        <v/>
      </c>
    </row>
    <row r="2157" spans="1:13" s="230" customFormat="1" ht="12.75" customHeight="1" outlineLevel="1" collapsed="1" x14ac:dyDescent="0.25">
      <c r="A2157" s="46" t="str">
        <f t="shared" si="703"/>
        <v xml:space="preserve">Meter Reading Related; </v>
      </c>
      <c r="B2157" s="276" t="s">
        <v>1337</v>
      </c>
      <c r="C2157" s="279"/>
      <c r="D2157" s="237"/>
      <c r="E2157" s="237" t="s">
        <v>2785</v>
      </c>
      <c r="F2157" s="237" t="s">
        <v>2670</v>
      </c>
      <c r="G2157" s="237" t="str">
        <f t="shared" si="696"/>
        <v>string</v>
      </c>
      <c r="H2157" s="237" t="str">
        <f t="shared" si="697"/>
        <v/>
      </c>
      <c r="I2157" s="237">
        <f t="shared" si="698"/>
        <v>10</v>
      </c>
      <c r="J2157" s="237" t="str">
        <f t="shared" si="699"/>
        <v/>
      </c>
      <c r="K2157" s="237" t="str">
        <f t="shared" si="700"/>
        <v/>
      </c>
      <c r="L2157" s="237" t="str">
        <f t="shared" si="701"/>
        <v/>
      </c>
      <c r="M2157" s="237" t="str">
        <f t="shared" si="702"/>
        <v/>
      </c>
    </row>
    <row r="2158" spans="1:13" ht="12.75" customHeight="1" outlineLevel="1" x14ac:dyDescent="0.25">
      <c r="A2158" s="46" t="str">
        <f t="shared" si="703"/>
        <v xml:space="preserve">Meter Reading Related; </v>
      </c>
      <c r="B2158" s="276" t="s">
        <v>1337</v>
      </c>
      <c r="C2158" s="279"/>
      <c r="D2158" s="237"/>
      <c r="E2158" s="237" t="s">
        <v>2888</v>
      </c>
      <c r="F2158" s="237" t="s">
        <v>2670</v>
      </c>
      <c r="G2158" s="237" t="str">
        <f t="shared" si="696"/>
        <v>string</v>
      </c>
      <c r="H2158" s="237" t="str">
        <f t="shared" si="697"/>
        <v/>
      </c>
      <c r="I2158" s="237">
        <f t="shared" si="698"/>
        <v>3</v>
      </c>
      <c r="J2158" s="237" t="str">
        <f t="shared" si="699"/>
        <v/>
      </c>
      <c r="K2158" s="237" t="str">
        <f t="shared" si="700"/>
        <v/>
      </c>
      <c r="L2158" s="237" t="str">
        <f t="shared" si="701"/>
        <v/>
      </c>
      <c r="M2158" s="237" t="str">
        <f t="shared" si="702"/>
        <v/>
      </c>
    </row>
    <row r="2159" spans="1:13" ht="12.75" customHeight="1" outlineLevel="1" x14ac:dyDescent="0.25">
      <c r="A2159" s="46" t="str">
        <f t="shared" si="703"/>
        <v xml:space="preserve">Meter Reading Related; </v>
      </c>
      <c r="B2159" s="276" t="s">
        <v>1337</v>
      </c>
      <c r="C2159" s="279"/>
      <c r="D2159" s="237"/>
      <c r="E2159" s="237" t="s">
        <v>626</v>
      </c>
      <c r="F2159" s="237" t="s">
        <v>2670</v>
      </c>
      <c r="G2159" s="237" t="str">
        <f t="shared" si="696"/>
        <v>decimal</v>
      </c>
      <c r="H2159" s="237" t="str">
        <f t="shared" si="697"/>
        <v/>
      </c>
      <c r="I2159" s="237" t="str">
        <f t="shared" si="698"/>
        <v/>
      </c>
      <c r="J2159" s="237" t="str">
        <f t="shared" si="699"/>
        <v/>
      </c>
      <c r="K2159" s="237">
        <f t="shared" si="700"/>
        <v>12</v>
      </c>
      <c r="L2159" s="237">
        <f t="shared" si="701"/>
        <v>5</v>
      </c>
      <c r="M2159" s="237" t="str">
        <f t="shared" si="702"/>
        <v/>
      </c>
    </row>
    <row r="2160" spans="1:13" ht="12.75" customHeight="1" outlineLevel="1" x14ac:dyDescent="0.25">
      <c r="A2160" s="46" t="str">
        <f t="shared" si="703"/>
        <v xml:space="preserve">Meter Reading Related; </v>
      </c>
      <c r="B2160" s="276" t="s">
        <v>1337</v>
      </c>
      <c r="C2160" s="279"/>
      <c r="D2160" s="237"/>
      <c r="E2160" s="237" t="s">
        <v>2786</v>
      </c>
      <c r="F2160" s="237" t="s">
        <v>2670</v>
      </c>
      <c r="G2160" s="237" t="str">
        <f t="shared" si="696"/>
        <v>decimal</v>
      </c>
      <c r="H2160" s="237" t="str">
        <f t="shared" si="697"/>
        <v/>
      </c>
      <c r="I2160" s="237" t="str">
        <f t="shared" si="698"/>
        <v/>
      </c>
      <c r="J2160" s="237" t="str">
        <f t="shared" si="699"/>
        <v/>
      </c>
      <c r="K2160" s="237">
        <f t="shared" si="700"/>
        <v>15</v>
      </c>
      <c r="L2160" s="237">
        <f t="shared" si="701"/>
        <v>3</v>
      </c>
      <c r="M2160" s="237" t="str">
        <f t="shared" si="702"/>
        <v/>
      </c>
    </row>
    <row r="2161" spans="1:13" ht="12.75" customHeight="1" outlineLevel="1" x14ac:dyDescent="0.25">
      <c r="A2161" s="46" t="str">
        <f t="shared" si="703"/>
        <v xml:space="preserve">Meter Reading Related; </v>
      </c>
      <c r="B2161" s="276" t="s">
        <v>1337</v>
      </c>
      <c r="C2161" s="279"/>
      <c r="D2161" s="237"/>
      <c r="E2161" s="237" t="s">
        <v>1315</v>
      </c>
      <c r="F2161" s="237" t="s">
        <v>2670</v>
      </c>
      <c r="G2161" s="237" t="str">
        <f t="shared" si="696"/>
        <v>string</v>
      </c>
      <c r="H2161" s="237" t="str">
        <f t="shared" si="697"/>
        <v/>
      </c>
      <c r="I2161" s="237">
        <f t="shared" si="698"/>
        <v>2</v>
      </c>
      <c r="J2161" s="237" t="str">
        <f t="shared" si="699"/>
        <v/>
      </c>
      <c r="K2161" s="237" t="str">
        <f t="shared" si="700"/>
        <v/>
      </c>
      <c r="L2161" s="237" t="str">
        <f t="shared" si="701"/>
        <v/>
      </c>
      <c r="M2161" s="237" t="str">
        <f t="shared" si="702"/>
        <v/>
      </c>
    </row>
    <row r="2162" spans="1:13" ht="12.75" customHeight="1" outlineLevel="1" collapsed="1" x14ac:dyDescent="0.25">
      <c r="A2162" s="46" t="str">
        <f t="shared" si="703"/>
        <v xml:space="preserve">Meter Reading Related; </v>
      </c>
      <c r="B2162" s="276" t="s">
        <v>1337</v>
      </c>
      <c r="C2162" s="279"/>
      <c r="D2162" s="237"/>
      <c r="E2162" s="237" t="s">
        <v>620</v>
      </c>
      <c r="F2162" s="237" t="s">
        <v>2670</v>
      </c>
      <c r="G2162" s="237" t="str">
        <f t="shared" si="696"/>
        <v>string</v>
      </c>
      <c r="H2162" s="237" t="str">
        <f t="shared" si="697"/>
        <v/>
      </c>
      <c r="I2162" s="237">
        <f t="shared" si="698"/>
        <v>2</v>
      </c>
      <c r="J2162" s="237" t="str">
        <f t="shared" si="699"/>
        <v/>
      </c>
      <c r="K2162" s="237" t="str">
        <f t="shared" si="700"/>
        <v/>
      </c>
      <c r="L2162" s="237" t="str">
        <f t="shared" si="701"/>
        <v/>
      </c>
      <c r="M2162" s="237" t="str">
        <f t="shared" si="702"/>
        <v/>
      </c>
    </row>
    <row r="2163" spans="1:13" ht="12.75" customHeight="1" outlineLevel="1" x14ac:dyDescent="0.25">
      <c r="A2163" s="46" t="str">
        <f t="shared" si="703"/>
        <v xml:space="preserve">Meter Reading Related; </v>
      </c>
      <c r="B2163" s="276" t="s">
        <v>1337</v>
      </c>
      <c r="C2163" s="279"/>
      <c r="D2163" s="237"/>
      <c r="E2163" s="237" t="s">
        <v>3662</v>
      </c>
      <c r="F2163" s="237" t="s">
        <v>2670</v>
      </c>
      <c r="G2163" s="237" t="str">
        <f t="shared" si="696"/>
        <v>date</v>
      </c>
      <c r="H2163" s="237" t="str">
        <f t="shared" si="697"/>
        <v/>
      </c>
      <c r="I2163" s="237" t="str">
        <f t="shared" si="698"/>
        <v/>
      </c>
      <c r="J2163" s="237" t="str">
        <f t="shared" si="699"/>
        <v/>
      </c>
      <c r="K2163" s="237" t="str">
        <f t="shared" si="700"/>
        <v/>
      </c>
      <c r="L2163" s="237" t="str">
        <f t="shared" si="701"/>
        <v/>
      </c>
      <c r="M2163" s="237" t="str">
        <f t="shared" si="702"/>
        <v/>
      </c>
    </row>
    <row r="2164" spans="1:13" ht="12.75" customHeight="1" outlineLevel="1" x14ac:dyDescent="0.25">
      <c r="A2164" s="46" t="str">
        <f t="shared" si="703"/>
        <v xml:space="preserve">Meter Reading Related; </v>
      </c>
      <c r="B2164" s="276" t="s">
        <v>1337</v>
      </c>
      <c r="C2164" s="279"/>
      <c r="D2164" s="237"/>
      <c r="E2164" s="237" t="s">
        <v>2893</v>
      </c>
      <c r="F2164" s="237" t="s">
        <v>2681</v>
      </c>
      <c r="G2164" s="237" t="str">
        <f t="shared" si="696"/>
        <v>decimal</v>
      </c>
      <c r="H2164" s="237" t="str">
        <f t="shared" si="697"/>
        <v/>
      </c>
      <c r="I2164" s="237" t="str">
        <f t="shared" si="698"/>
        <v/>
      </c>
      <c r="J2164" s="237" t="str">
        <f t="shared" si="699"/>
        <v/>
      </c>
      <c r="K2164" s="237">
        <f t="shared" si="700"/>
        <v>15</v>
      </c>
      <c r="L2164" s="237">
        <f t="shared" si="701"/>
        <v>3</v>
      </c>
      <c r="M2164" s="237" t="str">
        <f t="shared" si="702"/>
        <v/>
      </c>
    </row>
    <row r="2165" spans="1:13" ht="12.75" customHeight="1" outlineLevel="1" x14ac:dyDescent="0.25">
      <c r="A2165" s="46" t="str">
        <f t="shared" si="703"/>
        <v xml:space="preserve">Meter Reading Related; </v>
      </c>
      <c r="B2165" s="276" t="s">
        <v>1337</v>
      </c>
      <c r="C2165" s="279"/>
      <c r="D2165" s="237"/>
      <c r="E2165" s="237" t="s">
        <v>3663</v>
      </c>
      <c r="F2165" s="237" t="s">
        <v>2670</v>
      </c>
      <c r="G2165" s="237" t="str">
        <f t="shared" si="696"/>
        <v>string</v>
      </c>
      <c r="H2165" s="237" t="str">
        <f t="shared" si="697"/>
        <v/>
      </c>
      <c r="I2165" s="237">
        <f t="shared" si="698"/>
        <v>4</v>
      </c>
      <c r="J2165" s="237" t="str">
        <f t="shared" si="699"/>
        <v/>
      </c>
      <c r="K2165" s="237" t="str">
        <f t="shared" si="700"/>
        <v/>
      </c>
      <c r="L2165" s="237" t="str">
        <f t="shared" si="701"/>
        <v/>
      </c>
      <c r="M2165" s="237" t="str">
        <f t="shared" si="702"/>
        <v/>
      </c>
    </row>
    <row r="2166" spans="1:13" s="230" customFormat="1" ht="12.75" customHeight="1" outlineLevel="1" x14ac:dyDescent="0.25">
      <c r="A2166" s="46" t="str">
        <f t="shared" si="703"/>
        <v xml:space="preserve">Meter Reading Related; </v>
      </c>
      <c r="B2166" s="276" t="s">
        <v>1337</v>
      </c>
      <c r="C2166" s="279"/>
      <c r="D2166" s="237"/>
      <c r="E2166" s="237" t="s">
        <v>2787</v>
      </c>
      <c r="F2166" s="237" t="s">
        <v>2670</v>
      </c>
      <c r="G2166" s="237" t="str">
        <f t="shared" si="696"/>
        <v>string</v>
      </c>
      <c r="H2166" s="237">
        <f t="shared" si="697"/>
        <v>2</v>
      </c>
      <c r="I2166" s="237" t="str">
        <f t="shared" si="698"/>
        <v/>
      </c>
      <c r="J2166" s="237" t="str">
        <f t="shared" si="699"/>
        <v/>
      </c>
      <c r="K2166" s="237" t="str">
        <f t="shared" si="700"/>
        <v/>
      </c>
      <c r="L2166" s="237" t="str">
        <f t="shared" si="701"/>
        <v/>
      </c>
      <c r="M2166" s="237" t="str">
        <f t="shared" si="702"/>
        <v/>
      </c>
    </row>
    <row r="2167" spans="1:13" ht="12.75" customHeight="1" x14ac:dyDescent="0.25">
      <c r="A2167" s="46" t="str">
        <f t="shared" si="703"/>
        <v xml:space="preserve">Meter Read Withdrawal; </v>
      </c>
      <c r="B2167" s="47" t="s">
        <v>1338</v>
      </c>
      <c r="C2167" s="48" t="str">
        <f>VLOOKUP($B2167,MMnames,2,FALSE)</f>
        <v>Withdrawn Non Interval Readings</v>
      </c>
      <c r="D2167" s="49"/>
      <c r="E2167" s="49"/>
      <c r="F2167" s="14"/>
      <c r="G2167" s="14"/>
      <c r="H2167" s="14"/>
      <c r="I2167" s="14"/>
      <c r="J2167" s="14"/>
      <c r="K2167" s="14"/>
      <c r="L2167" s="14"/>
      <c r="M2167" s="14"/>
    </row>
    <row r="2168" spans="1:13" ht="12.75" customHeight="1" outlineLevel="1" x14ac:dyDescent="0.25">
      <c r="A2168" s="46" t="str">
        <f t="shared" si="703"/>
        <v xml:space="preserve">Meter Read Withdrawal; </v>
      </c>
      <c r="B2168" s="51" t="s">
        <v>1338</v>
      </c>
      <c r="C2168" s="4" t="s">
        <v>2668</v>
      </c>
      <c r="D2168" s="4"/>
      <c r="E2168" s="4" t="s">
        <v>2769</v>
      </c>
      <c r="F2168" s="4" t="s">
        <v>2670</v>
      </c>
      <c r="G2168" s="159" t="str">
        <f t="shared" ref="G2168:G2188" si="704">VLOOKUP(E2168,DI_schema,2,FALSE)</f>
        <v>string</v>
      </c>
      <c r="H2168" s="159">
        <f t="shared" ref="H2168:H2188" si="705">VLOOKUP($E2168,DI_schema,3,FALSE)</f>
        <v>11</v>
      </c>
      <c r="I2168" s="159" t="str">
        <f t="shared" ref="I2168:I2188" si="706">VLOOKUP($E2168,DI_schema,4,FALSE)</f>
        <v/>
      </c>
      <c r="J2168" s="159" t="str">
        <f t="shared" ref="J2168:J2188" si="707">VLOOKUP($E2168,DI_schema,5,FALSE)</f>
        <v/>
      </c>
      <c r="K2168" s="159" t="str">
        <f t="shared" ref="K2168:K2188" si="708">VLOOKUP($E2168,DI_schema,6,FALSE)</f>
        <v/>
      </c>
      <c r="L2168" s="159" t="str">
        <f t="shared" ref="L2168:L2188" si="709">VLOOKUP($E2168,DI_schema,7,FALSE)</f>
        <v/>
      </c>
      <c r="M2168" s="159" t="str">
        <f t="shared" ref="M2168:M2188" si="710">IF(LEN(VLOOKUP($E2168,DI_schema,8,FALSE))&gt;0,"Yes","")</f>
        <v/>
      </c>
    </row>
    <row r="2169" spans="1:13" ht="12.75" customHeight="1" outlineLevel="1" x14ac:dyDescent="0.25">
      <c r="A2169" s="46" t="str">
        <f t="shared" si="703"/>
        <v xml:space="preserve">Meter Read Withdrawal; </v>
      </c>
      <c r="B2169" s="51" t="s">
        <v>1338</v>
      </c>
      <c r="C2169" s="4"/>
      <c r="D2169" s="4"/>
      <c r="E2169" s="4" t="s">
        <v>2894</v>
      </c>
      <c r="F2169" s="4" t="s">
        <v>2681</v>
      </c>
      <c r="G2169" s="159" t="str">
        <f t="shared" si="704"/>
        <v>string</v>
      </c>
      <c r="H2169" s="159" t="str">
        <f t="shared" si="705"/>
        <v/>
      </c>
      <c r="I2169" s="159">
        <f t="shared" si="706"/>
        <v>35</v>
      </c>
      <c r="J2169" s="159" t="str">
        <f t="shared" si="707"/>
        <v/>
      </c>
      <c r="K2169" s="159" t="str">
        <f t="shared" si="708"/>
        <v/>
      </c>
      <c r="L2169" s="159" t="str">
        <f t="shared" si="709"/>
        <v/>
      </c>
      <c r="M2169" s="159" t="str">
        <f t="shared" si="710"/>
        <v/>
      </c>
    </row>
    <row r="2170" spans="1:13" ht="12.75" customHeight="1" outlineLevel="1" x14ac:dyDescent="0.25">
      <c r="A2170" s="46" t="str">
        <f t="shared" si="703"/>
        <v xml:space="preserve">Meter Read Withdrawal; </v>
      </c>
      <c r="B2170" s="276" t="s">
        <v>1338</v>
      </c>
      <c r="C2170" s="237"/>
      <c r="D2170" s="237"/>
      <c r="E2170" s="237" t="s">
        <v>629</v>
      </c>
      <c r="F2170" s="237" t="s">
        <v>2670</v>
      </c>
      <c r="G2170" s="237" t="str">
        <f t="shared" si="704"/>
        <v>string</v>
      </c>
      <c r="H2170" s="237" t="str">
        <f t="shared" si="705"/>
        <v/>
      </c>
      <c r="I2170" s="237">
        <f t="shared" si="706"/>
        <v>35</v>
      </c>
      <c r="J2170" s="237" t="str">
        <f t="shared" si="707"/>
        <v/>
      </c>
      <c r="K2170" s="237" t="str">
        <f t="shared" si="708"/>
        <v/>
      </c>
      <c r="L2170" s="237" t="str">
        <f t="shared" si="709"/>
        <v/>
      </c>
      <c r="M2170" s="237" t="str">
        <f t="shared" si="710"/>
        <v/>
      </c>
    </row>
    <row r="2171" spans="1:13" s="230" customFormat="1" ht="12.75" customHeight="1" outlineLevel="1" x14ac:dyDescent="0.25">
      <c r="A2171" s="46" t="str">
        <f t="shared" si="703"/>
        <v xml:space="preserve">Meter Read Withdrawal; </v>
      </c>
      <c r="B2171" s="276" t="s">
        <v>1338</v>
      </c>
      <c r="C2171" s="237"/>
      <c r="D2171" s="237"/>
      <c r="E2171" s="237" t="s">
        <v>2683</v>
      </c>
      <c r="F2171" s="237" t="s">
        <v>2670</v>
      </c>
      <c r="G2171" s="237" t="str">
        <f t="shared" si="704"/>
        <v>string</v>
      </c>
      <c r="H2171" s="237" t="str">
        <f t="shared" si="705"/>
        <v/>
      </c>
      <c r="I2171" s="237">
        <f t="shared" si="706"/>
        <v>3</v>
      </c>
      <c r="J2171" s="237" t="str">
        <f t="shared" si="707"/>
        <v/>
      </c>
      <c r="K2171" s="237" t="str">
        <f t="shared" si="708"/>
        <v/>
      </c>
      <c r="L2171" s="237" t="str">
        <f t="shared" si="709"/>
        <v/>
      </c>
      <c r="M2171" s="237" t="str">
        <f t="shared" si="710"/>
        <v/>
      </c>
    </row>
    <row r="2172" spans="1:13" ht="12.75" customHeight="1" outlineLevel="1" x14ac:dyDescent="0.25">
      <c r="A2172" s="46" t="str">
        <f t="shared" si="703"/>
        <v xml:space="preserve">Meter Read Withdrawal; </v>
      </c>
      <c r="B2172" s="276" t="s">
        <v>1338</v>
      </c>
      <c r="C2172" s="237"/>
      <c r="D2172" s="237"/>
      <c r="E2172" s="237" t="s">
        <v>2771</v>
      </c>
      <c r="F2172" s="237" t="s">
        <v>2670</v>
      </c>
      <c r="G2172" s="237" t="str">
        <f t="shared" si="704"/>
        <v>string</v>
      </c>
      <c r="H2172" s="237" t="str">
        <f t="shared" si="705"/>
        <v/>
      </c>
      <c r="I2172" s="237">
        <f t="shared" si="706"/>
        <v>4</v>
      </c>
      <c r="J2172" s="237" t="str">
        <f t="shared" si="707"/>
        <v/>
      </c>
      <c r="K2172" s="237" t="str">
        <f t="shared" si="708"/>
        <v/>
      </c>
      <c r="L2172" s="237" t="str">
        <f t="shared" si="709"/>
        <v/>
      </c>
      <c r="M2172" s="237" t="str">
        <f t="shared" si="710"/>
        <v/>
      </c>
    </row>
    <row r="2173" spans="1:13" ht="12.75" customHeight="1" outlineLevel="1" x14ac:dyDescent="0.25">
      <c r="A2173" s="46" t="str">
        <f t="shared" si="703"/>
        <v xml:space="preserve">Meter Read Withdrawal; </v>
      </c>
      <c r="B2173" s="276" t="s">
        <v>1338</v>
      </c>
      <c r="C2173" s="237"/>
      <c r="D2173" s="237"/>
      <c r="E2173" s="237" t="s">
        <v>2772</v>
      </c>
      <c r="F2173" s="237" t="s">
        <v>2670</v>
      </c>
      <c r="G2173" s="237" t="str">
        <f t="shared" si="704"/>
        <v>string</v>
      </c>
      <c r="H2173" s="237" t="str">
        <f t="shared" si="705"/>
        <v/>
      </c>
      <c r="I2173" s="237">
        <f t="shared" si="706"/>
        <v>2</v>
      </c>
      <c r="J2173" s="237" t="str">
        <f t="shared" si="707"/>
        <v/>
      </c>
      <c r="K2173" s="237" t="str">
        <f t="shared" si="708"/>
        <v/>
      </c>
      <c r="L2173" s="237" t="str">
        <f t="shared" si="709"/>
        <v/>
      </c>
      <c r="M2173" s="237" t="str">
        <f t="shared" si="710"/>
        <v/>
      </c>
    </row>
    <row r="2174" spans="1:13" ht="12.75" customHeight="1" outlineLevel="1" x14ac:dyDescent="0.25">
      <c r="A2174" s="46" t="str">
        <f t="shared" si="703"/>
        <v xml:space="preserve">Meter Read Withdrawal; </v>
      </c>
      <c r="B2174" s="276" t="s">
        <v>1338</v>
      </c>
      <c r="C2174" s="237"/>
      <c r="D2174" s="237"/>
      <c r="E2174" s="237" t="s">
        <v>615</v>
      </c>
      <c r="F2174" s="237" t="s">
        <v>3408</v>
      </c>
      <c r="G2174" s="237" t="str">
        <f t="shared" si="704"/>
        <v>date</v>
      </c>
      <c r="H2174" s="237" t="str">
        <f t="shared" si="705"/>
        <v/>
      </c>
      <c r="I2174" s="237" t="str">
        <f t="shared" si="706"/>
        <v/>
      </c>
      <c r="J2174" s="237" t="str">
        <f t="shared" si="707"/>
        <v/>
      </c>
      <c r="K2174" s="237" t="str">
        <f t="shared" si="708"/>
        <v/>
      </c>
      <c r="L2174" s="237" t="str">
        <f t="shared" si="709"/>
        <v/>
      </c>
      <c r="M2174" s="237" t="str">
        <f t="shared" si="710"/>
        <v/>
      </c>
    </row>
    <row r="2175" spans="1:13" ht="12.75" customHeight="1" outlineLevel="1" x14ac:dyDescent="0.25">
      <c r="A2175" s="46" t="str">
        <f t="shared" si="703"/>
        <v xml:space="preserve">Meter Read Withdrawal; </v>
      </c>
      <c r="B2175" s="276" t="s">
        <v>1338</v>
      </c>
      <c r="C2175" s="237"/>
      <c r="D2175" s="237"/>
      <c r="E2175" s="237" t="s">
        <v>2889</v>
      </c>
      <c r="F2175" s="237" t="s">
        <v>2670</v>
      </c>
      <c r="G2175" s="237" t="str">
        <f t="shared" si="704"/>
        <v>string</v>
      </c>
      <c r="H2175" s="237">
        <f t="shared" si="705"/>
        <v>2</v>
      </c>
      <c r="I2175" s="237" t="str">
        <f t="shared" si="706"/>
        <v/>
      </c>
      <c r="J2175" s="237" t="str">
        <f t="shared" si="707"/>
        <v/>
      </c>
      <c r="K2175" s="237" t="str">
        <f t="shared" si="708"/>
        <v/>
      </c>
      <c r="L2175" s="237" t="str">
        <f t="shared" si="709"/>
        <v/>
      </c>
      <c r="M2175" s="237" t="str">
        <f t="shared" si="710"/>
        <v/>
      </c>
    </row>
    <row r="2176" spans="1:13" ht="12.75" customHeight="1" outlineLevel="1" x14ac:dyDescent="0.25">
      <c r="A2176" s="46" t="str">
        <f t="shared" si="703"/>
        <v xml:space="preserve">Meter Read Withdrawal; </v>
      </c>
      <c r="B2176" s="276" t="s">
        <v>1338</v>
      </c>
      <c r="C2176" s="237" t="s">
        <v>3418</v>
      </c>
      <c r="D2176" s="237" t="s">
        <v>2674</v>
      </c>
      <c r="E2176" s="237" t="s">
        <v>2782</v>
      </c>
      <c r="F2176" s="237" t="s">
        <v>2681</v>
      </c>
      <c r="G2176" s="237" t="str">
        <f t="shared" si="704"/>
        <v>string</v>
      </c>
      <c r="H2176" s="237" t="str">
        <f t="shared" si="705"/>
        <v/>
      </c>
      <c r="I2176" s="237">
        <f t="shared" si="706"/>
        <v>15</v>
      </c>
      <c r="J2176" s="237" t="str">
        <f t="shared" si="707"/>
        <v/>
      </c>
      <c r="K2176" s="237" t="str">
        <f t="shared" si="708"/>
        <v/>
      </c>
      <c r="L2176" s="237" t="str">
        <f t="shared" si="709"/>
        <v/>
      </c>
      <c r="M2176" s="237" t="str">
        <f t="shared" si="710"/>
        <v/>
      </c>
    </row>
    <row r="2177" spans="1:13" ht="12.75" customHeight="1" outlineLevel="1" x14ac:dyDescent="0.25">
      <c r="A2177" s="46" t="str">
        <f t="shared" si="703"/>
        <v xml:space="preserve">Meter Read Withdrawal; </v>
      </c>
      <c r="B2177" s="276" t="s">
        <v>1338</v>
      </c>
      <c r="C2177" s="237"/>
      <c r="D2177" s="237"/>
      <c r="E2177" s="237" t="s">
        <v>2783</v>
      </c>
      <c r="F2177" s="237" t="s">
        <v>2670</v>
      </c>
      <c r="G2177" s="237" t="str">
        <f t="shared" si="704"/>
        <v>string</v>
      </c>
      <c r="H2177" s="237" t="str">
        <f t="shared" si="705"/>
        <v/>
      </c>
      <c r="I2177" s="237">
        <f t="shared" si="706"/>
        <v>9</v>
      </c>
      <c r="J2177" s="237" t="str">
        <f t="shared" si="707"/>
        <v/>
      </c>
      <c r="K2177" s="237" t="str">
        <f t="shared" si="708"/>
        <v/>
      </c>
      <c r="L2177" s="237" t="str">
        <f t="shared" si="709"/>
        <v/>
      </c>
      <c r="M2177" s="237" t="str">
        <f t="shared" si="710"/>
        <v/>
      </c>
    </row>
    <row r="2178" spans="1:13" ht="12.75" customHeight="1" outlineLevel="1" x14ac:dyDescent="0.25">
      <c r="A2178" s="46" t="str">
        <f t="shared" si="703"/>
        <v xml:space="preserve">Meter Read Withdrawal; </v>
      </c>
      <c r="B2178" s="276" t="s">
        <v>1338</v>
      </c>
      <c r="C2178" s="279" t="s">
        <v>2586</v>
      </c>
      <c r="D2178" s="237" t="s">
        <v>2674</v>
      </c>
      <c r="E2178" s="237" t="s">
        <v>2784</v>
      </c>
      <c r="F2178" s="237" t="s">
        <v>2670</v>
      </c>
      <c r="G2178" s="237" t="str">
        <f t="shared" si="704"/>
        <v>string</v>
      </c>
      <c r="H2178" s="237" t="str">
        <f t="shared" si="705"/>
        <v/>
      </c>
      <c r="I2178" s="237">
        <f t="shared" si="706"/>
        <v>3</v>
      </c>
      <c r="J2178" s="237" t="str">
        <f t="shared" si="707"/>
        <v/>
      </c>
      <c r="K2178" s="237" t="str">
        <f t="shared" si="708"/>
        <v/>
      </c>
      <c r="L2178" s="237" t="str">
        <f t="shared" si="709"/>
        <v/>
      </c>
      <c r="M2178" s="237" t="str">
        <f t="shared" si="710"/>
        <v/>
      </c>
    </row>
    <row r="2179" spans="1:13" s="230" customFormat="1" ht="12.75" customHeight="1" outlineLevel="1" x14ac:dyDescent="0.25">
      <c r="A2179" s="46" t="str">
        <f t="shared" si="703"/>
        <v xml:space="preserve">Meter Read Withdrawal; </v>
      </c>
      <c r="B2179" s="276" t="s">
        <v>1338</v>
      </c>
      <c r="C2179" s="279"/>
      <c r="D2179" s="237"/>
      <c r="E2179" s="237" t="s">
        <v>2785</v>
      </c>
      <c r="F2179" s="237" t="s">
        <v>2670</v>
      </c>
      <c r="G2179" s="237" t="str">
        <f t="shared" si="704"/>
        <v>string</v>
      </c>
      <c r="H2179" s="237" t="str">
        <f t="shared" si="705"/>
        <v/>
      </c>
      <c r="I2179" s="237">
        <f t="shared" si="706"/>
        <v>10</v>
      </c>
      <c r="J2179" s="237" t="str">
        <f t="shared" si="707"/>
        <v/>
      </c>
      <c r="K2179" s="237" t="str">
        <f t="shared" si="708"/>
        <v/>
      </c>
      <c r="L2179" s="237" t="str">
        <f t="shared" si="709"/>
        <v/>
      </c>
      <c r="M2179" s="237" t="str">
        <f t="shared" si="710"/>
        <v/>
      </c>
    </row>
    <row r="2180" spans="1:13" ht="12.75" customHeight="1" outlineLevel="1" collapsed="1" x14ac:dyDescent="0.25">
      <c r="A2180" s="46" t="str">
        <f t="shared" si="703"/>
        <v xml:space="preserve">Meter Read Withdrawal; </v>
      </c>
      <c r="B2180" s="276" t="s">
        <v>1338</v>
      </c>
      <c r="C2180" s="279"/>
      <c r="D2180" s="237"/>
      <c r="E2180" s="237" t="s">
        <v>2888</v>
      </c>
      <c r="F2180" s="237" t="s">
        <v>2670</v>
      </c>
      <c r="G2180" s="237" t="str">
        <f t="shared" si="704"/>
        <v>string</v>
      </c>
      <c r="H2180" s="237" t="str">
        <f t="shared" si="705"/>
        <v/>
      </c>
      <c r="I2180" s="237">
        <f t="shared" si="706"/>
        <v>3</v>
      </c>
      <c r="J2180" s="237" t="str">
        <f t="shared" si="707"/>
        <v/>
      </c>
      <c r="K2180" s="237" t="str">
        <f t="shared" si="708"/>
        <v/>
      </c>
      <c r="L2180" s="237" t="str">
        <f t="shared" si="709"/>
        <v/>
      </c>
      <c r="M2180" s="237" t="str">
        <f t="shared" si="710"/>
        <v/>
      </c>
    </row>
    <row r="2181" spans="1:13" ht="12.75" customHeight="1" outlineLevel="1" x14ac:dyDescent="0.25">
      <c r="A2181" s="46" t="str">
        <f t="shared" ref="A2181:A2233" si="711">IF(B2181="","",VLOOKUP(B2181,mapping_result,2,FALSE))</f>
        <v xml:space="preserve">Meter Read Withdrawal; </v>
      </c>
      <c r="B2181" s="276" t="s">
        <v>1338</v>
      </c>
      <c r="C2181" s="279"/>
      <c r="D2181" s="237"/>
      <c r="E2181" s="237" t="s">
        <v>626</v>
      </c>
      <c r="F2181" s="237" t="s">
        <v>2670</v>
      </c>
      <c r="G2181" s="237" t="str">
        <f t="shared" si="704"/>
        <v>decimal</v>
      </c>
      <c r="H2181" s="237" t="str">
        <f t="shared" si="705"/>
        <v/>
      </c>
      <c r="I2181" s="237" t="str">
        <f t="shared" si="706"/>
        <v/>
      </c>
      <c r="J2181" s="237" t="str">
        <f t="shared" si="707"/>
        <v/>
      </c>
      <c r="K2181" s="237">
        <f t="shared" si="708"/>
        <v>12</v>
      </c>
      <c r="L2181" s="237">
        <f t="shared" si="709"/>
        <v>5</v>
      </c>
      <c r="M2181" s="237" t="str">
        <f t="shared" si="710"/>
        <v/>
      </c>
    </row>
    <row r="2182" spans="1:13" ht="12.75" customHeight="1" outlineLevel="1" x14ac:dyDescent="0.25">
      <c r="A2182" s="46" t="str">
        <f t="shared" si="711"/>
        <v xml:space="preserve">Meter Read Withdrawal; </v>
      </c>
      <c r="B2182" s="276" t="s">
        <v>1338</v>
      </c>
      <c r="C2182" s="279"/>
      <c r="D2182" s="237"/>
      <c r="E2182" s="237" t="s">
        <v>2786</v>
      </c>
      <c r="F2182" s="237" t="s">
        <v>2670</v>
      </c>
      <c r="G2182" s="237" t="str">
        <f t="shared" si="704"/>
        <v>decimal</v>
      </c>
      <c r="H2182" s="237" t="str">
        <f t="shared" si="705"/>
        <v/>
      </c>
      <c r="I2182" s="237" t="str">
        <f t="shared" si="706"/>
        <v/>
      </c>
      <c r="J2182" s="237" t="str">
        <f t="shared" si="707"/>
        <v/>
      </c>
      <c r="K2182" s="237">
        <f t="shared" si="708"/>
        <v>15</v>
      </c>
      <c r="L2182" s="237">
        <f t="shared" si="709"/>
        <v>3</v>
      </c>
      <c r="M2182" s="237" t="str">
        <f t="shared" si="710"/>
        <v/>
      </c>
    </row>
    <row r="2183" spans="1:13" ht="12.75" customHeight="1" outlineLevel="1" x14ac:dyDescent="0.25">
      <c r="A2183" s="46"/>
      <c r="B2183" s="276" t="s">
        <v>1338</v>
      </c>
      <c r="C2183" s="279"/>
      <c r="D2183" s="237"/>
      <c r="E2183" s="237" t="s">
        <v>1315</v>
      </c>
      <c r="F2183" s="237" t="s">
        <v>2670</v>
      </c>
      <c r="G2183" s="237" t="str">
        <f t="shared" si="704"/>
        <v>string</v>
      </c>
      <c r="H2183" s="237" t="str">
        <f t="shared" si="705"/>
        <v/>
      </c>
      <c r="I2183" s="237">
        <f t="shared" si="706"/>
        <v>2</v>
      </c>
      <c r="J2183" s="237" t="str">
        <f t="shared" si="707"/>
        <v/>
      </c>
      <c r="K2183" s="237" t="str">
        <f t="shared" si="708"/>
        <v/>
      </c>
      <c r="L2183" s="237" t="str">
        <f t="shared" si="709"/>
        <v/>
      </c>
      <c r="M2183" s="237" t="str">
        <f t="shared" si="710"/>
        <v/>
      </c>
    </row>
    <row r="2184" spans="1:13" ht="12.75" customHeight="1" outlineLevel="1" x14ac:dyDescent="0.25">
      <c r="A2184" s="46" t="str">
        <f t="shared" si="711"/>
        <v xml:space="preserve">Meter Read Withdrawal; </v>
      </c>
      <c r="B2184" s="276" t="s">
        <v>1338</v>
      </c>
      <c r="C2184" s="279"/>
      <c r="D2184" s="237"/>
      <c r="E2184" s="237" t="s">
        <v>620</v>
      </c>
      <c r="F2184" s="237" t="s">
        <v>2670</v>
      </c>
      <c r="G2184" s="237" t="str">
        <f t="shared" si="704"/>
        <v>string</v>
      </c>
      <c r="H2184" s="237" t="str">
        <f t="shared" si="705"/>
        <v/>
      </c>
      <c r="I2184" s="237">
        <f t="shared" si="706"/>
        <v>2</v>
      </c>
      <c r="J2184" s="237" t="str">
        <f t="shared" si="707"/>
        <v/>
      </c>
      <c r="K2184" s="237" t="str">
        <f t="shared" si="708"/>
        <v/>
      </c>
      <c r="L2184" s="237" t="str">
        <f t="shared" si="709"/>
        <v/>
      </c>
      <c r="M2184" s="237" t="str">
        <f t="shared" si="710"/>
        <v/>
      </c>
    </row>
    <row r="2185" spans="1:13" ht="12.75" customHeight="1" outlineLevel="1" x14ac:dyDescent="0.25">
      <c r="A2185" s="46" t="str">
        <f t="shared" si="711"/>
        <v xml:space="preserve">Meter Read Withdrawal; </v>
      </c>
      <c r="B2185" s="276" t="s">
        <v>1338</v>
      </c>
      <c r="C2185" s="279"/>
      <c r="D2185" s="237"/>
      <c r="E2185" s="237" t="s">
        <v>3662</v>
      </c>
      <c r="F2185" s="237" t="s">
        <v>3408</v>
      </c>
      <c r="G2185" s="237" t="str">
        <f t="shared" si="704"/>
        <v>date</v>
      </c>
      <c r="H2185" s="237" t="str">
        <f t="shared" si="705"/>
        <v/>
      </c>
      <c r="I2185" s="237" t="str">
        <f t="shared" si="706"/>
        <v/>
      </c>
      <c r="J2185" s="237" t="str">
        <f t="shared" si="707"/>
        <v/>
      </c>
      <c r="K2185" s="237" t="str">
        <f t="shared" si="708"/>
        <v/>
      </c>
      <c r="L2185" s="237" t="str">
        <f t="shared" si="709"/>
        <v/>
      </c>
      <c r="M2185" s="237" t="str">
        <f t="shared" si="710"/>
        <v/>
      </c>
    </row>
    <row r="2186" spans="1:13" ht="12.75" customHeight="1" outlineLevel="1" x14ac:dyDescent="0.25">
      <c r="A2186" s="46" t="str">
        <f t="shared" si="711"/>
        <v xml:space="preserve">Meter Read Withdrawal; </v>
      </c>
      <c r="B2186" s="276" t="s">
        <v>1338</v>
      </c>
      <c r="C2186" s="279"/>
      <c r="D2186" s="237"/>
      <c r="E2186" s="237" t="s">
        <v>2893</v>
      </c>
      <c r="F2186" s="237" t="s">
        <v>2681</v>
      </c>
      <c r="G2186" s="237" t="str">
        <f t="shared" si="704"/>
        <v>decimal</v>
      </c>
      <c r="H2186" s="237" t="str">
        <f t="shared" si="705"/>
        <v/>
      </c>
      <c r="I2186" s="237" t="str">
        <f t="shared" si="706"/>
        <v/>
      </c>
      <c r="J2186" s="237" t="str">
        <f t="shared" si="707"/>
        <v/>
      </c>
      <c r="K2186" s="237">
        <f t="shared" si="708"/>
        <v>15</v>
      </c>
      <c r="L2186" s="237">
        <f t="shared" si="709"/>
        <v>3</v>
      </c>
      <c r="M2186" s="237" t="str">
        <f t="shared" si="710"/>
        <v/>
      </c>
    </row>
    <row r="2187" spans="1:13" ht="12.75" customHeight="1" outlineLevel="1" x14ac:dyDescent="0.25">
      <c r="A2187" s="46" t="str">
        <f t="shared" si="711"/>
        <v xml:space="preserve">Meter Read Withdrawal; </v>
      </c>
      <c r="B2187" s="276" t="s">
        <v>1338</v>
      </c>
      <c r="C2187" s="279"/>
      <c r="D2187" s="237"/>
      <c r="E2187" s="237" t="s">
        <v>3663</v>
      </c>
      <c r="F2187" s="237" t="s">
        <v>2670</v>
      </c>
      <c r="G2187" s="237" t="str">
        <f t="shared" si="704"/>
        <v>string</v>
      </c>
      <c r="H2187" s="237" t="str">
        <f t="shared" si="705"/>
        <v/>
      </c>
      <c r="I2187" s="237">
        <f t="shared" si="706"/>
        <v>4</v>
      </c>
      <c r="J2187" s="237" t="str">
        <f t="shared" si="707"/>
        <v/>
      </c>
      <c r="K2187" s="237" t="str">
        <f t="shared" si="708"/>
        <v/>
      </c>
      <c r="L2187" s="237" t="str">
        <f t="shared" si="709"/>
        <v/>
      </c>
      <c r="M2187" s="237" t="str">
        <f t="shared" si="710"/>
        <v/>
      </c>
    </row>
    <row r="2188" spans="1:13" s="230" customFormat="1" ht="12.75" customHeight="1" outlineLevel="1" collapsed="1" x14ac:dyDescent="0.25">
      <c r="A2188" s="46" t="str">
        <f t="shared" si="711"/>
        <v xml:space="preserve">Meter Read Withdrawal; </v>
      </c>
      <c r="B2188" s="276" t="s">
        <v>1338</v>
      </c>
      <c r="C2188" s="279"/>
      <c r="D2188" s="237"/>
      <c r="E2188" s="237" t="s">
        <v>2787</v>
      </c>
      <c r="F2188" s="237" t="s">
        <v>2670</v>
      </c>
      <c r="G2188" s="237" t="str">
        <f t="shared" si="704"/>
        <v>string</v>
      </c>
      <c r="H2188" s="237">
        <f t="shared" si="705"/>
        <v>2</v>
      </c>
      <c r="I2188" s="237" t="str">
        <f t="shared" si="706"/>
        <v/>
      </c>
      <c r="J2188" s="237" t="str">
        <f t="shared" si="707"/>
        <v/>
      </c>
      <c r="K2188" s="237" t="str">
        <f t="shared" si="708"/>
        <v/>
      </c>
      <c r="L2188" s="237" t="str">
        <f t="shared" si="709"/>
        <v/>
      </c>
      <c r="M2188" s="237" t="str">
        <f t="shared" si="710"/>
        <v/>
      </c>
    </row>
    <row r="2189" spans="1:13" ht="12.75" customHeight="1" x14ac:dyDescent="0.25">
      <c r="A2189" s="46" t="str">
        <f t="shared" si="711"/>
        <v xml:space="preserve">Meter Point Characteristics; </v>
      </c>
      <c r="B2189" s="47" t="s">
        <v>1340</v>
      </c>
      <c r="C2189" s="48" t="str">
        <f>VLOOKUP($B2189,MMnames,2,FALSE)</f>
        <v>Proposed Meter Point Characteristics</v>
      </c>
      <c r="D2189" s="49"/>
      <c r="E2189" s="49"/>
      <c r="F2189" s="14"/>
      <c r="G2189" s="14"/>
      <c r="H2189" s="14"/>
      <c r="I2189" s="14"/>
      <c r="J2189" s="14"/>
      <c r="K2189" s="14"/>
      <c r="L2189" s="14"/>
      <c r="M2189" s="14"/>
    </row>
    <row r="2190" spans="1:13" ht="12.75" customHeight="1" outlineLevel="1" x14ac:dyDescent="0.25">
      <c r="A2190" s="46" t="str">
        <f t="shared" si="711"/>
        <v xml:space="preserve">Meter Point Characteristics; </v>
      </c>
      <c r="B2190" s="51" t="s">
        <v>1340</v>
      </c>
      <c r="C2190" s="4" t="s">
        <v>2668</v>
      </c>
      <c r="D2190" s="4"/>
      <c r="E2190" s="4" t="s">
        <v>2769</v>
      </c>
      <c r="F2190" s="4" t="s">
        <v>2670</v>
      </c>
      <c r="G2190" s="159" t="str">
        <f t="shared" ref="G2190:G2210" si="712">VLOOKUP(E2190,DI_schema,2,FALSE)</f>
        <v>string</v>
      </c>
      <c r="H2190" s="159">
        <f t="shared" ref="H2190:H2210" si="713">VLOOKUP($E2190,DI_schema,3,FALSE)</f>
        <v>11</v>
      </c>
      <c r="I2190" s="159" t="str">
        <f t="shared" ref="I2190:I2210" si="714">VLOOKUP($E2190,DI_schema,4,FALSE)</f>
        <v/>
      </c>
      <c r="J2190" s="159" t="str">
        <f t="shared" ref="J2190:J2210" si="715">VLOOKUP($E2190,DI_schema,5,FALSE)</f>
        <v/>
      </c>
      <c r="K2190" s="159" t="str">
        <f t="shared" ref="K2190:K2210" si="716">VLOOKUP($E2190,DI_schema,6,FALSE)</f>
        <v/>
      </c>
      <c r="L2190" s="159" t="str">
        <f t="shared" ref="L2190:L2210" si="717">VLOOKUP($E2190,DI_schema,7,FALSE)</f>
        <v/>
      </c>
      <c r="M2190" s="159" t="str">
        <f t="shared" ref="M2190:M2210" si="718">IF(LEN(VLOOKUP($E2190,DI_schema,8,FALSE))&gt;0,"Yes","")</f>
        <v/>
      </c>
    </row>
    <row r="2191" spans="1:13" ht="12.75" customHeight="1" outlineLevel="1" x14ac:dyDescent="0.25">
      <c r="A2191" s="46" t="str">
        <f t="shared" si="711"/>
        <v xml:space="preserve">Meter Point Characteristics; </v>
      </c>
      <c r="B2191" s="51" t="s">
        <v>1340</v>
      </c>
      <c r="C2191" s="4"/>
      <c r="D2191" s="4"/>
      <c r="E2191" s="4" t="s">
        <v>2682</v>
      </c>
      <c r="F2191" s="4" t="s">
        <v>2681</v>
      </c>
      <c r="G2191" s="159" t="str">
        <f t="shared" si="712"/>
        <v>string</v>
      </c>
      <c r="H2191" s="159" t="str">
        <f t="shared" si="713"/>
        <v/>
      </c>
      <c r="I2191" s="159">
        <f t="shared" si="714"/>
        <v>5</v>
      </c>
      <c r="J2191" s="159" t="str">
        <f t="shared" si="715"/>
        <v/>
      </c>
      <c r="K2191" s="159" t="str">
        <f t="shared" si="716"/>
        <v/>
      </c>
      <c r="L2191" s="159" t="str">
        <f t="shared" si="717"/>
        <v/>
      </c>
      <c r="M2191" s="159" t="str">
        <f t="shared" si="718"/>
        <v/>
      </c>
    </row>
    <row r="2192" spans="1:13" ht="12.75" customHeight="1" outlineLevel="1" x14ac:dyDescent="0.25">
      <c r="A2192" s="46" t="str">
        <f t="shared" si="711"/>
        <v xml:space="preserve">Meter Point Characteristics; </v>
      </c>
      <c r="B2192" s="51" t="s">
        <v>1340</v>
      </c>
      <c r="C2192" s="4"/>
      <c r="D2192" s="4"/>
      <c r="E2192" s="4" t="s">
        <v>650</v>
      </c>
      <c r="F2192" s="4" t="s">
        <v>2681</v>
      </c>
      <c r="G2192" s="159" t="str">
        <f t="shared" si="712"/>
        <v>decimal</v>
      </c>
      <c r="H2192" s="159" t="str">
        <f t="shared" si="713"/>
        <v/>
      </c>
      <c r="I2192" s="159" t="str">
        <f t="shared" si="714"/>
        <v/>
      </c>
      <c r="J2192" s="159" t="str">
        <f t="shared" si="715"/>
        <v/>
      </c>
      <c r="K2192" s="159">
        <f t="shared" si="716"/>
        <v>6</v>
      </c>
      <c r="L2192" s="159">
        <f t="shared" si="717"/>
        <v>4</v>
      </c>
      <c r="M2192" s="159" t="str">
        <f t="shared" si="718"/>
        <v/>
      </c>
    </row>
    <row r="2193" spans="1:13" ht="12.75" customHeight="1" outlineLevel="1" x14ac:dyDescent="0.25">
      <c r="A2193" s="46" t="str">
        <f t="shared" si="711"/>
        <v xml:space="preserve">Meter Point Characteristics; </v>
      </c>
      <c r="B2193" s="51" t="s">
        <v>1340</v>
      </c>
      <c r="C2193" s="4"/>
      <c r="D2193" s="4"/>
      <c r="E2193" s="4" t="s">
        <v>649</v>
      </c>
      <c r="F2193" s="4" t="s">
        <v>2681</v>
      </c>
      <c r="G2193" s="159" t="str">
        <f t="shared" si="712"/>
        <v>string</v>
      </c>
      <c r="H2193" s="159" t="str">
        <f t="shared" si="713"/>
        <v/>
      </c>
      <c r="I2193" s="159">
        <f t="shared" si="714"/>
        <v>10</v>
      </c>
      <c r="J2193" s="159" t="str">
        <f t="shared" si="715"/>
        <v/>
      </c>
      <c r="K2193" s="159" t="str">
        <f t="shared" si="716"/>
        <v/>
      </c>
      <c r="L2193" s="159" t="str">
        <f t="shared" si="717"/>
        <v/>
      </c>
      <c r="M2193" s="159" t="str">
        <f t="shared" si="718"/>
        <v/>
      </c>
    </row>
    <row r="2194" spans="1:13" s="230" customFormat="1" ht="12.75" customHeight="1" outlineLevel="1" x14ac:dyDescent="0.25">
      <c r="A2194" s="46" t="str">
        <f t="shared" si="711"/>
        <v xml:space="preserve">Meter Point Characteristics; </v>
      </c>
      <c r="B2194" s="50" t="s">
        <v>1340</v>
      </c>
      <c r="C2194" s="4"/>
      <c r="D2194" s="4"/>
      <c r="E2194" s="4" t="s">
        <v>2683</v>
      </c>
      <c r="F2194" s="4" t="s">
        <v>2681</v>
      </c>
      <c r="G2194" s="4" t="str">
        <f t="shared" si="712"/>
        <v>string</v>
      </c>
      <c r="H2194" s="4" t="str">
        <f t="shared" si="713"/>
        <v/>
      </c>
      <c r="I2194" s="4">
        <f t="shared" si="714"/>
        <v>3</v>
      </c>
      <c r="J2194" s="4" t="str">
        <f t="shared" si="715"/>
        <v/>
      </c>
      <c r="K2194" s="4" t="str">
        <f t="shared" si="716"/>
        <v/>
      </c>
      <c r="L2194" s="4" t="str">
        <f t="shared" si="717"/>
        <v/>
      </c>
      <c r="M2194" s="4" t="str">
        <f t="shared" si="718"/>
        <v/>
      </c>
    </row>
    <row r="2195" spans="1:13" ht="12.75" customHeight="1" outlineLevel="1" x14ac:dyDescent="0.25">
      <c r="A2195" s="46" t="str">
        <f t="shared" si="711"/>
        <v xml:space="preserve">Meter Point Characteristics; </v>
      </c>
      <c r="B2195" s="51" t="s">
        <v>1340</v>
      </c>
      <c r="C2195" s="4"/>
      <c r="D2195" s="4"/>
      <c r="E2195" s="4" t="s">
        <v>631</v>
      </c>
      <c r="F2195" s="4" t="s">
        <v>2681</v>
      </c>
      <c r="G2195" s="159" t="str">
        <f t="shared" si="712"/>
        <v>int</v>
      </c>
      <c r="H2195" s="159" t="str">
        <f t="shared" si="713"/>
        <v/>
      </c>
      <c r="I2195" s="159" t="str">
        <f t="shared" si="714"/>
        <v/>
      </c>
      <c r="J2195" s="159" t="str">
        <f t="shared" si="715"/>
        <v/>
      </c>
      <c r="K2195" s="159">
        <f t="shared" si="716"/>
        <v>9</v>
      </c>
      <c r="L2195" s="159" t="str">
        <f t="shared" si="717"/>
        <v/>
      </c>
      <c r="M2195" s="159" t="str">
        <f t="shared" si="718"/>
        <v/>
      </c>
    </row>
    <row r="2196" spans="1:13" ht="12.75" customHeight="1" outlineLevel="1" x14ac:dyDescent="0.25">
      <c r="A2196" s="46" t="str">
        <f t="shared" si="711"/>
        <v xml:space="preserve">Meter Point Characteristics; </v>
      </c>
      <c r="B2196" s="51" t="s">
        <v>1340</v>
      </c>
      <c r="C2196" s="4"/>
      <c r="D2196" s="4"/>
      <c r="E2196" s="4" t="s">
        <v>2793</v>
      </c>
      <c r="F2196" s="4" t="s">
        <v>2681</v>
      </c>
      <c r="G2196" s="159" t="str">
        <f t="shared" si="712"/>
        <v>string</v>
      </c>
      <c r="H2196" s="159" t="str">
        <f t="shared" si="713"/>
        <v/>
      </c>
      <c r="I2196" s="159">
        <f t="shared" si="714"/>
        <v>10</v>
      </c>
      <c r="J2196" s="159" t="str">
        <f t="shared" si="715"/>
        <v/>
      </c>
      <c r="K2196" s="159" t="str">
        <f t="shared" si="716"/>
        <v/>
      </c>
      <c r="L2196" s="159" t="str">
        <f t="shared" si="717"/>
        <v/>
      </c>
      <c r="M2196" s="159" t="str">
        <f t="shared" si="718"/>
        <v/>
      </c>
    </row>
    <row r="2197" spans="1:13" ht="12.75" customHeight="1" outlineLevel="1" x14ac:dyDescent="0.25">
      <c r="A2197" s="46" t="str">
        <f t="shared" si="711"/>
        <v xml:space="preserve">Meter Point Characteristics; </v>
      </c>
      <c r="B2197" s="51" t="s">
        <v>1340</v>
      </c>
      <c r="C2197" s="4"/>
      <c r="D2197" s="4"/>
      <c r="E2197" s="4" t="s">
        <v>651</v>
      </c>
      <c r="F2197" s="4" t="s">
        <v>2681</v>
      </c>
      <c r="G2197" s="159" t="str">
        <f t="shared" si="712"/>
        <v>int</v>
      </c>
      <c r="H2197" s="159" t="str">
        <f t="shared" si="713"/>
        <v/>
      </c>
      <c r="I2197" s="159" t="str">
        <f t="shared" si="714"/>
        <v/>
      </c>
      <c r="J2197" s="159" t="str">
        <f t="shared" si="715"/>
        <v/>
      </c>
      <c r="K2197" s="159">
        <f t="shared" si="716"/>
        <v>9</v>
      </c>
      <c r="L2197" s="159" t="str">
        <f t="shared" si="717"/>
        <v/>
      </c>
      <c r="M2197" s="159" t="str">
        <f t="shared" si="718"/>
        <v/>
      </c>
    </row>
    <row r="2198" spans="1:13" s="230" customFormat="1" ht="12.75" customHeight="1" outlineLevel="1" x14ac:dyDescent="0.25">
      <c r="A2198" s="46" t="str">
        <f t="shared" si="711"/>
        <v xml:space="preserve">Meter Point Characteristics; </v>
      </c>
      <c r="B2198" s="50" t="s">
        <v>1340</v>
      </c>
      <c r="C2198" s="4"/>
      <c r="D2198" s="4"/>
      <c r="E2198" s="4" t="s">
        <v>2590</v>
      </c>
      <c r="F2198" s="4" t="s">
        <v>2681</v>
      </c>
      <c r="G2198" s="4" t="str">
        <f t="shared" si="712"/>
        <v>string</v>
      </c>
      <c r="H2198" s="4" t="str">
        <f t="shared" si="713"/>
        <v/>
      </c>
      <c r="I2198" s="4">
        <f t="shared" si="714"/>
        <v>10</v>
      </c>
      <c r="J2198" s="4" t="str">
        <f t="shared" si="715"/>
        <v/>
      </c>
      <c r="K2198" s="4" t="str">
        <f t="shared" si="716"/>
        <v/>
      </c>
      <c r="L2198" s="4" t="str">
        <f t="shared" si="717"/>
        <v/>
      </c>
      <c r="M2198" s="4" t="str">
        <f t="shared" si="718"/>
        <v/>
      </c>
    </row>
    <row r="2199" spans="1:13" ht="12.75" customHeight="1" outlineLevel="1" x14ac:dyDescent="0.25">
      <c r="A2199" s="46" t="str">
        <f t="shared" si="711"/>
        <v xml:space="preserve">Meter Point Characteristics; </v>
      </c>
      <c r="B2199" s="51" t="s">
        <v>1340</v>
      </c>
      <c r="C2199" s="4"/>
      <c r="D2199" s="4"/>
      <c r="E2199" s="4" t="s">
        <v>2771</v>
      </c>
      <c r="F2199" s="4" t="s">
        <v>2681</v>
      </c>
      <c r="G2199" s="159" t="str">
        <f t="shared" si="712"/>
        <v>string</v>
      </c>
      <c r="H2199" s="159" t="str">
        <f t="shared" si="713"/>
        <v/>
      </c>
      <c r="I2199" s="159">
        <f t="shared" si="714"/>
        <v>4</v>
      </c>
      <c r="J2199" s="159" t="str">
        <f t="shared" si="715"/>
        <v/>
      </c>
      <c r="K2199" s="159" t="str">
        <f t="shared" si="716"/>
        <v/>
      </c>
      <c r="L2199" s="159" t="str">
        <f t="shared" si="717"/>
        <v/>
      </c>
      <c r="M2199" s="159" t="str">
        <f t="shared" si="718"/>
        <v/>
      </c>
    </row>
    <row r="2200" spans="1:13" ht="12.75" customHeight="1" outlineLevel="1" x14ac:dyDescent="0.25">
      <c r="A2200" s="46" t="str">
        <f t="shared" si="711"/>
        <v xml:space="preserve">Meter Point Characteristics; </v>
      </c>
      <c r="B2200" s="51" t="s">
        <v>1340</v>
      </c>
      <c r="C2200" s="4" t="s">
        <v>3839</v>
      </c>
      <c r="D2200" s="4" t="s">
        <v>2670</v>
      </c>
      <c r="E2200" s="234" t="s">
        <v>1247</v>
      </c>
      <c r="F2200" s="234" t="s">
        <v>2681</v>
      </c>
      <c r="G2200" s="159" t="str">
        <f t="shared" si="712"/>
        <v>string</v>
      </c>
      <c r="H2200" s="159" t="str">
        <f t="shared" si="713"/>
        <v/>
      </c>
      <c r="I2200" s="159">
        <f t="shared" si="714"/>
        <v>10</v>
      </c>
      <c r="J2200" s="159" t="str">
        <f t="shared" si="715"/>
        <v/>
      </c>
      <c r="K2200" s="159" t="str">
        <f t="shared" si="716"/>
        <v/>
      </c>
      <c r="L2200" s="159" t="str">
        <f t="shared" si="717"/>
        <v/>
      </c>
      <c r="M2200" s="159" t="str">
        <f t="shared" si="718"/>
        <v/>
      </c>
    </row>
    <row r="2201" spans="1:13" ht="12.75" customHeight="1" outlineLevel="1" x14ac:dyDescent="0.25">
      <c r="A2201" s="46" t="str">
        <f t="shared" si="711"/>
        <v xml:space="preserve">Meter Point Characteristics; </v>
      </c>
      <c r="B2201" s="51" t="s">
        <v>1340</v>
      </c>
      <c r="C2201" s="4"/>
      <c r="D2201" s="4"/>
      <c r="E2201" s="234" t="s">
        <v>1248</v>
      </c>
      <c r="F2201" s="234" t="s">
        <v>2681</v>
      </c>
      <c r="G2201" s="159" t="str">
        <f t="shared" si="712"/>
        <v>string</v>
      </c>
      <c r="H2201" s="159" t="str">
        <f t="shared" si="713"/>
        <v/>
      </c>
      <c r="I2201" s="159">
        <f t="shared" si="714"/>
        <v>40</v>
      </c>
      <c r="J2201" s="159" t="str">
        <f t="shared" si="715"/>
        <v/>
      </c>
      <c r="K2201" s="159" t="str">
        <f t="shared" si="716"/>
        <v/>
      </c>
      <c r="L2201" s="159" t="str">
        <f t="shared" si="717"/>
        <v/>
      </c>
      <c r="M2201" s="159" t="str">
        <f t="shared" si="718"/>
        <v/>
      </c>
    </row>
    <row r="2202" spans="1:13" ht="12.75" customHeight="1" outlineLevel="1" x14ac:dyDescent="0.25">
      <c r="A2202" s="46" t="str">
        <f t="shared" si="711"/>
        <v xml:space="preserve">Meter Point Characteristics; </v>
      </c>
      <c r="B2202" s="51" t="s">
        <v>1340</v>
      </c>
      <c r="C2202" s="4"/>
      <c r="D2202" s="4"/>
      <c r="E2202" s="234" t="s">
        <v>1249</v>
      </c>
      <c r="F2202" s="234" t="s">
        <v>2681</v>
      </c>
      <c r="G2202" s="159" t="str">
        <f t="shared" si="712"/>
        <v>string</v>
      </c>
      <c r="H2202" s="159" t="str">
        <f t="shared" si="713"/>
        <v/>
      </c>
      <c r="I2202" s="159">
        <f t="shared" si="714"/>
        <v>40</v>
      </c>
      <c r="J2202" s="159" t="str">
        <f t="shared" si="715"/>
        <v/>
      </c>
      <c r="K2202" s="159" t="str">
        <f t="shared" si="716"/>
        <v/>
      </c>
      <c r="L2202" s="159" t="str">
        <f t="shared" si="717"/>
        <v/>
      </c>
      <c r="M2202" s="159" t="str">
        <f t="shared" si="718"/>
        <v/>
      </c>
    </row>
    <row r="2203" spans="1:13" ht="12.75" customHeight="1" outlineLevel="1" x14ac:dyDescent="0.25">
      <c r="A2203" s="46" t="str">
        <f t="shared" si="711"/>
        <v xml:space="preserve">Meter Point Characteristics; </v>
      </c>
      <c r="B2203" s="51" t="s">
        <v>1340</v>
      </c>
      <c r="C2203" s="4"/>
      <c r="D2203" s="4"/>
      <c r="E2203" s="234" t="s">
        <v>1250</v>
      </c>
      <c r="F2203" s="234" t="s">
        <v>2681</v>
      </c>
      <c r="G2203" s="159" t="str">
        <f t="shared" si="712"/>
        <v>string</v>
      </c>
      <c r="H2203" s="159" t="str">
        <f t="shared" si="713"/>
        <v/>
      </c>
      <c r="I2203" s="159">
        <f t="shared" si="714"/>
        <v>10</v>
      </c>
      <c r="J2203" s="159" t="str">
        <f t="shared" si="715"/>
        <v/>
      </c>
      <c r="K2203" s="159" t="str">
        <f t="shared" si="716"/>
        <v/>
      </c>
      <c r="L2203" s="159" t="str">
        <f t="shared" si="717"/>
        <v/>
      </c>
      <c r="M2203" s="159" t="str">
        <f t="shared" si="718"/>
        <v>Yes</v>
      </c>
    </row>
    <row r="2204" spans="1:13" ht="12.75" customHeight="1" outlineLevel="1" x14ac:dyDescent="0.25">
      <c r="A2204" s="46" t="str">
        <f t="shared" si="711"/>
        <v xml:space="preserve">Meter Point Characteristics; </v>
      </c>
      <c r="B2204" s="51" t="s">
        <v>1340</v>
      </c>
      <c r="C2204" s="4"/>
      <c r="D2204" s="4"/>
      <c r="E2204" s="234" t="s">
        <v>1251</v>
      </c>
      <c r="F2204" s="234" t="s">
        <v>2681</v>
      </c>
      <c r="G2204" s="159" t="str">
        <f t="shared" si="712"/>
        <v>string</v>
      </c>
      <c r="H2204" s="159" t="str">
        <f t="shared" si="713"/>
        <v/>
      </c>
      <c r="I2204" s="159">
        <f t="shared" si="714"/>
        <v>60</v>
      </c>
      <c r="J2204" s="159" t="str">
        <f t="shared" si="715"/>
        <v/>
      </c>
      <c r="K2204" s="159" t="str">
        <f t="shared" si="716"/>
        <v/>
      </c>
      <c r="L2204" s="159" t="str">
        <f t="shared" si="717"/>
        <v/>
      </c>
      <c r="M2204" s="159" t="str">
        <f t="shared" si="718"/>
        <v>Yes</v>
      </c>
    </row>
    <row r="2205" spans="1:13" ht="12.75" customHeight="1" outlineLevel="1" x14ac:dyDescent="0.25">
      <c r="A2205" s="46" t="str">
        <f t="shared" si="711"/>
        <v xml:space="preserve">Meter Point Characteristics; </v>
      </c>
      <c r="B2205" s="51" t="s">
        <v>1340</v>
      </c>
      <c r="C2205" s="4"/>
      <c r="D2205" s="4"/>
      <c r="E2205" s="234" t="s">
        <v>1252</v>
      </c>
      <c r="F2205" s="234" t="s">
        <v>2681</v>
      </c>
      <c r="G2205" s="159" t="str">
        <f t="shared" si="712"/>
        <v>string</v>
      </c>
      <c r="H2205" s="159" t="str">
        <f t="shared" si="713"/>
        <v/>
      </c>
      <c r="I2205" s="159">
        <f t="shared" si="714"/>
        <v>40</v>
      </c>
      <c r="J2205" s="159" t="str">
        <f t="shared" si="715"/>
        <v/>
      </c>
      <c r="K2205" s="159" t="str">
        <f t="shared" si="716"/>
        <v/>
      </c>
      <c r="L2205" s="159" t="str">
        <f t="shared" si="717"/>
        <v/>
      </c>
      <c r="M2205" s="159" t="str">
        <f t="shared" si="718"/>
        <v/>
      </c>
    </row>
    <row r="2206" spans="1:13" ht="12.75" customHeight="1" outlineLevel="1" collapsed="1" x14ac:dyDescent="0.25">
      <c r="A2206" s="46" t="str">
        <f t="shared" si="711"/>
        <v xml:space="preserve">Meter Point Characteristics; </v>
      </c>
      <c r="B2206" s="51" t="s">
        <v>1340</v>
      </c>
      <c r="C2206" s="4"/>
      <c r="D2206" s="4"/>
      <c r="E2206" s="234" t="s">
        <v>1253</v>
      </c>
      <c r="F2206" s="234" t="s">
        <v>2681</v>
      </c>
      <c r="G2206" s="159" t="str">
        <f t="shared" si="712"/>
        <v>string</v>
      </c>
      <c r="H2206" s="159" t="str">
        <f t="shared" si="713"/>
        <v/>
      </c>
      <c r="I2206" s="159">
        <f t="shared" si="714"/>
        <v>40</v>
      </c>
      <c r="J2206" s="159" t="str">
        <f t="shared" si="715"/>
        <v/>
      </c>
      <c r="K2206" s="159" t="str">
        <f t="shared" si="716"/>
        <v/>
      </c>
      <c r="L2206" s="159" t="str">
        <f t="shared" si="717"/>
        <v/>
      </c>
      <c r="M2206" s="159" t="str">
        <f t="shared" si="718"/>
        <v/>
      </c>
    </row>
    <row r="2207" spans="1:13" ht="12.75" customHeight="1" outlineLevel="1" x14ac:dyDescent="0.25">
      <c r="A2207" s="46" t="str">
        <f t="shared" si="711"/>
        <v xml:space="preserve">Meter Point Characteristics; </v>
      </c>
      <c r="B2207" s="51" t="s">
        <v>1340</v>
      </c>
      <c r="C2207" s="4"/>
      <c r="D2207" s="4"/>
      <c r="E2207" s="234" t="s">
        <v>2653</v>
      </c>
      <c r="F2207" s="234" t="s">
        <v>2681</v>
      </c>
      <c r="G2207" s="159" t="str">
        <f t="shared" si="712"/>
        <v>string</v>
      </c>
      <c r="H2207" s="159" t="str">
        <f t="shared" si="713"/>
        <v/>
      </c>
      <c r="I2207" s="159">
        <f t="shared" si="714"/>
        <v>10</v>
      </c>
      <c r="J2207" s="159" t="str">
        <f t="shared" si="715"/>
        <v/>
      </c>
      <c r="K2207" s="159" t="str">
        <f t="shared" si="716"/>
        <v/>
      </c>
      <c r="L2207" s="159" t="str">
        <f t="shared" si="717"/>
        <v/>
      </c>
      <c r="M2207" s="159" t="str">
        <f t="shared" si="718"/>
        <v/>
      </c>
    </row>
    <row r="2208" spans="1:13" ht="12.75" customHeight="1" outlineLevel="1" x14ac:dyDescent="0.25">
      <c r="A2208" s="46" t="str">
        <f t="shared" si="711"/>
        <v xml:space="preserve">Meter Point Characteristics; </v>
      </c>
      <c r="B2208" s="51" t="s">
        <v>1340</v>
      </c>
      <c r="C2208" s="4"/>
      <c r="D2208" s="4"/>
      <c r="E2208" s="234" t="s">
        <v>1254</v>
      </c>
      <c r="F2208" s="234" t="s">
        <v>2681</v>
      </c>
      <c r="G2208" s="159" t="str">
        <f t="shared" si="712"/>
        <v>string</v>
      </c>
      <c r="H2208" s="159" t="str">
        <f t="shared" si="713"/>
        <v/>
      </c>
      <c r="I2208" s="159">
        <f t="shared" si="714"/>
        <v>40</v>
      </c>
      <c r="J2208" s="159" t="str">
        <f t="shared" si="715"/>
        <v/>
      </c>
      <c r="K2208" s="159" t="str">
        <f t="shared" si="716"/>
        <v/>
      </c>
      <c r="L2208" s="159" t="str">
        <f t="shared" si="717"/>
        <v/>
      </c>
      <c r="M2208" s="159" t="str">
        <f t="shared" si="718"/>
        <v/>
      </c>
    </row>
    <row r="2209" spans="1:13" ht="12.75" customHeight="1" outlineLevel="1" x14ac:dyDescent="0.25">
      <c r="A2209" s="46" t="str">
        <f t="shared" si="711"/>
        <v xml:space="preserve">Meter Point Characteristics; </v>
      </c>
      <c r="B2209" s="51" t="s">
        <v>1340</v>
      </c>
      <c r="C2209" s="4"/>
      <c r="D2209" s="4"/>
      <c r="E2209" s="234" t="s">
        <v>1255</v>
      </c>
      <c r="F2209" s="234" t="s">
        <v>2681</v>
      </c>
      <c r="G2209" s="159" t="str">
        <f t="shared" si="712"/>
        <v>string</v>
      </c>
      <c r="H2209" s="159" t="str">
        <f t="shared" si="713"/>
        <v/>
      </c>
      <c r="I2209" s="159">
        <f t="shared" si="714"/>
        <v>3</v>
      </c>
      <c r="J2209" s="159" t="str">
        <f t="shared" si="715"/>
        <v/>
      </c>
      <c r="K2209" s="159" t="str">
        <f t="shared" si="716"/>
        <v/>
      </c>
      <c r="L2209" s="159" t="str">
        <f t="shared" si="717"/>
        <v/>
      </c>
      <c r="M2209" s="159" t="str">
        <f t="shared" si="718"/>
        <v/>
      </c>
    </row>
    <row r="2210" spans="1:13" ht="12.75" customHeight="1" outlineLevel="1" x14ac:dyDescent="0.25">
      <c r="A2210" s="46" t="str">
        <f t="shared" si="711"/>
        <v xml:space="preserve">Meter Point Characteristics; </v>
      </c>
      <c r="B2210" s="51" t="s">
        <v>1340</v>
      </c>
      <c r="C2210" s="4"/>
      <c r="D2210" s="4"/>
      <c r="E2210" s="234" t="s">
        <v>2882</v>
      </c>
      <c r="F2210" s="234" t="s">
        <v>2681</v>
      </c>
      <c r="G2210" s="159" t="str">
        <f t="shared" si="712"/>
        <v>string</v>
      </c>
      <c r="H2210" s="159" t="str">
        <f t="shared" si="713"/>
        <v/>
      </c>
      <c r="I2210" s="159">
        <f t="shared" si="714"/>
        <v>3</v>
      </c>
      <c r="J2210" s="159" t="str">
        <f t="shared" si="715"/>
        <v/>
      </c>
      <c r="K2210" s="159" t="str">
        <f t="shared" si="716"/>
        <v/>
      </c>
      <c r="L2210" s="159" t="str">
        <f t="shared" si="717"/>
        <v/>
      </c>
      <c r="M2210" s="159" t="str">
        <f t="shared" si="718"/>
        <v/>
      </c>
    </row>
    <row r="2211" spans="1:13" ht="12.75" customHeight="1" x14ac:dyDescent="0.25">
      <c r="A2211" s="46" t="str">
        <f t="shared" si="711"/>
        <v xml:space="preserve">Meter Reading Related; </v>
      </c>
      <c r="B2211" s="47" t="s">
        <v>1341</v>
      </c>
      <c r="C2211" s="48" t="str">
        <f>VLOOKUP($B2211,MMnames,2,FALSE)</f>
        <v>Customer Read Rejection</v>
      </c>
      <c r="D2211" s="49"/>
      <c r="E2211" s="49"/>
      <c r="F2211" s="14"/>
      <c r="G2211" s="14"/>
      <c r="H2211" s="14"/>
      <c r="I2211" s="14"/>
      <c r="J2211" s="14"/>
      <c r="K2211" s="14"/>
      <c r="L2211" s="14"/>
      <c r="M2211" s="14"/>
    </row>
    <row r="2212" spans="1:13" ht="12.75" customHeight="1" outlineLevel="1" x14ac:dyDescent="0.25">
      <c r="A2212" s="46" t="str">
        <f t="shared" si="711"/>
        <v xml:space="preserve">Meter Reading Related; </v>
      </c>
      <c r="B2212" s="51" t="s">
        <v>1341</v>
      </c>
      <c r="C2212" s="4" t="s">
        <v>2668</v>
      </c>
      <c r="D2212" s="4"/>
      <c r="E2212" s="4" t="s">
        <v>2769</v>
      </c>
      <c r="F2212" s="4" t="s">
        <v>2670</v>
      </c>
      <c r="G2212" s="159" t="str">
        <f t="shared" ref="G2212:G2236" si="719">VLOOKUP(E2212,DI_schema,2,FALSE)</f>
        <v>string</v>
      </c>
      <c r="H2212" s="159">
        <f t="shared" ref="H2212:H2236" si="720">VLOOKUP($E2212,DI_schema,3,FALSE)</f>
        <v>11</v>
      </c>
      <c r="I2212" s="159" t="str">
        <f t="shared" ref="I2212:I2236" si="721">VLOOKUP($E2212,DI_schema,4,FALSE)</f>
        <v/>
      </c>
      <c r="J2212" s="159" t="str">
        <f t="shared" ref="J2212:J2236" si="722">VLOOKUP($E2212,DI_schema,5,FALSE)</f>
        <v/>
      </c>
      <c r="K2212" s="159" t="str">
        <f t="shared" ref="K2212:K2236" si="723">VLOOKUP($E2212,DI_schema,6,FALSE)</f>
        <v/>
      </c>
      <c r="L2212" s="159" t="str">
        <f t="shared" ref="L2212:L2236" si="724">VLOOKUP($E2212,DI_schema,7,FALSE)</f>
        <v/>
      </c>
      <c r="M2212" s="159" t="str">
        <f t="shared" ref="M2212:M2236" si="725">IF(LEN(VLOOKUP($E2212,DI_schema,8,FALSE))&gt;0,"Yes","")</f>
        <v/>
      </c>
    </row>
    <row r="2213" spans="1:13" ht="12.75" customHeight="1" outlineLevel="1" x14ac:dyDescent="0.25">
      <c r="A2213" s="46" t="str">
        <f t="shared" si="711"/>
        <v xml:space="preserve">Meter Reading Related; </v>
      </c>
      <c r="B2213" s="51" t="s">
        <v>1341</v>
      </c>
      <c r="C2213" s="4"/>
      <c r="D2213" s="4"/>
      <c r="E2213" s="4" t="s">
        <v>2671</v>
      </c>
      <c r="F2213" s="4" t="s">
        <v>2670</v>
      </c>
      <c r="G2213" s="159" t="str">
        <f t="shared" si="719"/>
        <v>string</v>
      </c>
      <c r="H2213" s="159">
        <f t="shared" si="720"/>
        <v>3</v>
      </c>
      <c r="I2213" s="159" t="str">
        <f t="shared" si="721"/>
        <v/>
      </c>
      <c r="J2213" s="159" t="str">
        <f t="shared" si="722"/>
        <v/>
      </c>
      <c r="K2213" s="159" t="str">
        <f t="shared" si="723"/>
        <v/>
      </c>
      <c r="L2213" s="159" t="str">
        <f t="shared" si="724"/>
        <v/>
      </c>
      <c r="M2213" s="159" t="str">
        <f t="shared" si="725"/>
        <v/>
      </c>
    </row>
    <row r="2214" spans="1:13" ht="12.75" customHeight="1" outlineLevel="1" x14ac:dyDescent="0.25">
      <c r="A2214" s="46" t="str">
        <f t="shared" si="711"/>
        <v xml:space="preserve">Meter Reading Related; </v>
      </c>
      <c r="B2214" s="51" t="s">
        <v>1341</v>
      </c>
      <c r="C2214" s="4"/>
      <c r="D2214" s="4"/>
      <c r="E2214" s="4" t="s">
        <v>2894</v>
      </c>
      <c r="F2214" s="4" t="s">
        <v>2670</v>
      </c>
      <c r="G2214" s="159" t="str">
        <f t="shared" si="719"/>
        <v>string</v>
      </c>
      <c r="H2214" s="159" t="str">
        <f t="shared" si="720"/>
        <v/>
      </c>
      <c r="I2214" s="159">
        <f t="shared" si="721"/>
        <v>35</v>
      </c>
      <c r="J2214" s="159" t="str">
        <f t="shared" si="722"/>
        <v/>
      </c>
      <c r="K2214" s="159" t="str">
        <f t="shared" si="723"/>
        <v/>
      </c>
      <c r="L2214" s="159" t="str">
        <f t="shared" si="724"/>
        <v/>
      </c>
      <c r="M2214" s="159" t="str">
        <f t="shared" si="725"/>
        <v/>
      </c>
    </row>
    <row r="2215" spans="1:13" ht="12.75" customHeight="1" outlineLevel="1" x14ac:dyDescent="0.25">
      <c r="A2215" s="46" t="str">
        <f t="shared" si="711"/>
        <v xml:space="preserve">Meter Reading Related; </v>
      </c>
      <c r="B2215" s="51" t="s">
        <v>1341</v>
      </c>
      <c r="C2215" s="4"/>
      <c r="D2215" s="4"/>
      <c r="E2215" s="4" t="s">
        <v>615</v>
      </c>
      <c r="F2215" s="4" t="s">
        <v>2670</v>
      </c>
      <c r="G2215" s="159" t="str">
        <f t="shared" si="719"/>
        <v>date</v>
      </c>
      <c r="H2215" s="159" t="str">
        <f t="shared" si="720"/>
        <v/>
      </c>
      <c r="I2215" s="159" t="str">
        <f t="shared" si="721"/>
        <v/>
      </c>
      <c r="J2215" s="159" t="str">
        <f t="shared" si="722"/>
        <v/>
      </c>
      <c r="K2215" s="159" t="str">
        <f t="shared" si="723"/>
        <v/>
      </c>
      <c r="L2215" s="159" t="str">
        <f t="shared" si="724"/>
        <v/>
      </c>
      <c r="M2215" s="159" t="str">
        <f t="shared" si="725"/>
        <v/>
      </c>
    </row>
    <row r="2216" spans="1:13" ht="12.75" customHeight="1" outlineLevel="1" x14ac:dyDescent="0.25">
      <c r="A2216" s="46" t="str">
        <f t="shared" si="711"/>
        <v xml:space="preserve">Meter Reading Related; </v>
      </c>
      <c r="B2216" s="51" t="s">
        <v>1341</v>
      </c>
      <c r="C2216" s="4"/>
      <c r="D2216" s="4"/>
      <c r="E2216" s="4" t="s">
        <v>1315</v>
      </c>
      <c r="F2216" s="4" t="s">
        <v>2670</v>
      </c>
      <c r="G2216" s="159" t="str">
        <f t="shared" si="719"/>
        <v>string</v>
      </c>
      <c r="H2216" s="159" t="str">
        <f t="shared" si="720"/>
        <v/>
      </c>
      <c r="I2216" s="159">
        <f t="shared" si="721"/>
        <v>2</v>
      </c>
      <c r="J2216" s="159" t="str">
        <f t="shared" si="722"/>
        <v/>
      </c>
      <c r="K2216" s="159" t="str">
        <f t="shared" si="723"/>
        <v/>
      </c>
      <c r="L2216" s="159" t="str">
        <f t="shared" si="724"/>
        <v/>
      </c>
      <c r="M2216" s="159" t="str">
        <f t="shared" si="725"/>
        <v/>
      </c>
    </row>
    <row r="2217" spans="1:13" ht="12.75" customHeight="1" outlineLevel="1" x14ac:dyDescent="0.25">
      <c r="A2217" s="46" t="str">
        <f t="shared" si="711"/>
        <v xml:space="preserve">Meter Reading Related; </v>
      </c>
      <c r="B2217" s="51" t="s">
        <v>1341</v>
      </c>
      <c r="C2217" s="159" t="s">
        <v>2896</v>
      </c>
      <c r="D2217" s="159" t="s">
        <v>2681</v>
      </c>
      <c r="E2217" s="4" t="s">
        <v>2897</v>
      </c>
      <c r="F2217" s="4" t="s">
        <v>2681</v>
      </c>
      <c r="G2217" s="159" t="str">
        <f t="shared" si="719"/>
        <v>string</v>
      </c>
      <c r="H2217" s="159" t="str">
        <f t="shared" si="720"/>
        <v/>
      </c>
      <c r="I2217" s="159">
        <f t="shared" si="721"/>
        <v>70</v>
      </c>
      <c r="J2217" s="159" t="str">
        <f t="shared" si="722"/>
        <v/>
      </c>
      <c r="K2217" s="159" t="str">
        <f t="shared" si="723"/>
        <v/>
      </c>
      <c r="L2217" s="159" t="str">
        <f t="shared" si="724"/>
        <v/>
      </c>
      <c r="M2217" s="159" t="str">
        <f t="shared" si="725"/>
        <v/>
      </c>
    </row>
    <row r="2218" spans="1:13" ht="12.75" customHeight="1" outlineLevel="1" x14ac:dyDescent="0.25">
      <c r="A2218" s="46" t="str">
        <f t="shared" si="711"/>
        <v xml:space="preserve">Meter Reading Related; </v>
      </c>
      <c r="B2218" s="51" t="s">
        <v>1341</v>
      </c>
      <c r="C2218" s="235" t="s">
        <v>2690</v>
      </c>
      <c r="D2218" s="159" t="s">
        <v>2681</v>
      </c>
      <c r="E2218" s="159" t="s">
        <v>2789</v>
      </c>
      <c r="F2218" s="159" t="s">
        <v>2681</v>
      </c>
      <c r="G2218" s="159" t="str">
        <f t="shared" si="719"/>
        <v>string</v>
      </c>
      <c r="H2218" s="159" t="str">
        <f t="shared" si="720"/>
        <v/>
      </c>
      <c r="I2218" s="159">
        <f t="shared" si="721"/>
        <v>20</v>
      </c>
      <c r="J2218" s="159" t="str">
        <f t="shared" si="722"/>
        <v/>
      </c>
      <c r="K2218" s="159" t="str">
        <f t="shared" si="723"/>
        <v/>
      </c>
      <c r="L2218" s="159" t="str">
        <f t="shared" si="724"/>
        <v/>
      </c>
      <c r="M2218" s="159" t="str">
        <f t="shared" si="725"/>
        <v/>
      </c>
    </row>
    <row r="2219" spans="1:13" ht="12.75" customHeight="1" outlineLevel="1" collapsed="1" x14ac:dyDescent="0.25">
      <c r="A2219" s="46" t="str">
        <f t="shared" si="711"/>
        <v xml:space="preserve">Meter Reading Related; </v>
      </c>
      <c r="B2219" s="51" t="s">
        <v>1341</v>
      </c>
      <c r="C2219" s="159"/>
      <c r="D2219" s="159"/>
      <c r="E2219" s="159" t="s">
        <v>2790</v>
      </c>
      <c r="F2219" s="159" t="s">
        <v>2681</v>
      </c>
      <c r="G2219" s="159" t="str">
        <f t="shared" si="719"/>
        <v>string</v>
      </c>
      <c r="H2219" s="159" t="str">
        <f t="shared" si="720"/>
        <v/>
      </c>
      <c r="I2219" s="159">
        <f t="shared" si="721"/>
        <v>10</v>
      </c>
      <c r="J2219" s="159" t="str">
        <f t="shared" si="722"/>
        <v/>
      </c>
      <c r="K2219" s="159" t="str">
        <f t="shared" si="723"/>
        <v/>
      </c>
      <c r="L2219" s="159" t="str">
        <f t="shared" si="724"/>
        <v/>
      </c>
      <c r="M2219" s="159" t="str">
        <f t="shared" si="725"/>
        <v/>
      </c>
    </row>
    <row r="2220" spans="1:13" ht="12.75" customHeight="1" outlineLevel="1" x14ac:dyDescent="0.25">
      <c r="A2220" s="46" t="str">
        <f t="shared" si="711"/>
        <v xml:space="preserve">Meter Reading Related; </v>
      </c>
      <c r="B2220" s="51" t="s">
        <v>1341</v>
      </c>
      <c r="C2220" s="235" t="s">
        <v>2691</v>
      </c>
      <c r="D2220" s="159" t="s">
        <v>2681</v>
      </c>
      <c r="E2220" s="159" t="s">
        <v>2789</v>
      </c>
      <c r="F2220" s="159" t="s">
        <v>2681</v>
      </c>
      <c r="G2220" s="159" t="str">
        <f t="shared" si="719"/>
        <v>string</v>
      </c>
      <c r="H2220" s="159" t="str">
        <f t="shared" si="720"/>
        <v/>
      </c>
      <c r="I2220" s="159">
        <f t="shared" si="721"/>
        <v>20</v>
      </c>
      <c r="J2220" s="159" t="str">
        <f t="shared" si="722"/>
        <v/>
      </c>
      <c r="K2220" s="159" t="str">
        <f t="shared" si="723"/>
        <v/>
      </c>
      <c r="L2220" s="159" t="str">
        <f t="shared" si="724"/>
        <v/>
      </c>
      <c r="M2220" s="159" t="str">
        <f t="shared" si="725"/>
        <v/>
      </c>
    </row>
    <row r="2221" spans="1:13" ht="12.75" customHeight="1" outlineLevel="1" x14ac:dyDescent="0.25">
      <c r="A2221" s="46" t="str">
        <f t="shared" si="711"/>
        <v xml:space="preserve">Meter Reading Related; </v>
      </c>
      <c r="B2221" s="51" t="s">
        <v>1341</v>
      </c>
      <c r="E2221" s="159" t="s">
        <v>2790</v>
      </c>
      <c r="F2221" s="159" t="s">
        <v>2681</v>
      </c>
      <c r="G2221" s="159" t="str">
        <f t="shared" si="719"/>
        <v>string</v>
      </c>
      <c r="H2221" s="159" t="str">
        <f t="shared" si="720"/>
        <v/>
      </c>
      <c r="I2221" s="159">
        <f t="shared" si="721"/>
        <v>10</v>
      </c>
      <c r="J2221" s="159" t="str">
        <f t="shared" si="722"/>
        <v/>
      </c>
      <c r="K2221" s="159" t="str">
        <f t="shared" si="723"/>
        <v/>
      </c>
      <c r="L2221" s="159" t="str">
        <f t="shared" si="724"/>
        <v/>
      </c>
      <c r="M2221" s="159" t="str">
        <f t="shared" si="725"/>
        <v/>
      </c>
    </row>
    <row r="2222" spans="1:13" ht="12.75" customHeight="1" outlineLevel="1" x14ac:dyDescent="0.25">
      <c r="A2222" s="46" t="str">
        <f t="shared" si="711"/>
        <v xml:space="preserve">Meter Reading Related; </v>
      </c>
      <c r="B2222" s="51" t="s">
        <v>1341</v>
      </c>
      <c r="C2222" s="235" t="s">
        <v>2692</v>
      </c>
      <c r="D2222" s="159" t="s">
        <v>2681</v>
      </c>
      <c r="E2222" s="159" t="s">
        <v>2789</v>
      </c>
      <c r="F2222" s="159" t="s">
        <v>2681</v>
      </c>
      <c r="G2222" s="159" t="str">
        <f t="shared" si="719"/>
        <v>string</v>
      </c>
      <c r="H2222" s="159" t="str">
        <f t="shared" si="720"/>
        <v/>
      </c>
      <c r="I2222" s="159">
        <f t="shared" si="721"/>
        <v>20</v>
      </c>
      <c r="J2222" s="159" t="str">
        <f t="shared" si="722"/>
        <v/>
      </c>
      <c r="K2222" s="159" t="str">
        <f t="shared" si="723"/>
        <v/>
      </c>
      <c r="L2222" s="159" t="str">
        <f t="shared" si="724"/>
        <v/>
      </c>
      <c r="M2222" s="159" t="str">
        <f t="shared" si="725"/>
        <v/>
      </c>
    </row>
    <row r="2223" spans="1:13" ht="12.75" customHeight="1" outlineLevel="1" x14ac:dyDescent="0.25">
      <c r="A2223" s="46" t="str">
        <f t="shared" si="711"/>
        <v xml:space="preserve">Meter Reading Related; </v>
      </c>
      <c r="B2223" s="51" t="s">
        <v>1341</v>
      </c>
      <c r="C2223" s="159"/>
      <c r="D2223" s="159"/>
      <c r="E2223" s="159" t="s">
        <v>2790</v>
      </c>
      <c r="F2223" s="159" t="s">
        <v>2681</v>
      </c>
      <c r="G2223" s="159" t="str">
        <f t="shared" si="719"/>
        <v>string</v>
      </c>
      <c r="H2223" s="159" t="str">
        <f t="shared" si="720"/>
        <v/>
      </c>
      <c r="I2223" s="159">
        <f t="shared" si="721"/>
        <v>10</v>
      </c>
      <c r="J2223" s="159" t="str">
        <f t="shared" si="722"/>
        <v/>
      </c>
      <c r="K2223" s="159" t="str">
        <f t="shared" si="723"/>
        <v/>
      </c>
      <c r="L2223" s="159" t="str">
        <f t="shared" si="724"/>
        <v/>
      </c>
      <c r="M2223" s="159" t="str">
        <f t="shared" si="725"/>
        <v/>
      </c>
    </row>
    <row r="2224" spans="1:13" ht="12.75" customHeight="1" outlineLevel="1" x14ac:dyDescent="0.25">
      <c r="A2224" s="46"/>
      <c r="B2224" s="51" t="s">
        <v>1341</v>
      </c>
      <c r="C2224" s="159" t="s">
        <v>2781</v>
      </c>
      <c r="D2224" s="159" t="s">
        <v>2674</v>
      </c>
      <c r="E2224" s="159" t="s">
        <v>2782</v>
      </c>
      <c r="F2224" s="159" t="s">
        <v>2681</v>
      </c>
      <c r="G2224" s="159" t="str">
        <f t="shared" si="719"/>
        <v>string</v>
      </c>
      <c r="H2224" s="159" t="str">
        <f t="shared" si="720"/>
        <v/>
      </c>
      <c r="I2224" s="159">
        <f t="shared" si="721"/>
        <v>15</v>
      </c>
      <c r="J2224" s="159" t="str">
        <f t="shared" si="722"/>
        <v/>
      </c>
      <c r="K2224" s="159" t="str">
        <f t="shared" si="723"/>
        <v/>
      </c>
      <c r="L2224" s="159" t="str">
        <f t="shared" si="724"/>
        <v/>
      </c>
      <c r="M2224" s="159" t="str">
        <f t="shared" si="725"/>
        <v/>
      </c>
    </row>
    <row r="2225" spans="1:13" ht="12.75" customHeight="1" outlineLevel="1" x14ac:dyDescent="0.25">
      <c r="A2225" s="46" t="str">
        <f t="shared" si="711"/>
        <v xml:space="preserve">Meter Reading Related; </v>
      </c>
      <c r="B2225" s="51" t="s">
        <v>1341</v>
      </c>
      <c r="C2225" s="159"/>
      <c r="D2225" s="159"/>
      <c r="E2225" s="159" t="s">
        <v>2783</v>
      </c>
      <c r="F2225" s="4" t="s">
        <v>2681</v>
      </c>
      <c r="G2225" s="159" t="str">
        <f t="shared" si="719"/>
        <v>string</v>
      </c>
      <c r="H2225" s="159" t="str">
        <f t="shared" si="720"/>
        <v/>
      </c>
      <c r="I2225" s="159">
        <f t="shared" si="721"/>
        <v>9</v>
      </c>
      <c r="J2225" s="159" t="str">
        <f t="shared" si="722"/>
        <v/>
      </c>
      <c r="K2225" s="159" t="str">
        <f t="shared" si="723"/>
        <v/>
      </c>
      <c r="L2225" s="159" t="str">
        <f t="shared" si="724"/>
        <v/>
      </c>
      <c r="M2225" s="159" t="str">
        <f t="shared" si="725"/>
        <v/>
      </c>
    </row>
    <row r="2226" spans="1:13" ht="12.75" customHeight="1" outlineLevel="1" x14ac:dyDescent="0.25">
      <c r="A2226" s="46" t="str">
        <f t="shared" si="711"/>
        <v xml:space="preserve">Meter Reading Related; </v>
      </c>
      <c r="B2226" s="276" t="s">
        <v>1341</v>
      </c>
      <c r="C2226" s="279" t="s">
        <v>3657</v>
      </c>
      <c r="D2226" s="237" t="s">
        <v>2674</v>
      </c>
      <c r="E2226" s="237" t="s">
        <v>2784</v>
      </c>
      <c r="F2226" s="237" t="s">
        <v>2681</v>
      </c>
      <c r="G2226" s="237" t="str">
        <f t="shared" si="719"/>
        <v>string</v>
      </c>
      <c r="H2226" s="237" t="str">
        <f t="shared" si="720"/>
        <v/>
      </c>
      <c r="I2226" s="237">
        <f t="shared" si="721"/>
        <v>3</v>
      </c>
      <c r="J2226" s="237" t="str">
        <f t="shared" si="722"/>
        <v/>
      </c>
      <c r="K2226" s="237" t="str">
        <f t="shared" si="723"/>
        <v/>
      </c>
      <c r="L2226" s="237" t="str">
        <f t="shared" si="724"/>
        <v/>
      </c>
      <c r="M2226" s="237" t="str">
        <f t="shared" si="725"/>
        <v/>
      </c>
    </row>
    <row r="2227" spans="1:13" s="230" customFormat="1" ht="12.75" customHeight="1" outlineLevel="1" x14ac:dyDescent="0.25">
      <c r="A2227" s="46" t="str">
        <f t="shared" si="711"/>
        <v xml:space="preserve">Meter Reading Related; </v>
      </c>
      <c r="B2227" s="276" t="s">
        <v>1341</v>
      </c>
      <c r="C2227" s="237"/>
      <c r="D2227" s="237"/>
      <c r="E2227" s="237" t="s">
        <v>2785</v>
      </c>
      <c r="F2227" s="237" t="s">
        <v>2681</v>
      </c>
      <c r="G2227" s="237" t="str">
        <f t="shared" si="719"/>
        <v>string</v>
      </c>
      <c r="H2227" s="237" t="str">
        <f t="shared" si="720"/>
        <v/>
      </c>
      <c r="I2227" s="237">
        <f t="shared" si="721"/>
        <v>10</v>
      </c>
      <c r="J2227" s="237" t="str">
        <f t="shared" si="722"/>
        <v/>
      </c>
      <c r="K2227" s="237" t="str">
        <f t="shared" si="723"/>
        <v/>
      </c>
      <c r="L2227" s="237" t="str">
        <f t="shared" si="724"/>
        <v/>
      </c>
      <c r="M2227" s="237" t="str">
        <f t="shared" si="725"/>
        <v/>
      </c>
    </row>
    <row r="2228" spans="1:13" ht="12.75" customHeight="1" outlineLevel="1" x14ac:dyDescent="0.25">
      <c r="A2228" s="46" t="str">
        <f t="shared" si="711"/>
        <v xml:space="preserve">Meter Reading Related; </v>
      </c>
      <c r="B2228" s="276" t="s">
        <v>1341</v>
      </c>
      <c r="C2228" s="237"/>
      <c r="D2228" s="237"/>
      <c r="E2228" s="237" t="s">
        <v>2786</v>
      </c>
      <c r="F2228" s="237" t="s">
        <v>2670</v>
      </c>
      <c r="G2228" s="237" t="str">
        <f t="shared" si="719"/>
        <v>decimal</v>
      </c>
      <c r="H2228" s="237" t="str">
        <f t="shared" si="720"/>
        <v/>
      </c>
      <c r="I2228" s="237" t="str">
        <f t="shared" si="721"/>
        <v/>
      </c>
      <c r="J2228" s="237" t="str">
        <f t="shared" si="722"/>
        <v/>
      </c>
      <c r="K2228" s="237">
        <f t="shared" si="723"/>
        <v>15</v>
      </c>
      <c r="L2228" s="237">
        <f t="shared" si="724"/>
        <v>3</v>
      </c>
      <c r="M2228" s="237" t="str">
        <f t="shared" si="725"/>
        <v/>
      </c>
    </row>
    <row r="2229" spans="1:13" ht="12.75" customHeight="1" outlineLevel="1" x14ac:dyDescent="0.25">
      <c r="A2229" s="46" t="str">
        <f t="shared" si="711"/>
        <v xml:space="preserve">Meter Reading Related; </v>
      </c>
      <c r="B2229" s="276" t="s">
        <v>1341</v>
      </c>
      <c r="C2229" s="237"/>
      <c r="D2229" s="237"/>
      <c r="E2229" s="237" t="s">
        <v>620</v>
      </c>
      <c r="F2229" s="237" t="s">
        <v>2670</v>
      </c>
      <c r="G2229" s="237" t="str">
        <f t="shared" si="719"/>
        <v>string</v>
      </c>
      <c r="H2229" s="237" t="str">
        <f t="shared" si="720"/>
        <v/>
      </c>
      <c r="I2229" s="237">
        <f t="shared" si="721"/>
        <v>2</v>
      </c>
      <c r="J2229" s="237" t="str">
        <f t="shared" si="722"/>
        <v/>
      </c>
      <c r="K2229" s="237" t="str">
        <f t="shared" si="723"/>
        <v/>
      </c>
      <c r="L2229" s="237" t="str">
        <f t="shared" si="724"/>
        <v/>
      </c>
      <c r="M2229" s="237" t="str">
        <f t="shared" si="725"/>
        <v/>
      </c>
    </row>
    <row r="2230" spans="1:13" s="230" customFormat="1" ht="12.75" customHeight="1" outlineLevel="1" x14ac:dyDescent="0.25">
      <c r="A2230" s="46" t="str">
        <f t="shared" si="711"/>
        <v xml:space="preserve">Meter Reading Related; </v>
      </c>
      <c r="B2230" s="276" t="s">
        <v>1341</v>
      </c>
      <c r="C2230" s="237"/>
      <c r="D2230" s="237"/>
      <c r="E2230" s="237" t="s">
        <v>2787</v>
      </c>
      <c r="F2230" s="237" t="s">
        <v>2681</v>
      </c>
      <c r="G2230" s="237" t="str">
        <f t="shared" si="719"/>
        <v>string</v>
      </c>
      <c r="H2230" s="237">
        <f t="shared" si="720"/>
        <v>2</v>
      </c>
      <c r="I2230" s="237" t="str">
        <f t="shared" si="721"/>
        <v/>
      </c>
      <c r="J2230" s="237" t="str">
        <f t="shared" si="722"/>
        <v/>
      </c>
      <c r="K2230" s="237" t="str">
        <f t="shared" si="723"/>
        <v/>
      </c>
      <c r="L2230" s="237" t="str">
        <f t="shared" si="724"/>
        <v/>
      </c>
      <c r="M2230" s="237" t="str">
        <f t="shared" si="725"/>
        <v/>
      </c>
    </row>
    <row r="2231" spans="1:13" s="230" customFormat="1" ht="12.75" customHeight="1" outlineLevel="1" collapsed="1" x14ac:dyDescent="0.25">
      <c r="A2231" s="46" t="str">
        <f t="shared" si="711"/>
        <v xml:space="preserve">Meter Reading Related; </v>
      </c>
      <c r="B2231" s="276" t="s">
        <v>1341</v>
      </c>
      <c r="C2231" s="237" t="s">
        <v>2898</v>
      </c>
      <c r="D2231" s="237" t="s">
        <v>2674</v>
      </c>
      <c r="E2231" s="237" t="s">
        <v>648</v>
      </c>
      <c r="F2231" s="237" t="s">
        <v>2670</v>
      </c>
      <c r="G2231" s="237" t="str">
        <f t="shared" si="719"/>
        <v>string</v>
      </c>
      <c r="H2231" s="237" t="str">
        <f t="shared" si="720"/>
        <v/>
      </c>
      <c r="I2231" s="237">
        <f t="shared" si="721"/>
        <v>3</v>
      </c>
      <c r="J2231" s="237">
        <f t="shared" si="722"/>
        <v>2</v>
      </c>
      <c r="K2231" s="237" t="str">
        <f t="shared" si="723"/>
        <v/>
      </c>
      <c r="L2231" s="237" t="str">
        <f t="shared" si="724"/>
        <v/>
      </c>
      <c r="M2231" s="237" t="str">
        <f t="shared" si="725"/>
        <v/>
      </c>
    </row>
    <row r="2232" spans="1:13" ht="12.75" customHeight="1" outlineLevel="1" x14ac:dyDescent="0.25">
      <c r="A2232" s="46" t="str">
        <f t="shared" si="711"/>
        <v xml:space="preserve">Meter Reading Related; </v>
      </c>
      <c r="B2232" s="276" t="s">
        <v>1341</v>
      </c>
      <c r="C2232" s="237" t="s">
        <v>1279</v>
      </c>
      <c r="D2232" s="237" t="s">
        <v>2679</v>
      </c>
      <c r="E2232" s="237" t="s">
        <v>2782</v>
      </c>
      <c r="F2232" s="237" t="s">
        <v>2681</v>
      </c>
      <c r="G2232" s="237" t="str">
        <f t="shared" si="719"/>
        <v>string</v>
      </c>
      <c r="H2232" s="237" t="str">
        <f t="shared" si="720"/>
        <v/>
      </c>
      <c r="I2232" s="237">
        <f t="shared" si="721"/>
        <v>15</v>
      </c>
      <c r="J2232" s="237" t="str">
        <f t="shared" si="722"/>
        <v/>
      </c>
      <c r="K2232" s="237" t="str">
        <f t="shared" si="723"/>
        <v/>
      </c>
      <c r="L2232" s="237" t="str">
        <f t="shared" si="724"/>
        <v/>
      </c>
      <c r="M2232" s="237" t="str">
        <f t="shared" si="725"/>
        <v/>
      </c>
    </row>
    <row r="2233" spans="1:13" ht="12.75" customHeight="1" outlineLevel="1" x14ac:dyDescent="0.25">
      <c r="A2233" s="46" t="str">
        <f t="shared" si="711"/>
        <v xml:space="preserve">Meter Reading Related; </v>
      </c>
      <c r="B2233" s="276" t="s">
        <v>1341</v>
      </c>
      <c r="C2233" s="237"/>
      <c r="D2233" s="237"/>
      <c r="E2233" s="237" t="s">
        <v>2783</v>
      </c>
      <c r="F2233" s="237" t="s">
        <v>2670</v>
      </c>
      <c r="G2233" s="237" t="str">
        <f t="shared" si="719"/>
        <v>string</v>
      </c>
      <c r="H2233" s="237" t="str">
        <f t="shared" si="720"/>
        <v/>
      </c>
      <c r="I2233" s="237">
        <f t="shared" si="721"/>
        <v>9</v>
      </c>
      <c r="J2233" s="237" t="str">
        <f t="shared" si="722"/>
        <v/>
      </c>
      <c r="K2233" s="237" t="str">
        <f t="shared" si="723"/>
        <v/>
      </c>
      <c r="L2233" s="237" t="str">
        <f t="shared" si="724"/>
        <v/>
      </c>
      <c r="M2233" s="237" t="str">
        <f t="shared" si="725"/>
        <v/>
      </c>
    </row>
    <row r="2234" spans="1:13" ht="12.75" customHeight="1" outlineLevel="1" x14ac:dyDescent="0.25">
      <c r="A2234" s="46"/>
      <c r="B2234" s="276" t="s">
        <v>1341</v>
      </c>
      <c r="C2234" s="279" t="s">
        <v>3658</v>
      </c>
      <c r="D2234" s="237" t="s">
        <v>2674</v>
      </c>
      <c r="E2234" s="237" t="s">
        <v>2784</v>
      </c>
      <c r="F2234" s="237" t="s">
        <v>2670</v>
      </c>
      <c r="G2234" s="237" t="str">
        <f t="shared" si="719"/>
        <v>string</v>
      </c>
      <c r="H2234" s="237" t="str">
        <f t="shared" si="720"/>
        <v/>
      </c>
      <c r="I2234" s="237">
        <f t="shared" si="721"/>
        <v>3</v>
      </c>
      <c r="J2234" s="237" t="str">
        <f t="shared" si="722"/>
        <v/>
      </c>
      <c r="K2234" s="237" t="str">
        <f t="shared" si="723"/>
        <v/>
      </c>
      <c r="L2234" s="237" t="str">
        <f t="shared" si="724"/>
        <v/>
      </c>
      <c r="M2234" s="237" t="str">
        <f t="shared" si="725"/>
        <v/>
      </c>
    </row>
    <row r="2235" spans="1:13" s="230" customFormat="1" ht="12.75" customHeight="1" outlineLevel="1" x14ac:dyDescent="0.25">
      <c r="A2235" s="46" t="str">
        <f>IF(B2235="","",VLOOKUP(B2235,mapping_result,2,FALSE))</f>
        <v xml:space="preserve">Meter Reading Related; </v>
      </c>
      <c r="B2235" s="276" t="s">
        <v>1341</v>
      </c>
      <c r="C2235" s="237"/>
      <c r="D2235" s="237"/>
      <c r="E2235" s="237" t="s">
        <v>2785</v>
      </c>
      <c r="F2235" s="237" t="s">
        <v>2670</v>
      </c>
      <c r="G2235" s="237" t="str">
        <f t="shared" si="719"/>
        <v>string</v>
      </c>
      <c r="H2235" s="237" t="str">
        <f t="shared" si="720"/>
        <v/>
      </c>
      <c r="I2235" s="237">
        <f t="shared" si="721"/>
        <v>10</v>
      </c>
      <c r="J2235" s="237" t="str">
        <f t="shared" si="722"/>
        <v/>
      </c>
      <c r="K2235" s="237" t="str">
        <f t="shared" si="723"/>
        <v/>
      </c>
      <c r="L2235" s="237" t="str">
        <f t="shared" si="724"/>
        <v/>
      </c>
      <c r="M2235" s="237" t="str">
        <f t="shared" si="725"/>
        <v/>
      </c>
    </row>
    <row r="2236" spans="1:13" s="230" customFormat="1" ht="12.75" customHeight="1" outlineLevel="1" x14ac:dyDescent="0.25">
      <c r="A2236" s="46" t="str">
        <f>IF(B2236="","",VLOOKUP(B2236,mapping_result,2,FALSE))</f>
        <v xml:space="preserve">Meter Reading Related; </v>
      </c>
      <c r="B2236" s="276" t="s">
        <v>1341</v>
      </c>
      <c r="C2236" s="237"/>
      <c r="D2236" s="237"/>
      <c r="E2236" s="237" t="s">
        <v>2787</v>
      </c>
      <c r="F2236" s="237" t="s">
        <v>2670</v>
      </c>
      <c r="G2236" s="237" t="str">
        <f t="shared" si="719"/>
        <v>string</v>
      </c>
      <c r="H2236" s="237">
        <f t="shared" si="720"/>
        <v>2</v>
      </c>
      <c r="I2236" s="237" t="str">
        <f t="shared" si="721"/>
        <v/>
      </c>
      <c r="J2236" s="237" t="str">
        <f t="shared" si="722"/>
        <v/>
      </c>
      <c r="K2236" s="237" t="str">
        <f t="shared" si="723"/>
        <v/>
      </c>
      <c r="L2236" s="237" t="str">
        <f t="shared" si="724"/>
        <v/>
      </c>
      <c r="M2236" s="237" t="str">
        <f t="shared" si="725"/>
        <v/>
      </c>
    </row>
    <row r="2237" spans="1:13" ht="12.75" customHeight="1" x14ac:dyDescent="0.25">
      <c r="A2237" s="46" t="str">
        <f>IF(B2237="","",VLOOKUP(B2237,mapping_result,2,FALSE))</f>
        <v xml:space="preserve">Meter Read Withdrawal; </v>
      </c>
      <c r="B2237" s="47" t="s">
        <v>1344</v>
      </c>
      <c r="C2237" s="48" t="str">
        <f>VLOOKUP($B2237,MMnames,2,FALSE)</f>
        <v>Meter Point status Change Deenergisation Withdrawn Read</v>
      </c>
      <c r="D2237" s="49"/>
      <c r="E2237" s="49"/>
      <c r="F2237" s="14"/>
      <c r="G2237" s="14"/>
      <c r="H2237" s="14"/>
      <c r="I2237" s="14"/>
      <c r="J2237" s="14"/>
      <c r="K2237" s="14"/>
      <c r="L2237" s="14"/>
      <c r="M2237" s="14"/>
    </row>
    <row r="2238" spans="1:13" ht="12.75" customHeight="1" outlineLevel="1" collapsed="1" x14ac:dyDescent="0.25">
      <c r="A2238" s="55"/>
      <c r="B2238" s="51" t="s">
        <v>1344</v>
      </c>
      <c r="C2238" s="4" t="s">
        <v>2668</v>
      </c>
      <c r="D2238" s="4"/>
      <c r="E2238" s="4" t="s">
        <v>2769</v>
      </c>
      <c r="F2238" s="4" t="s">
        <v>2670</v>
      </c>
      <c r="G2238" s="159" t="str">
        <f t="shared" ref="G2238:G2245" si="726">VLOOKUP(E2238,DI_schema,2,FALSE)</f>
        <v>string</v>
      </c>
      <c r="H2238" s="159">
        <f t="shared" ref="H2238:H2245" si="727">VLOOKUP($E2238,DI_schema,3,FALSE)</f>
        <v>11</v>
      </c>
      <c r="I2238" s="159" t="str">
        <f t="shared" ref="I2238:I2245" si="728">VLOOKUP($E2238,DI_schema,4,FALSE)</f>
        <v/>
      </c>
      <c r="J2238" s="159" t="str">
        <f t="shared" ref="J2238:J2245" si="729">VLOOKUP($E2238,DI_schema,5,FALSE)</f>
        <v/>
      </c>
      <c r="K2238" s="159" t="str">
        <f t="shared" ref="K2238:K2245" si="730">VLOOKUP($E2238,DI_schema,6,FALSE)</f>
        <v/>
      </c>
      <c r="L2238" s="159" t="str">
        <f t="shared" ref="L2238:L2245" si="731">VLOOKUP($E2238,DI_schema,7,FALSE)</f>
        <v/>
      </c>
      <c r="M2238" s="159" t="str">
        <f t="shared" ref="M2238:M2245" si="732">IF(LEN(VLOOKUP($E2238,DI_schema,8,FALSE))&gt;0,"Yes","")</f>
        <v/>
      </c>
    </row>
    <row r="2239" spans="1:13" ht="12.75" customHeight="1" outlineLevel="1" x14ac:dyDescent="0.25">
      <c r="A2239" s="55"/>
      <c r="B2239" s="51" t="s">
        <v>1344</v>
      </c>
      <c r="C2239" s="4"/>
      <c r="D2239" s="4"/>
      <c r="E2239" s="4" t="s">
        <v>2894</v>
      </c>
      <c r="F2239" s="4" t="s">
        <v>2681</v>
      </c>
      <c r="G2239" s="159" t="str">
        <f t="shared" si="726"/>
        <v>string</v>
      </c>
      <c r="H2239" s="159" t="str">
        <f t="shared" si="727"/>
        <v/>
      </c>
      <c r="I2239" s="159">
        <f t="shared" si="728"/>
        <v>35</v>
      </c>
      <c r="J2239" s="159" t="str">
        <f t="shared" si="729"/>
        <v/>
      </c>
      <c r="K2239" s="159" t="str">
        <f t="shared" si="730"/>
        <v/>
      </c>
      <c r="L2239" s="159" t="str">
        <f t="shared" si="731"/>
        <v/>
      </c>
      <c r="M2239" s="159" t="str">
        <f t="shared" si="732"/>
        <v/>
      </c>
    </row>
    <row r="2240" spans="1:13" ht="12.75" customHeight="1" outlineLevel="1" x14ac:dyDescent="0.25">
      <c r="A2240" s="55"/>
      <c r="B2240" s="51" t="s">
        <v>1344</v>
      </c>
      <c r="C2240" s="4"/>
      <c r="D2240" s="4"/>
      <c r="E2240" s="4" t="s">
        <v>629</v>
      </c>
      <c r="F2240" s="4" t="s">
        <v>2670</v>
      </c>
      <c r="G2240" s="159" t="str">
        <f t="shared" si="726"/>
        <v>string</v>
      </c>
      <c r="H2240" s="159" t="str">
        <f t="shared" si="727"/>
        <v/>
      </c>
      <c r="I2240" s="159">
        <f t="shared" si="728"/>
        <v>35</v>
      </c>
      <c r="J2240" s="159" t="str">
        <f t="shared" si="729"/>
        <v/>
      </c>
      <c r="K2240" s="159" t="str">
        <f t="shared" si="730"/>
        <v/>
      </c>
      <c r="L2240" s="159" t="str">
        <f t="shared" si="731"/>
        <v/>
      </c>
      <c r="M2240" s="159" t="str">
        <f t="shared" si="732"/>
        <v/>
      </c>
    </row>
    <row r="2241" spans="1:13" s="230" customFormat="1" ht="12.75" customHeight="1" outlineLevel="1" x14ac:dyDescent="0.25">
      <c r="A2241" s="55"/>
      <c r="B2241" s="276" t="s">
        <v>1344</v>
      </c>
      <c r="C2241" s="237"/>
      <c r="D2241" s="237"/>
      <c r="E2241" s="237" t="s">
        <v>2683</v>
      </c>
      <c r="F2241" s="237" t="s">
        <v>2670</v>
      </c>
      <c r="G2241" s="237" t="str">
        <f t="shared" si="726"/>
        <v>string</v>
      </c>
      <c r="H2241" s="237" t="str">
        <f t="shared" si="727"/>
        <v/>
      </c>
      <c r="I2241" s="237">
        <f t="shared" si="728"/>
        <v>3</v>
      </c>
      <c r="J2241" s="237" t="str">
        <f t="shared" si="729"/>
        <v/>
      </c>
      <c r="K2241" s="237" t="str">
        <f t="shared" si="730"/>
        <v/>
      </c>
      <c r="L2241" s="237" t="str">
        <f t="shared" si="731"/>
        <v/>
      </c>
      <c r="M2241" s="237" t="str">
        <f t="shared" si="732"/>
        <v/>
      </c>
    </row>
    <row r="2242" spans="1:13" ht="12.75" customHeight="1" outlineLevel="1" x14ac:dyDescent="0.25">
      <c r="A2242" s="55"/>
      <c r="B2242" s="276" t="s">
        <v>1344</v>
      </c>
      <c r="C2242" s="237"/>
      <c r="D2242" s="237"/>
      <c r="E2242" s="237" t="s">
        <v>2771</v>
      </c>
      <c r="F2242" s="237" t="s">
        <v>2670</v>
      </c>
      <c r="G2242" s="237" t="str">
        <f t="shared" si="726"/>
        <v>string</v>
      </c>
      <c r="H2242" s="237" t="str">
        <f t="shared" si="727"/>
        <v/>
      </c>
      <c r="I2242" s="237">
        <f t="shared" si="728"/>
        <v>4</v>
      </c>
      <c r="J2242" s="237" t="str">
        <f t="shared" si="729"/>
        <v/>
      </c>
      <c r="K2242" s="237" t="str">
        <f t="shared" si="730"/>
        <v/>
      </c>
      <c r="L2242" s="237" t="str">
        <f t="shared" si="731"/>
        <v/>
      </c>
      <c r="M2242" s="237" t="str">
        <f t="shared" si="732"/>
        <v/>
      </c>
    </row>
    <row r="2243" spans="1:13" ht="12.75" customHeight="1" outlineLevel="1" x14ac:dyDescent="0.25">
      <c r="A2243" s="55"/>
      <c r="B2243" s="276" t="s">
        <v>1344</v>
      </c>
      <c r="C2243" s="237"/>
      <c r="D2243" s="237"/>
      <c r="E2243" s="237" t="s">
        <v>2772</v>
      </c>
      <c r="F2243" s="237" t="s">
        <v>2670</v>
      </c>
      <c r="G2243" s="237" t="str">
        <f t="shared" si="726"/>
        <v>string</v>
      </c>
      <c r="H2243" s="237" t="str">
        <f t="shared" si="727"/>
        <v/>
      </c>
      <c r="I2243" s="237">
        <f t="shared" si="728"/>
        <v>2</v>
      </c>
      <c r="J2243" s="237" t="str">
        <f t="shared" si="729"/>
        <v/>
      </c>
      <c r="K2243" s="237" t="str">
        <f t="shared" si="730"/>
        <v/>
      </c>
      <c r="L2243" s="237" t="str">
        <f t="shared" si="731"/>
        <v/>
      </c>
      <c r="M2243" s="237" t="str">
        <f t="shared" si="732"/>
        <v/>
      </c>
    </row>
    <row r="2244" spans="1:13" ht="12.75" customHeight="1" outlineLevel="1" collapsed="1" x14ac:dyDescent="0.25">
      <c r="A2244" s="55"/>
      <c r="B2244" s="276" t="s">
        <v>1344</v>
      </c>
      <c r="C2244" s="237"/>
      <c r="D2244" s="237"/>
      <c r="E2244" s="237" t="s">
        <v>1245</v>
      </c>
      <c r="F2244" s="237" t="s">
        <v>3835</v>
      </c>
      <c r="G2244" s="237" t="str">
        <f t="shared" si="726"/>
        <v>date</v>
      </c>
      <c r="H2244" s="237" t="str">
        <f t="shared" si="727"/>
        <v/>
      </c>
      <c r="I2244" s="237" t="str">
        <f t="shared" si="728"/>
        <v/>
      </c>
      <c r="J2244" s="237" t="str">
        <f t="shared" si="729"/>
        <v/>
      </c>
      <c r="K2244" s="237" t="str">
        <f t="shared" si="730"/>
        <v/>
      </c>
      <c r="L2244" s="237" t="str">
        <f t="shared" si="731"/>
        <v/>
      </c>
      <c r="M2244" s="237" t="str">
        <f t="shared" si="732"/>
        <v/>
      </c>
    </row>
    <row r="2245" spans="1:13" ht="12.75" customHeight="1" outlineLevel="1" x14ac:dyDescent="0.25">
      <c r="A2245" s="55"/>
      <c r="B2245" s="276" t="s">
        <v>1344</v>
      </c>
      <c r="C2245" s="237"/>
      <c r="D2245" s="237"/>
      <c r="E2245" s="237" t="s">
        <v>2889</v>
      </c>
      <c r="F2245" s="237" t="s">
        <v>2670</v>
      </c>
      <c r="G2245" s="237" t="str">
        <f t="shared" si="726"/>
        <v>string</v>
      </c>
      <c r="H2245" s="237">
        <f t="shared" si="727"/>
        <v>2</v>
      </c>
      <c r="I2245" s="237" t="str">
        <f t="shared" si="728"/>
        <v/>
      </c>
      <c r="J2245" s="237" t="str">
        <f t="shared" si="729"/>
        <v/>
      </c>
      <c r="K2245" s="237" t="str">
        <f t="shared" si="730"/>
        <v/>
      </c>
      <c r="L2245" s="237" t="str">
        <f t="shared" si="731"/>
        <v/>
      </c>
      <c r="M2245" s="237" t="str">
        <f t="shared" si="732"/>
        <v/>
      </c>
    </row>
    <row r="2246" spans="1:13" ht="12.75" customHeight="1" outlineLevel="1" x14ac:dyDescent="0.25">
      <c r="A2246" s="55"/>
      <c r="B2246" s="276" t="s">
        <v>1344</v>
      </c>
      <c r="C2246" s="237"/>
      <c r="D2246" s="237"/>
      <c r="E2246" s="237" t="s">
        <v>3979</v>
      </c>
      <c r="F2246" s="237" t="s">
        <v>2681</v>
      </c>
      <c r="G2246" s="237" t="s">
        <v>2244</v>
      </c>
      <c r="H2246" s="237"/>
      <c r="I2246" s="237"/>
      <c r="J2246" s="237"/>
      <c r="K2246" s="237"/>
      <c r="L2246" s="237"/>
      <c r="M2246" s="237"/>
    </row>
    <row r="2247" spans="1:13" ht="12.75" customHeight="1" outlineLevel="1" x14ac:dyDescent="0.25">
      <c r="A2247" s="55"/>
      <c r="B2247" s="276" t="s">
        <v>1344</v>
      </c>
      <c r="C2247" s="237" t="s">
        <v>3418</v>
      </c>
      <c r="D2247" s="237" t="s">
        <v>2674</v>
      </c>
      <c r="E2247" s="237" t="s">
        <v>2782</v>
      </c>
      <c r="F2247" s="237" t="s">
        <v>2681</v>
      </c>
      <c r="G2247" s="237" t="str">
        <f t="shared" ref="G2247:G2259" si="733">VLOOKUP(E2247,DI_schema,2,FALSE)</f>
        <v>string</v>
      </c>
      <c r="H2247" s="237" t="str">
        <f t="shared" ref="H2247:H2259" si="734">VLOOKUP($E2247,DI_schema,3,FALSE)</f>
        <v/>
      </c>
      <c r="I2247" s="237">
        <f t="shared" ref="I2247:I2259" si="735">VLOOKUP($E2247,DI_schema,4,FALSE)</f>
        <v>15</v>
      </c>
      <c r="J2247" s="237" t="str">
        <f t="shared" ref="J2247:J2259" si="736">VLOOKUP($E2247,DI_schema,5,FALSE)</f>
        <v/>
      </c>
      <c r="K2247" s="237" t="str">
        <f t="shared" ref="K2247:K2259" si="737">VLOOKUP($E2247,DI_schema,6,FALSE)</f>
        <v/>
      </c>
      <c r="L2247" s="237" t="str">
        <f t="shared" ref="L2247:L2259" si="738">VLOOKUP($E2247,DI_schema,7,FALSE)</f>
        <v/>
      </c>
      <c r="M2247" s="237" t="str">
        <f t="shared" ref="M2247:M2259" si="739">IF(LEN(VLOOKUP($E2247,DI_schema,8,FALSE))&gt;0,"Yes","")</f>
        <v/>
      </c>
    </row>
    <row r="2248" spans="1:13" ht="12.75" customHeight="1" outlineLevel="1" x14ac:dyDescent="0.25">
      <c r="A2248" s="55"/>
      <c r="B2248" s="276" t="s">
        <v>1344</v>
      </c>
      <c r="C2248" s="237"/>
      <c r="D2248" s="237"/>
      <c r="E2248" s="237" t="s">
        <v>2783</v>
      </c>
      <c r="F2248" s="237" t="s">
        <v>2670</v>
      </c>
      <c r="G2248" s="237" t="str">
        <f t="shared" si="733"/>
        <v>string</v>
      </c>
      <c r="H2248" s="237" t="str">
        <f t="shared" si="734"/>
        <v/>
      </c>
      <c r="I2248" s="237">
        <f t="shared" si="735"/>
        <v>9</v>
      </c>
      <c r="J2248" s="237" t="str">
        <f t="shared" si="736"/>
        <v/>
      </c>
      <c r="K2248" s="237" t="str">
        <f t="shared" si="737"/>
        <v/>
      </c>
      <c r="L2248" s="237" t="str">
        <f t="shared" si="738"/>
        <v/>
      </c>
      <c r="M2248" s="237" t="str">
        <f t="shared" si="739"/>
        <v/>
      </c>
    </row>
    <row r="2249" spans="1:13" ht="12.75" customHeight="1" outlineLevel="1" x14ac:dyDescent="0.25">
      <c r="A2249" s="55"/>
      <c r="B2249" s="276" t="s">
        <v>1344</v>
      </c>
      <c r="C2249" s="279" t="s">
        <v>2587</v>
      </c>
      <c r="D2249" s="237" t="s">
        <v>2674</v>
      </c>
      <c r="E2249" s="237" t="s">
        <v>2784</v>
      </c>
      <c r="F2249" s="237" t="s">
        <v>2670</v>
      </c>
      <c r="G2249" s="237" t="str">
        <f t="shared" si="733"/>
        <v>string</v>
      </c>
      <c r="H2249" s="237" t="str">
        <f t="shared" si="734"/>
        <v/>
      </c>
      <c r="I2249" s="237">
        <f t="shared" si="735"/>
        <v>3</v>
      </c>
      <c r="J2249" s="237" t="str">
        <f t="shared" si="736"/>
        <v/>
      </c>
      <c r="K2249" s="237" t="str">
        <f t="shared" si="737"/>
        <v/>
      </c>
      <c r="L2249" s="237" t="str">
        <f t="shared" si="738"/>
        <v/>
      </c>
      <c r="M2249" s="237" t="str">
        <f t="shared" si="739"/>
        <v/>
      </c>
    </row>
    <row r="2250" spans="1:13" s="230" customFormat="1" ht="12.75" customHeight="1" outlineLevel="1" x14ac:dyDescent="0.25">
      <c r="A2250" s="55"/>
      <c r="B2250" s="276" t="s">
        <v>1344</v>
      </c>
      <c r="C2250" s="279"/>
      <c r="D2250" s="237"/>
      <c r="E2250" s="237" t="s">
        <v>2785</v>
      </c>
      <c r="F2250" s="237" t="s">
        <v>2670</v>
      </c>
      <c r="G2250" s="237" t="str">
        <f t="shared" si="733"/>
        <v>string</v>
      </c>
      <c r="H2250" s="237" t="str">
        <f t="shared" si="734"/>
        <v/>
      </c>
      <c r="I2250" s="237">
        <f t="shared" si="735"/>
        <v>10</v>
      </c>
      <c r="J2250" s="237" t="str">
        <f t="shared" si="736"/>
        <v/>
      </c>
      <c r="K2250" s="237" t="str">
        <f t="shared" si="737"/>
        <v/>
      </c>
      <c r="L2250" s="237" t="str">
        <f t="shared" si="738"/>
        <v/>
      </c>
      <c r="M2250" s="237" t="str">
        <f t="shared" si="739"/>
        <v/>
      </c>
    </row>
    <row r="2251" spans="1:13" ht="12.75" customHeight="1" outlineLevel="1" x14ac:dyDescent="0.25">
      <c r="A2251" s="55"/>
      <c r="B2251" s="276" t="s">
        <v>1344</v>
      </c>
      <c r="C2251" s="279"/>
      <c r="D2251" s="237"/>
      <c r="E2251" s="237" t="s">
        <v>2888</v>
      </c>
      <c r="F2251" s="237" t="s">
        <v>2670</v>
      </c>
      <c r="G2251" s="237" t="str">
        <f t="shared" si="733"/>
        <v>string</v>
      </c>
      <c r="H2251" s="237" t="str">
        <f t="shared" si="734"/>
        <v/>
      </c>
      <c r="I2251" s="237">
        <f t="shared" si="735"/>
        <v>3</v>
      </c>
      <c r="J2251" s="237" t="str">
        <f t="shared" si="736"/>
        <v/>
      </c>
      <c r="K2251" s="237" t="str">
        <f t="shared" si="737"/>
        <v/>
      </c>
      <c r="L2251" s="237" t="str">
        <f t="shared" si="738"/>
        <v/>
      </c>
      <c r="M2251" s="237" t="str">
        <f t="shared" si="739"/>
        <v/>
      </c>
    </row>
    <row r="2252" spans="1:13" ht="12.75" customHeight="1" outlineLevel="1" x14ac:dyDescent="0.25">
      <c r="A2252" s="55"/>
      <c r="B2252" s="276" t="s">
        <v>1344</v>
      </c>
      <c r="C2252" s="279"/>
      <c r="D2252" s="237"/>
      <c r="E2252" s="237" t="s">
        <v>626</v>
      </c>
      <c r="F2252" s="237" t="s">
        <v>2670</v>
      </c>
      <c r="G2252" s="237" t="str">
        <f t="shared" si="733"/>
        <v>decimal</v>
      </c>
      <c r="H2252" s="237" t="str">
        <f t="shared" si="734"/>
        <v/>
      </c>
      <c r="I2252" s="237" t="str">
        <f t="shared" si="735"/>
        <v/>
      </c>
      <c r="J2252" s="237" t="str">
        <f t="shared" si="736"/>
        <v/>
      </c>
      <c r="K2252" s="237">
        <f t="shared" si="737"/>
        <v>12</v>
      </c>
      <c r="L2252" s="237">
        <f t="shared" si="738"/>
        <v>5</v>
      </c>
      <c r="M2252" s="237" t="str">
        <f t="shared" si="739"/>
        <v/>
      </c>
    </row>
    <row r="2253" spans="1:13" ht="12.75" customHeight="1" outlineLevel="1" collapsed="1" x14ac:dyDescent="0.25">
      <c r="A2253" s="46" t="str">
        <f t="shared" ref="A2253:A2283" si="740">IF(B2253="","",VLOOKUP(B2253,mapping_result,2,FALSE))</f>
        <v xml:space="preserve">Meter Read Withdrawal; </v>
      </c>
      <c r="B2253" s="276" t="s">
        <v>1344</v>
      </c>
      <c r="C2253" s="279"/>
      <c r="D2253" s="237"/>
      <c r="E2253" s="237" t="s">
        <v>2786</v>
      </c>
      <c r="F2253" s="237" t="s">
        <v>2670</v>
      </c>
      <c r="G2253" s="237" t="str">
        <f t="shared" si="733"/>
        <v>decimal</v>
      </c>
      <c r="H2253" s="237" t="str">
        <f t="shared" si="734"/>
        <v/>
      </c>
      <c r="I2253" s="237" t="str">
        <f t="shared" si="735"/>
        <v/>
      </c>
      <c r="J2253" s="237" t="str">
        <f t="shared" si="736"/>
        <v/>
      </c>
      <c r="K2253" s="237">
        <f t="shared" si="737"/>
        <v>15</v>
      </c>
      <c r="L2253" s="237">
        <f t="shared" si="738"/>
        <v>3</v>
      </c>
      <c r="M2253" s="237" t="str">
        <f t="shared" si="739"/>
        <v/>
      </c>
    </row>
    <row r="2254" spans="1:13" ht="12.75" customHeight="1" outlineLevel="1" x14ac:dyDescent="0.25">
      <c r="A2254" s="46" t="str">
        <f t="shared" si="740"/>
        <v xml:space="preserve">Meter Read Withdrawal; </v>
      </c>
      <c r="B2254" s="276" t="s">
        <v>1344</v>
      </c>
      <c r="C2254" s="279"/>
      <c r="D2254" s="237"/>
      <c r="E2254" s="237" t="s">
        <v>1315</v>
      </c>
      <c r="F2254" s="237" t="s">
        <v>2670</v>
      </c>
      <c r="G2254" s="237" t="str">
        <f t="shared" si="733"/>
        <v>string</v>
      </c>
      <c r="H2254" s="237" t="str">
        <f t="shared" si="734"/>
        <v/>
      </c>
      <c r="I2254" s="237">
        <f t="shared" si="735"/>
        <v>2</v>
      </c>
      <c r="J2254" s="237" t="str">
        <f t="shared" si="736"/>
        <v/>
      </c>
      <c r="K2254" s="237" t="str">
        <f t="shared" si="737"/>
        <v/>
      </c>
      <c r="L2254" s="237" t="str">
        <f t="shared" si="738"/>
        <v/>
      </c>
      <c r="M2254" s="237" t="str">
        <f t="shared" si="739"/>
        <v/>
      </c>
    </row>
    <row r="2255" spans="1:13" ht="12.75" customHeight="1" outlineLevel="1" x14ac:dyDescent="0.25">
      <c r="A2255" s="46" t="str">
        <f t="shared" si="740"/>
        <v xml:space="preserve">Meter Read Withdrawal; </v>
      </c>
      <c r="B2255" s="276" t="s">
        <v>1344</v>
      </c>
      <c r="C2255" s="279"/>
      <c r="D2255" s="237"/>
      <c r="E2255" s="237" t="s">
        <v>620</v>
      </c>
      <c r="F2255" s="237" t="s">
        <v>2670</v>
      </c>
      <c r="G2255" s="237" t="str">
        <f t="shared" si="733"/>
        <v>string</v>
      </c>
      <c r="H2255" s="237" t="str">
        <f t="shared" si="734"/>
        <v/>
      </c>
      <c r="I2255" s="237">
        <f t="shared" si="735"/>
        <v>2</v>
      </c>
      <c r="J2255" s="237" t="str">
        <f t="shared" si="736"/>
        <v/>
      </c>
      <c r="K2255" s="237" t="str">
        <f t="shared" si="737"/>
        <v/>
      </c>
      <c r="L2255" s="237" t="str">
        <f t="shared" si="738"/>
        <v/>
      </c>
      <c r="M2255" s="237" t="str">
        <f t="shared" si="739"/>
        <v/>
      </c>
    </row>
    <row r="2256" spans="1:13" ht="12.75" customHeight="1" outlineLevel="1" x14ac:dyDescent="0.25">
      <c r="A2256" s="46" t="str">
        <f t="shared" si="740"/>
        <v xml:space="preserve">Meter Read Withdrawal; </v>
      </c>
      <c r="B2256" s="276" t="s">
        <v>1344</v>
      </c>
      <c r="C2256" s="279"/>
      <c r="D2256" s="237"/>
      <c r="E2256" s="237" t="s">
        <v>3662</v>
      </c>
      <c r="F2256" s="237" t="s">
        <v>3835</v>
      </c>
      <c r="G2256" s="237" t="str">
        <f t="shared" si="733"/>
        <v>date</v>
      </c>
      <c r="H2256" s="237" t="str">
        <f t="shared" si="734"/>
        <v/>
      </c>
      <c r="I2256" s="237" t="str">
        <f t="shared" si="735"/>
        <v/>
      </c>
      <c r="J2256" s="237" t="str">
        <f t="shared" si="736"/>
        <v/>
      </c>
      <c r="K2256" s="237" t="str">
        <f t="shared" si="737"/>
        <v/>
      </c>
      <c r="L2256" s="237" t="str">
        <f t="shared" si="738"/>
        <v/>
      </c>
      <c r="M2256" s="237" t="str">
        <f t="shared" si="739"/>
        <v/>
      </c>
    </row>
    <row r="2257" spans="1:13" ht="12.75" customHeight="1" outlineLevel="1" x14ac:dyDescent="0.25">
      <c r="A2257" s="46" t="str">
        <f t="shared" si="740"/>
        <v xml:space="preserve">Meter Read Withdrawal; </v>
      </c>
      <c r="B2257" s="276" t="s">
        <v>1344</v>
      </c>
      <c r="C2257" s="279"/>
      <c r="D2257" s="237"/>
      <c r="E2257" s="237" t="s">
        <v>2893</v>
      </c>
      <c r="F2257" s="237" t="s">
        <v>2681</v>
      </c>
      <c r="G2257" s="237" t="str">
        <f t="shared" si="733"/>
        <v>decimal</v>
      </c>
      <c r="H2257" s="237" t="str">
        <f t="shared" si="734"/>
        <v/>
      </c>
      <c r="I2257" s="237" t="str">
        <f t="shared" si="735"/>
        <v/>
      </c>
      <c r="J2257" s="237" t="str">
        <f t="shared" si="736"/>
        <v/>
      </c>
      <c r="K2257" s="237">
        <f t="shared" si="737"/>
        <v>15</v>
      </c>
      <c r="L2257" s="237">
        <f t="shared" si="738"/>
        <v>3</v>
      </c>
      <c r="M2257" s="237" t="str">
        <f t="shared" si="739"/>
        <v/>
      </c>
    </row>
    <row r="2258" spans="1:13" ht="12.75" customHeight="1" outlineLevel="1" x14ac:dyDescent="0.25">
      <c r="A2258" s="46" t="str">
        <f t="shared" si="740"/>
        <v xml:space="preserve">Meter Read Withdrawal; </v>
      </c>
      <c r="B2258" s="276" t="s">
        <v>1344</v>
      </c>
      <c r="C2258" s="279"/>
      <c r="D2258" s="237"/>
      <c r="E2258" s="237" t="s">
        <v>3663</v>
      </c>
      <c r="F2258" s="237" t="s">
        <v>2670</v>
      </c>
      <c r="G2258" s="237" t="str">
        <f t="shared" si="733"/>
        <v>string</v>
      </c>
      <c r="H2258" s="237" t="str">
        <f t="shared" si="734"/>
        <v/>
      </c>
      <c r="I2258" s="237">
        <f t="shared" si="735"/>
        <v>4</v>
      </c>
      <c r="J2258" s="237" t="str">
        <f t="shared" si="736"/>
        <v/>
      </c>
      <c r="K2258" s="237" t="str">
        <f t="shared" si="737"/>
        <v/>
      </c>
      <c r="L2258" s="237" t="str">
        <f t="shared" si="738"/>
        <v/>
      </c>
      <c r="M2258" s="237" t="str">
        <f t="shared" si="739"/>
        <v/>
      </c>
    </row>
    <row r="2259" spans="1:13" s="230" customFormat="1" ht="12.75" customHeight="1" outlineLevel="1" x14ac:dyDescent="0.25">
      <c r="A2259" s="46" t="str">
        <f t="shared" si="740"/>
        <v xml:space="preserve">Meter Read Withdrawal; </v>
      </c>
      <c r="B2259" s="276" t="s">
        <v>1344</v>
      </c>
      <c r="C2259" s="279"/>
      <c r="D2259" s="237"/>
      <c r="E2259" s="237" t="s">
        <v>2787</v>
      </c>
      <c r="F2259" s="237" t="s">
        <v>2670</v>
      </c>
      <c r="G2259" s="237" t="str">
        <f t="shared" si="733"/>
        <v>string</v>
      </c>
      <c r="H2259" s="237">
        <f t="shared" si="734"/>
        <v>2</v>
      </c>
      <c r="I2259" s="237" t="str">
        <f t="shared" si="735"/>
        <v/>
      </c>
      <c r="J2259" s="237" t="str">
        <f t="shared" si="736"/>
        <v/>
      </c>
      <c r="K2259" s="237" t="str">
        <f t="shared" si="737"/>
        <v/>
      </c>
      <c r="L2259" s="237" t="str">
        <f t="shared" si="738"/>
        <v/>
      </c>
      <c r="M2259" s="237" t="str">
        <f t="shared" si="739"/>
        <v/>
      </c>
    </row>
    <row r="2260" spans="1:13" ht="12.75" customHeight="1" x14ac:dyDescent="0.25">
      <c r="A2260" s="46" t="str">
        <f t="shared" si="740"/>
        <v xml:space="preserve">Meter Read Withdrawal; </v>
      </c>
      <c r="B2260" s="47" t="s">
        <v>1346</v>
      </c>
      <c r="C2260" s="48" t="str">
        <f>VLOOKUP($B2260,MMnames,2,FALSE)</f>
        <v>Meter Point Status Change Energisation Withdrawn Read</v>
      </c>
      <c r="D2260" s="49"/>
      <c r="E2260" s="49"/>
      <c r="F2260" s="14"/>
      <c r="G2260" s="14"/>
      <c r="H2260" s="14"/>
      <c r="I2260" s="14"/>
      <c r="J2260" s="14"/>
      <c r="K2260" s="14"/>
      <c r="L2260" s="14"/>
      <c r="M2260" s="14"/>
    </row>
    <row r="2261" spans="1:13" ht="12.75" customHeight="1" outlineLevel="1" x14ac:dyDescent="0.25">
      <c r="A2261" s="46" t="str">
        <f t="shared" si="740"/>
        <v xml:space="preserve">Meter Read Withdrawal; </v>
      </c>
      <c r="B2261" s="51" t="s">
        <v>1346</v>
      </c>
      <c r="C2261" s="4" t="s">
        <v>2668</v>
      </c>
      <c r="D2261" s="4"/>
      <c r="E2261" s="4" t="s">
        <v>2769</v>
      </c>
      <c r="F2261" s="4" t="s">
        <v>2670</v>
      </c>
      <c r="G2261" s="159" t="str">
        <f t="shared" ref="G2261:G2268" si="741">VLOOKUP(E2261,DI_schema,2,FALSE)</f>
        <v>string</v>
      </c>
      <c r="H2261" s="159">
        <f t="shared" ref="H2261:H2268" si="742">VLOOKUP($E2261,DI_schema,3,FALSE)</f>
        <v>11</v>
      </c>
      <c r="I2261" s="159" t="str">
        <f t="shared" ref="I2261:I2268" si="743">VLOOKUP($E2261,DI_schema,4,FALSE)</f>
        <v/>
      </c>
      <c r="J2261" s="159" t="str">
        <f t="shared" ref="J2261:J2268" si="744">VLOOKUP($E2261,DI_schema,5,FALSE)</f>
        <v/>
      </c>
      <c r="K2261" s="159" t="str">
        <f t="shared" ref="K2261:K2268" si="745">VLOOKUP($E2261,DI_schema,6,FALSE)</f>
        <v/>
      </c>
      <c r="L2261" s="159" t="str">
        <f t="shared" ref="L2261:L2268" si="746">VLOOKUP($E2261,DI_schema,7,FALSE)</f>
        <v/>
      </c>
      <c r="M2261" s="159" t="str">
        <f t="shared" ref="M2261:M2268" si="747">IF(LEN(VLOOKUP($E2261,DI_schema,8,FALSE))&gt;0,"Yes","")</f>
        <v/>
      </c>
    </row>
    <row r="2262" spans="1:13" ht="12.75" customHeight="1" outlineLevel="1" x14ac:dyDescent="0.25">
      <c r="A2262" s="46" t="str">
        <f t="shared" si="740"/>
        <v xml:space="preserve">Meter Read Withdrawal; </v>
      </c>
      <c r="B2262" s="51" t="s">
        <v>1346</v>
      </c>
      <c r="C2262" s="4"/>
      <c r="D2262" s="4"/>
      <c r="E2262" s="4" t="s">
        <v>2894</v>
      </c>
      <c r="F2262" s="4" t="s">
        <v>2681</v>
      </c>
      <c r="G2262" s="159" t="str">
        <f t="shared" si="741"/>
        <v>string</v>
      </c>
      <c r="H2262" s="159" t="str">
        <f t="shared" si="742"/>
        <v/>
      </c>
      <c r="I2262" s="159">
        <f t="shared" si="743"/>
        <v>35</v>
      </c>
      <c r="J2262" s="159" t="str">
        <f t="shared" si="744"/>
        <v/>
      </c>
      <c r="K2262" s="159" t="str">
        <f t="shared" si="745"/>
        <v/>
      </c>
      <c r="L2262" s="159" t="str">
        <f t="shared" si="746"/>
        <v/>
      </c>
      <c r="M2262" s="159" t="str">
        <f t="shared" si="747"/>
        <v/>
      </c>
    </row>
    <row r="2263" spans="1:13" ht="12.75" customHeight="1" outlineLevel="1" x14ac:dyDescent="0.25">
      <c r="A2263" s="46" t="str">
        <f t="shared" si="740"/>
        <v xml:space="preserve">Meter Read Withdrawal; </v>
      </c>
      <c r="B2263" s="276" t="s">
        <v>1346</v>
      </c>
      <c r="C2263" s="237"/>
      <c r="D2263" s="237"/>
      <c r="E2263" s="237" t="s">
        <v>629</v>
      </c>
      <c r="F2263" s="237" t="s">
        <v>2670</v>
      </c>
      <c r="G2263" s="237" t="str">
        <f t="shared" si="741"/>
        <v>string</v>
      </c>
      <c r="H2263" s="237" t="str">
        <f t="shared" si="742"/>
        <v/>
      </c>
      <c r="I2263" s="237">
        <f t="shared" si="743"/>
        <v>35</v>
      </c>
      <c r="J2263" s="237" t="str">
        <f t="shared" si="744"/>
        <v/>
      </c>
      <c r="K2263" s="237" t="str">
        <f t="shared" si="745"/>
        <v/>
      </c>
      <c r="L2263" s="237" t="str">
        <f t="shared" si="746"/>
        <v/>
      </c>
      <c r="M2263" s="237" t="str">
        <f t="shared" si="747"/>
        <v/>
      </c>
    </row>
    <row r="2264" spans="1:13" s="230" customFormat="1" ht="12.75" customHeight="1" outlineLevel="1" x14ac:dyDescent="0.25">
      <c r="A2264" s="46" t="str">
        <f t="shared" si="740"/>
        <v xml:space="preserve">Meter Read Withdrawal; </v>
      </c>
      <c r="B2264" s="276" t="s">
        <v>1346</v>
      </c>
      <c r="C2264" s="237"/>
      <c r="D2264" s="237"/>
      <c r="E2264" s="237" t="s">
        <v>2683</v>
      </c>
      <c r="F2264" s="237" t="s">
        <v>2670</v>
      </c>
      <c r="G2264" s="237" t="str">
        <f t="shared" si="741"/>
        <v>string</v>
      </c>
      <c r="H2264" s="237" t="str">
        <f t="shared" si="742"/>
        <v/>
      </c>
      <c r="I2264" s="237">
        <f t="shared" si="743"/>
        <v>3</v>
      </c>
      <c r="J2264" s="237" t="str">
        <f t="shared" si="744"/>
        <v/>
      </c>
      <c r="K2264" s="237" t="str">
        <f t="shared" si="745"/>
        <v/>
      </c>
      <c r="L2264" s="237" t="str">
        <f t="shared" si="746"/>
        <v/>
      </c>
      <c r="M2264" s="237" t="str">
        <f t="shared" si="747"/>
        <v/>
      </c>
    </row>
    <row r="2265" spans="1:13" ht="12.75" customHeight="1" outlineLevel="1" x14ac:dyDescent="0.25">
      <c r="A2265" s="46" t="str">
        <f t="shared" si="740"/>
        <v xml:space="preserve">Meter Read Withdrawal; </v>
      </c>
      <c r="B2265" s="276" t="s">
        <v>1346</v>
      </c>
      <c r="C2265" s="237"/>
      <c r="D2265" s="237"/>
      <c r="E2265" s="237" t="s">
        <v>2771</v>
      </c>
      <c r="F2265" s="237" t="s">
        <v>2670</v>
      </c>
      <c r="G2265" s="237" t="str">
        <f t="shared" si="741"/>
        <v>string</v>
      </c>
      <c r="H2265" s="237" t="str">
        <f t="shared" si="742"/>
        <v/>
      </c>
      <c r="I2265" s="237">
        <f t="shared" si="743"/>
        <v>4</v>
      </c>
      <c r="J2265" s="237" t="str">
        <f t="shared" si="744"/>
        <v/>
      </c>
      <c r="K2265" s="237" t="str">
        <f t="shared" si="745"/>
        <v/>
      </c>
      <c r="L2265" s="237" t="str">
        <f t="shared" si="746"/>
        <v/>
      </c>
      <c r="M2265" s="237" t="str">
        <f t="shared" si="747"/>
        <v/>
      </c>
    </row>
    <row r="2266" spans="1:13" ht="12.75" customHeight="1" outlineLevel="1" x14ac:dyDescent="0.25">
      <c r="A2266" s="46"/>
      <c r="B2266" s="276" t="s">
        <v>1346</v>
      </c>
      <c r="C2266" s="237"/>
      <c r="D2266" s="237"/>
      <c r="E2266" s="237" t="s">
        <v>2772</v>
      </c>
      <c r="F2266" s="237" t="s">
        <v>2670</v>
      </c>
      <c r="G2266" s="237" t="str">
        <f t="shared" si="741"/>
        <v>string</v>
      </c>
      <c r="H2266" s="237" t="str">
        <f t="shared" si="742"/>
        <v/>
      </c>
      <c r="I2266" s="237">
        <f t="shared" si="743"/>
        <v>2</v>
      </c>
      <c r="J2266" s="237" t="str">
        <f t="shared" si="744"/>
        <v/>
      </c>
      <c r="K2266" s="237" t="str">
        <f t="shared" si="745"/>
        <v/>
      </c>
      <c r="L2266" s="237" t="str">
        <f t="shared" si="746"/>
        <v/>
      </c>
      <c r="M2266" s="237" t="str">
        <f t="shared" si="747"/>
        <v/>
      </c>
    </row>
    <row r="2267" spans="1:13" ht="12.75" customHeight="1" outlineLevel="1" x14ac:dyDescent="0.25">
      <c r="A2267" s="46" t="str">
        <f t="shared" si="740"/>
        <v xml:space="preserve">Meter Read Withdrawal; </v>
      </c>
      <c r="B2267" s="276" t="s">
        <v>1346</v>
      </c>
      <c r="C2267" s="237"/>
      <c r="D2267" s="237"/>
      <c r="E2267" s="237" t="s">
        <v>1245</v>
      </c>
      <c r="F2267" s="237" t="s">
        <v>3408</v>
      </c>
      <c r="G2267" s="237" t="str">
        <f t="shared" si="741"/>
        <v>date</v>
      </c>
      <c r="H2267" s="237" t="str">
        <f t="shared" si="742"/>
        <v/>
      </c>
      <c r="I2267" s="237" t="str">
        <f t="shared" si="743"/>
        <v/>
      </c>
      <c r="J2267" s="237" t="str">
        <f t="shared" si="744"/>
        <v/>
      </c>
      <c r="K2267" s="237" t="str">
        <f t="shared" si="745"/>
        <v/>
      </c>
      <c r="L2267" s="237" t="str">
        <f t="shared" si="746"/>
        <v/>
      </c>
      <c r="M2267" s="237" t="str">
        <f t="shared" si="747"/>
        <v/>
      </c>
    </row>
    <row r="2268" spans="1:13" ht="12.75" customHeight="1" outlineLevel="1" x14ac:dyDescent="0.25">
      <c r="A2268" s="46" t="str">
        <f t="shared" si="740"/>
        <v xml:space="preserve">Meter Read Withdrawal; </v>
      </c>
      <c r="B2268" s="276" t="s">
        <v>1346</v>
      </c>
      <c r="C2268" s="237"/>
      <c r="D2268" s="237"/>
      <c r="E2268" s="237" t="s">
        <v>2889</v>
      </c>
      <c r="F2268" s="237" t="s">
        <v>2670</v>
      </c>
      <c r="G2268" s="237" t="str">
        <f t="shared" si="741"/>
        <v>string</v>
      </c>
      <c r="H2268" s="237">
        <f t="shared" si="742"/>
        <v>2</v>
      </c>
      <c r="I2268" s="237" t="str">
        <f t="shared" si="743"/>
        <v/>
      </c>
      <c r="J2268" s="237" t="str">
        <f t="shared" si="744"/>
        <v/>
      </c>
      <c r="K2268" s="237" t="str">
        <f t="shared" si="745"/>
        <v/>
      </c>
      <c r="L2268" s="237" t="str">
        <f t="shared" si="746"/>
        <v/>
      </c>
      <c r="M2268" s="237" t="str">
        <f t="shared" si="747"/>
        <v/>
      </c>
    </row>
    <row r="2269" spans="1:13" ht="12.75" customHeight="1" outlineLevel="1" x14ac:dyDescent="0.25">
      <c r="A2269" s="46" t="str">
        <f t="shared" si="740"/>
        <v xml:space="preserve">Meter Read Withdrawal; </v>
      </c>
      <c r="B2269" s="276" t="s">
        <v>1346</v>
      </c>
      <c r="C2269" s="237"/>
      <c r="D2269" s="237"/>
      <c r="E2269" s="237" t="s">
        <v>3979</v>
      </c>
      <c r="F2269" s="237" t="s">
        <v>2681</v>
      </c>
      <c r="G2269" s="237" t="s">
        <v>2244</v>
      </c>
      <c r="H2269" s="237"/>
      <c r="I2269" s="237"/>
      <c r="J2269" s="237"/>
      <c r="K2269" s="237"/>
      <c r="L2269" s="237"/>
      <c r="M2269" s="237"/>
    </row>
    <row r="2270" spans="1:13" ht="12.75" customHeight="1" outlineLevel="1" x14ac:dyDescent="0.25">
      <c r="A2270" s="46" t="str">
        <f t="shared" si="740"/>
        <v xml:space="preserve">Meter Read Withdrawal; </v>
      </c>
      <c r="B2270" s="276" t="s">
        <v>1346</v>
      </c>
      <c r="C2270" s="237" t="s">
        <v>3418</v>
      </c>
      <c r="D2270" s="237" t="s">
        <v>2674</v>
      </c>
      <c r="E2270" s="237" t="s">
        <v>2782</v>
      </c>
      <c r="F2270" s="237" t="s">
        <v>2681</v>
      </c>
      <c r="G2270" s="237" t="str">
        <f t="shared" ref="G2270:G2282" si="748">VLOOKUP(E2270,DI_schema,2,FALSE)</f>
        <v>string</v>
      </c>
      <c r="H2270" s="237" t="str">
        <f t="shared" ref="H2270:H2282" si="749">VLOOKUP($E2270,DI_schema,3,FALSE)</f>
        <v/>
      </c>
      <c r="I2270" s="237">
        <f t="shared" ref="I2270:I2282" si="750">VLOOKUP($E2270,DI_schema,4,FALSE)</f>
        <v>15</v>
      </c>
      <c r="J2270" s="237" t="str">
        <f t="shared" ref="J2270:J2282" si="751">VLOOKUP($E2270,DI_schema,5,FALSE)</f>
        <v/>
      </c>
      <c r="K2270" s="237" t="str">
        <f t="shared" ref="K2270:K2282" si="752">VLOOKUP($E2270,DI_schema,6,FALSE)</f>
        <v/>
      </c>
      <c r="L2270" s="237" t="str">
        <f t="shared" ref="L2270:L2282" si="753">VLOOKUP($E2270,DI_schema,7,FALSE)</f>
        <v/>
      </c>
      <c r="M2270" s="237" t="str">
        <f t="shared" ref="M2270:M2282" si="754">IF(LEN(VLOOKUP($E2270,DI_schema,8,FALSE))&gt;0,"Yes","")</f>
        <v/>
      </c>
    </row>
    <row r="2271" spans="1:13" ht="12.75" customHeight="1" outlineLevel="1" x14ac:dyDescent="0.25">
      <c r="A2271" s="46" t="str">
        <f t="shared" si="740"/>
        <v xml:space="preserve">Meter Read Withdrawal; </v>
      </c>
      <c r="B2271" s="276" t="s">
        <v>1346</v>
      </c>
      <c r="C2271" s="237"/>
      <c r="D2271" s="237"/>
      <c r="E2271" s="237" t="s">
        <v>2783</v>
      </c>
      <c r="F2271" s="237" t="s">
        <v>2670</v>
      </c>
      <c r="G2271" s="237" t="str">
        <f t="shared" si="748"/>
        <v>string</v>
      </c>
      <c r="H2271" s="237" t="str">
        <f t="shared" si="749"/>
        <v/>
      </c>
      <c r="I2271" s="237">
        <f t="shared" si="750"/>
        <v>9</v>
      </c>
      <c r="J2271" s="237" t="str">
        <f t="shared" si="751"/>
        <v/>
      </c>
      <c r="K2271" s="237" t="str">
        <f t="shared" si="752"/>
        <v/>
      </c>
      <c r="L2271" s="237" t="str">
        <f t="shared" si="753"/>
        <v/>
      </c>
      <c r="M2271" s="237" t="str">
        <f t="shared" si="754"/>
        <v/>
      </c>
    </row>
    <row r="2272" spans="1:13" ht="12.75" customHeight="1" outlineLevel="1" x14ac:dyDescent="0.25">
      <c r="A2272" s="46" t="str">
        <f t="shared" si="740"/>
        <v xml:space="preserve">Meter Read Withdrawal; </v>
      </c>
      <c r="B2272" s="276" t="s">
        <v>1346</v>
      </c>
      <c r="C2272" s="279" t="s">
        <v>2586</v>
      </c>
      <c r="D2272" s="237" t="s">
        <v>2674</v>
      </c>
      <c r="E2272" s="237" t="s">
        <v>2784</v>
      </c>
      <c r="F2272" s="237" t="s">
        <v>2670</v>
      </c>
      <c r="G2272" s="237" t="str">
        <f t="shared" si="748"/>
        <v>string</v>
      </c>
      <c r="H2272" s="237" t="str">
        <f t="shared" si="749"/>
        <v/>
      </c>
      <c r="I2272" s="237">
        <f t="shared" si="750"/>
        <v>3</v>
      </c>
      <c r="J2272" s="237" t="str">
        <f t="shared" si="751"/>
        <v/>
      </c>
      <c r="K2272" s="237" t="str">
        <f t="shared" si="752"/>
        <v/>
      </c>
      <c r="L2272" s="237" t="str">
        <f t="shared" si="753"/>
        <v/>
      </c>
      <c r="M2272" s="237" t="str">
        <f t="shared" si="754"/>
        <v/>
      </c>
    </row>
    <row r="2273" spans="1:13" s="230" customFormat="1" ht="12.75" customHeight="1" outlineLevel="1" x14ac:dyDescent="0.25">
      <c r="A2273" s="46" t="str">
        <f t="shared" si="740"/>
        <v xml:space="preserve">Meter Read Withdrawal; </v>
      </c>
      <c r="B2273" s="276" t="s">
        <v>1346</v>
      </c>
      <c r="C2273" s="279"/>
      <c r="D2273" s="237"/>
      <c r="E2273" s="237" t="s">
        <v>2785</v>
      </c>
      <c r="F2273" s="237" t="s">
        <v>2670</v>
      </c>
      <c r="G2273" s="237" t="str">
        <f t="shared" si="748"/>
        <v>string</v>
      </c>
      <c r="H2273" s="237" t="str">
        <f t="shared" si="749"/>
        <v/>
      </c>
      <c r="I2273" s="237">
        <f t="shared" si="750"/>
        <v>10</v>
      </c>
      <c r="J2273" s="237" t="str">
        <f t="shared" si="751"/>
        <v/>
      </c>
      <c r="K2273" s="237" t="str">
        <f t="shared" si="752"/>
        <v/>
      </c>
      <c r="L2273" s="237" t="str">
        <f t="shared" si="753"/>
        <v/>
      </c>
      <c r="M2273" s="237" t="str">
        <f t="shared" si="754"/>
        <v/>
      </c>
    </row>
    <row r="2274" spans="1:13" ht="12.75" customHeight="1" outlineLevel="1" x14ac:dyDescent="0.25">
      <c r="A2274" s="46" t="str">
        <f t="shared" si="740"/>
        <v xml:space="preserve">Meter Read Withdrawal; </v>
      </c>
      <c r="B2274" s="276" t="s">
        <v>1346</v>
      </c>
      <c r="C2274" s="279"/>
      <c r="D2274" s="237"/>
      <c r="E2274" s="237" t="s">
        <v>2888</v>
      </c>
      <c r="F2274" s="237" t="s">
        <v>2670</v>
      </c>
      <c r="G2274" s="237" t="str">
        <f t="shared" si="748"/>
        <v>string</v>
      </c>
      <c r="H2274" s="237" t="str">
        <f t="shared" si="749"/>
        <v/>
      </c>
      <c r="I2274" s="237">
        <f t="shared" si="750"/>
        <v>3</v>
      </c>
      <c r="J2274" s="237" t="str">
        <f t="shared" si="751"/>
        <v/>
      </c>
      <c r="K2274" s="237" t="str">
        <f t="shared" si="752"/>
        <v/>
      </c>
      <c r="L2274" s="237" t="str">
        <f t="shared" si="753"/>
        <v/>
      </c>
      <c r="M2274" s="237" t="str">
        <f t="shared" si="754"/>
        <v/>
      </c>
    </row>
    <row r="2275" spans="1:13" ht="12.75" customHeight="1" outlineLevel="1" x14ac:dyDescent="0.25">
      <c r="A2275" s="46" t="str">
        <f t="shared" si="740"/>
        <v xml:space="preserve">Meter Read Withdrawal; </v>
      </c>
      <c r="B2275" s="276" t="s">
        <v>1346</v>
      </c>
      <c r="C2275" s="279"/>
      <c r="D2275" s="237"/>
      <c r="E2275" s="237" t="s">
        <v>626</v>
      </c>
      <c r="F2275" s="237" t="s">
        <v>2670</v>
      </c>
      <c r="G2275" s="237" t="str">
        <f t="shared" si="748"/>
        <v>decimal</v>
      </c>
      <c r="H2275" s="237" t="str">
        <f t="shared" si="749"/>
        <v/>
      </c>
      <c r="I2275" s="237" t="str">
        <f t="shared" si="750"/>
        <v/>
      </c>
      <c r="J2275" s="237" t="str">
        <f t="shared" si="751"/>
        <v/>
      </c>
      <c r="K2275" s="237">
        <f t="shared" si="752"/>
        <v>12</v>
      </c>
      <c r="L2275" s="237">
        <f t="shared" si="753"/>
        <v>5</v>
      </c>
      <c r="M2275" s="237" t="str">
        <f t="shared" si="754"/>
        <v/>
      </c>
    </row>
    <row r="2276" spans="1:13" ht="12.75" customHeight="1" outlineLevel="1" x14ac:dyDescent="0.25">
      <c r="A2276" s="46" t="str">
        <f t="shared" si="740"/>
        <v xml:space="preserve">Meter Read Withdrawal; </v>
      </c>
      <c r="B2276" s="276" t="s">
        <v>1346</v>
      </c>
      <c r="C2276" s="279"/>
      <c r="D2276" s="237"/>
      <c r="E2276" s="237" t="s">
        <v>2786</v>
      </c>
      <c r="F2276" s="237" t="s">
        <v>2670</v>
      </c>
      <c r="G2276" s="237" t="str">
        <f t="shared" si="748"/>
        <v>decimal</v>
      </c>
      <c r="H2276" s="237" t="str">
        <f t="shared" si="749"/>
        <v/>
      </c>
      <c r="I2276" s="237" t="str">
        <f t="shared" si="750"/>
        <v/>
      </c>
      <c r="J2276" s="237" t="str">
        <f t="shared" si="751"/>
        <v/>
      </c>
      <c r="K2276" s="237">
        <f t="shared" si="752"/>
        <v>15</v>
      </c>
      <c r="L2276" s="237">
        <f t="shared" si="753"/>
        <v>3</v>
      </c>
      <c r="M2276" s="237" t="str">
        <f t="shared" si="754"/>
        <v/>
      </c>
    </row>
    <row r="2277" spans="1:13" ht="12.75" customHeight="1" outlineLevel="1" x14ac:dyDescent="0.25">
      <c r="A2277" s="46" t="str">
        <f t="shared" si="740"/>
        <v xml:space="preserve">Meter Read Withdrawal; </v>
      </c>
      <c r="B2277" s="276" t="s">
        <v>1346</v>
      </c>
      <c r="C2277" s="279"/>
      <c r="D2277" s="237"/>
      <c r="E2277" s="237" t="s">
        <v>1315</v>
      </c>
      <c r="F2277" s="237" t="s">
        <v>2670</v>
      </c>
      <c r="G2277" s="237" t="str">
        <f t="shared" si="748"/>
        <v>string</v>
      </c>
      <c r="H2277" s="237" t="str">
        <f t="shared" si="749"/>
        <v/>
      </c>
      <c r="I2277" s="237">
        <f t="shared" si="750"/>
        <v>2</v>
      </c>
      <c r="J2277" s="237" t="str">
        <f t="shared" si="751"/>
        <v/>
      </c>
      <c r="K2277" s="237" t="str">
        <f t="shared" si="752"/>
        <v/>
      </c>
      <c r="L2277" s="237" t="str">
        <f t="shared" si="753"/>
        <v/>
      </c>
      <c r="M2277" s="237" t="str">
        <f t="shared" si="754"/>
        <v/>
      </c>
    </row>
    <row r="2278" spans="1:13" ht="12.75" customHeight="1" outlineLevel="1" x14ac:dyDescent="0.25">
      <c r="A2278" s="46" t="str">
        <f t="shared" si="740"/>
        <v xml:space="preserve">Meter Read Withdrawal; </v>
      </c>
      <c r="B2278" s="276" t="s">
        <v>1346</v>
      </c>
      <c r="C2278" s="279"/>
      <c r="D2278" s="237"/>
      <c r="E2278" s="237" t="s">
        <v>620</v>
      </c>
      <c r="F2278" s="237" t="s">
        <v>2670</v>
      </c>
      <c r="G2278" s="237" t="str">
        <f t="shared" si="748"/>
        <v>string</v>
      </c>
      <c r="H2278" s="237" t="str">
        <f t="shared" si="749"/>
        <v/>
      </c>
      <c r="I2278" s="237">
        <f t="shared" si="750"/>
        <v>2</v>
      </c>
      <c r="J2278" s="237" t="str">
        <f t="shared" si="751"/>
        <v/>
      </c>
      <c r="K2278" s="237" t="str">
        <f t="shared" si="752"/>
        <v/>
      </c>
      <c r="L2278" s="237" t="str">
        <f t="shared" si="753"/>
        <v/>
      </c>
      <c r="M2278" s="237" t="str">
        <f t="shared" si="754"/>
        <v/>
      </c>
    </row>
    <row r="2279" spans="1:13" ht="12.75" customHeight="1" outlineLevel="1" x14ac:dyDescent="0.25">
      <c r="A2279" s="46" t="str">
        <f t="shared" si="740"/>
        <v xml:space="preserve">Meter Read Withdrawal; </v>
      </c>
      <c r="B2279" s="276" t="s">
        <v>1346</v>
      </c>
      <c r="C2279" s="279"/>
      <c r="D2279" s="237"/>
      <c r="E2279" s="237" t="s">
        <v>3662</v>
      </c>
      <c r="F2279" s="237" t="s">
        <v>3408</v>
      </c>
      <c r="G2279" s="237" t="str">
        <f t="shared" si="748"/>
        <v>date</v>
      </c>
      <c r="H2279" s="237" t="str">
        <f t="shared" si="749"/>
        <v/>
      </c>
      <c r="I2279" s="237" t="str">
        <f t="shared" si="750"/>
        <v/>
      </c>
      <c r="J2279" s="237" t="str">
        <f t="shared" si="751"/>
        <v/>
      </c>
      <c r="K2279" s="237" t="str">
        <f t="shared" si="752"/>
        <v/>
      </c>
      <c r="L2279" s="237" t="str">
        <f t="shared" si="753"/>
        <v/>
      </c>
      <c r="M2279" s="237" t="str">
        <f t="shared" si="754"/>
        <v/>
      </c>
    </row>
    <row r="2280" spans="1:13" ht="12.75" customHeight="1" outlineLevel="1" x14ac:dyDescent="0.25">
      <c r="A2280" s="46" t="str">
        <f t="shared" si="740"/>
        <v xml:space="preserve">Meter Read Withdrawal; </v>
      </c>
      <c r="B2280" s="276" t="s">
        <v>1346</v>
      </c>
      <c r="C2280" s="279"/>
      <c r="D2280" s="237"/>
      <c r="E2280" s="237" t="s">
        <v>2893</v>
      </c>
      <c r="F2280" s="237" t="s">
        <v>2681</v>
      </c>
      <c r="G2280" s="237" t="str">
        <f t="shared" si="748"/>
        <v>decimal</v>
      </c>
      <c r="H2280" s="237" t="str">
        <f t="shared" si="749"/>
        <v/>
      </c>
      <c r="I2280" s="237" t="str">
        <f t="shared" si="750"/>
        <v/>
      </c>
      <c r="J2280" s="237" t="str">
        <f t="shared" si="751"/>
        <v/>
      </c>
      <c r="K2280" s="237">
        <f t="shared" si="752"/>
        <v>15</v>
      </c>
      <c r="L2280" s="237">
        <f t="shared" si="753"/>
        <v>3</v>
      </c>
      <c r="M2280" s="237" t="str">
        <f t="shared" si="754"/>
        <v/>
      </c>
    </row>
    <row r="2281" spans="1:13" ht="12.75" customHeight="1" outlineLevel="1" x14ac:dyDescent="0.25">
      <c r="A2281" s="46" t="str">
        <f t="shared" si="740"/>
        <v xml:space="preserve">Meter Read Withdrawal; </v>
      </c>
      <c r="B2281" s="276" t="s">
        <v>1346</v>
      </c>
      <c r="C2281" s="279"/>
      <c r="D2281" s="237"/>
      <c r="E2281" s="237" t="s">
        <v>3663</v>
      </c>
      <c r="F2281" s="237" t="s">
        <v>2670</v>
      </c>
      <c r="G2281" s="237" t="str">
        <f t="shared" si="748"/>
        <v>string</v>
      </c>
      <c r="H2281" s="237" t="str">
        <f t="shared" si="749"/>
        <v/>
      </c>
      <c r="I2281" s="237">
        <f t="shared" si="750"/>
        <v>4</v>
      </c>
      <c r="J2281" s="237" t="str">
        <f t="shared" si="751"/>
        <v/>
      </c>
      <c r="K2281" s="237" t="str">
        <f t="shared" si="752"/>
        <v/>
      </c>
      <c r="L2281" s="237" t="str">
        <f t="shared" si="753"/>
        <v/>
      </c>
      <c r="M2281" s="237" t="str">
        <f t="shared" si="754"/>
        <v/>
      </c>
    </row>
    <row r="2282" spans="1:13" s="230" customFormat="1" ht="12.75" customHeight="1" outlineLevel="1" x14ac:dyDescent="0.25">
      <c r="A2282" s="46" t="str">
        <f t="shared" si="740"/>
        <v xml:space="preserve">Meter Read Withdrawal; </v>
      </c>
      <c r="B2282" s="276" t="s">
        <v>1346</v>
      </c>
      <c r="C2282" s="279"/>
      <c r="D2282" s="237"/>
      <c r="E2282" s="237" t="s">
        <v>2787</v>
      </c>
      <c r="F2282" s="237" t="s">
        <v>2670</v>
      </c>
      <c r="G2282" s="237" t="str">
        <f t="shared" si="748"/>
        <v>string</v>
      </c>
      <c r="H2282" s="237">
        <f t="shared" si="749"/>
        <v>2</v>
      </c>
      <c r="I2282" s="237" t="str">
        <f t="shared" si="750"/>
        <v/>
      </c>
      <c r="J2282" s="237" t="str">
        <f t="shared" si="751"/>
        <v/>
      </c>
      <c r="K2282" s="237" t="str">
        <f t="shared" si="752"/>
        <v/>
      </c>
      <c r="L2282" s="237" t="str">
        <f t="shared" si="753"/>
        <v/>
      </c>
      <c r="M2282" s="237" t="str">
        <f t="shared" si="754"/>
        <v/>
      </c>
    </row>
    <row r="2283" spans="1:13" ht="12.75" customHeight="1" x14ac:dyDescent="0.25">
      <c r="A2283" s="46" t="str">
        <f t="shared" si="740"/>
        <v xml:space="preserve">Meter Read Withdrawal; </v>
      </c>
      <c r="B2283" s="47" t="s">
        <v>1348</v>
      </c>
      <c r="C2283" s="48" t="str">
        <f>VLOOKUP($B2283,MMnames,2,FALSE)</f>
        <v>Withdrawn CoS Reading</v>
      </c>
      <c r="D2283" s="49"/>
      <c r="E2283" s="49"/>
      <c r="F2283" s="14"/>
      <c r="G2283" s="14"/>
      <c r="H2283" s="14"/>
      <c r="I2283" s="14"/>
      <c r="J2283" s="14"/>
      <c r="K2283" s="14"/>
      <c r="L2283" s="14"/>
      <c r="M2283" s="14"/>
    </row>
    <row r="2284" spans="1:13" ht="12.75" customHeight="1" outlineLevel="1" collapsed="1" x14ac:dyDescent="0.25">
      <c r="A2284" s="46" t="str">
        <f t="shared" ref="A2284:A2314" si="755">IF(B2284="","",VLOOKUP(B2284,mapping_result,2,FALSE))</f>
        <v xml:space="preserve">Meter Read Withdrawal; </v>
      </c>
      <c r="B2284" s="51" t="s">
        <v>1348</v>
      </c>
      <c r="C2284" s="4" t="s">
        <v>2668</v>
      </c>
      <c r="D2284" s="4"/>
      <c r="E2284" s="4" t="s">
        <v>2769</v>
      </c>
      <c r="F2284" s="4" t="s">
        <v>2670</v>
      </c>
      <c r="G2284" s="159" t="str">
        <f t="shared" ref="G2284:G2303" si="756">VLOOKUP(E2284,DI_schema,2,FALSE)</f>
        <v>string</v>
      </c>
      <c r="H2284" s="159">
        <f t="shared" ref="H2284:H2303" si="757">VLOOKUP($E2284,DI_schema,3,FALSE)</f>
        <v>11</v>
      </c>
      <c r="I2284" s="159" t="str">
        <f t="shared" ref="I2284:I2303" si="758">VLOOKUP($E2284,DI_schema,4,FALSE)</f>
        <v/>
      </c>
      <c r="J2284" s="159" t="str">
        <f t="shared" ref="J2284:J2303" si="759">VLOOKUP($E2284,DI_schema,5,FALSE)</f>
        <v/>
      </c>
      <c r="K2284" s="159" t="str">
        <f t="shared" ref="K2284:K2303" si="760">VLOOKUP($E2284,DI_schema,6,FALSE)</f>
        <v/>
      </c>
      <c r="L2284" s="159" t="str">
        <f t="shared" ref="L2284:L2303" si="761">VLOOKUP($E2284,DI_schema,7,FALSE)</f>
        <v/>
      </c>
      <c r="M2284" s="159" t="str">
        <f t="shared" ref="M2284:M2303" si="762">IF(LEN(VLOOKUP($E2284,DI_schema,8,FALSE))&gt;0,"Yes","")</f>
        <v/>
      </c>
    </row>
    <row r="2285" spans="1:13" ht="12.75" customHeight="1" outlineLevel="1" x14ac:dyDescent="0.25">
      <c r="A2285" s="46" t="str">
        <f t="shared" si="755"/>
        <v xml:space="preserve">Meter Read Withdrawal; </v>
      </c>
      <c r="B2285" s="276" t="s">
        <v>1348</v>
      </c>
      <c r="C2285" s="237"/>
      <c r="D2285" s="237"/>
      <c r="E2285" s="237" t="s">
        <v>629</v>
      </c>
      <c r="F2285" s="237" t="s">
        <v>2670</v>
      </c>
      <c r="G2285" s="237" t="str">
        <f t="shared" si="756"/>
        <v>string</v>
      </c>
      <c r="H2285" s="237" t="str">
        <f t="shared" si="757"/>
        <v/>
      </c>
      <c r="I2285" s="237">
        <f t="shared" si="758"/>
        <v>35</v>
      </c>
      <c r="J2285" s="237" t="str">
        <f t="shared" si="759"/>
        <v/>
      </c>
      <c r="K2285" s="237" t="str">
        <f t="shared" si="760"/>
        <v/>
      </c>
      <c r="L2285" s="237" t="str">
        <f t="shared" si="761"/>
        <v/>
      </c>
      <c r="M2285" s="237" t="str">
        <f t="shared" si="762"/>
        <v/>
      </c>
    </row>
    <row r="2286" spans="1:13" s="230" customFormat="1" ht="12.75" customHeight="1" outlineLevel="1" x14ac:dyDescent="0.25">
      <c r="A2286" s="46" t="str">
        <f t="shared" si="755"/>
        <v xml:space="preserve">Meter Read Withdrawal; </v>
      </c>
      <c r="B2286" s="276" t="s">
        <v>1348</v>
      </c>
      <c r="C2286" s="237"/>
      <c r="D2286" s="237"/>
      <c r="E2286" s="237" t="s">
        <v>2683</v>
      </c>
      <c r="F2286" s="237" t="s">
        <v>2670</v>
      </c>
      <c r="G2286" s="237" t="str">
        <f t="shared" si="756"/>
        <v>string</v>
      </c>
      <c r="H2286" s="237" t="str">
        <f t="shared" si="757"/>
        <v/>
      </c>
      <c r="I2286" s="237">
        <f t="shared" si="758"/>
        <v>3</v>
      </c>
      <c r="J2286" s="237" t="str">
        <f t="shared" si="759"/>
        <v/>
      </c>
      <c r="K2286" s="237" t="str">
        <f t="shared" si="760"/>
        <v/>
      </c>
      <c r="L2286" s="237" t="str">
        <f t="shared" si="761"/>
        <v/>
      </c>
      <c r="M2286" s="237" t="str">
        <f t="shared" si="762"/>
        <v/>
      </c>
    </row>
    <row r="2287" spans="1:13" ht="12.75" customHeight="1" outlineLevel="1" x14ac:dyDescent="0.25">
      <c r="A2287" s="46" t="str">
        <f t="shared" si="755"/>
        <v xml:space="preserve">Meter Read Withdrawal; </v>
      </c>
      <c r="B2287" s="276" t="s">
        <v>1348</v>
      </c>
      <c r="C2287" s="237"/>
      <c r="D2287" s="237"/>
      <c r="E2287" s="237" t="s">
        <v>2771</v>
      </c>
      <c r="F2287" s="237" t="s">
        <v>2670</v>
      </c>
      <c r="G2287" s="237" t="str">
        <f t="shared" si="756"/>
        <v>string</v>
      </c>
      <c r="H2287" s="237" t="str">
        <f t="shared" si="757"/>
        <v/>
      </c>
      <c r="I2287" s="237">
        <f t="shared" si="758"/>
        <v>4</v>
      </c>
      <c r="J2287" s="237" t="str">
        <f t="shared" si="759"/>
        <v/>
      </c>
      <c r="K2287" s="237" t="str">
        <f t="shared" si="760"/>
        <v/>
      </c>
      <c r="L2287" s="237" t="str">
        <f t="shared" si="761"/>
        <v/>
      </c>
      <c r="M2287" s="237" t="str">
        <f t="shared" si="762"/>
        <v/>
      </c>
    </row>
    <row r="2288" spans="1:13" ht="12.75" customHeight="1" outlineLevel="1" x14ac:dyDescent="0.25">
      <c r="A2288" s="46" t="str">
        <f t="shared" si="755"/>
        <v xml:space="preserve">Meter Read Withdrawal; </v>
      </c>
      <c r="B2288" s="276" t="s">
        <v>1348</v>
      </c>
      <c r="C2288" s="237"/>
      <c r="D2288" s="237"/>
      <c r="E2288" s="237" t="s">
        <v>2772</v>
      </c>
      <c r="F2288" s="237" t="s">
        <v>2670</v>
      </c>
      <c r="G2288" s="237" t="str">
        <f t="shared" si="756"/>
        <v>string</v>
      </c>
      <c r="H2288" s="237" t="str">
        <f t="shared" si="757"/>
        <v/>
      </c>
      <c r="I2288" s="237">
        <f t="shared" si="758"/>
        <v>2</v>
      </c>
      <c r="J2288" s="237" t="str">
        <f t="shared" si="759"/>
        <v/>
      </c>
      <c r="K2288" s="237" t="str">
        <f t="shared" si="760"/>
        <v/>
      </c>
      <c r="L2288" s="237" t="str">
        <f t="shared" si="761"/>
        <v/>
      </c>
      <c r="M2288" s="237" t="str">
        <f t="shared" si="762"/>
        <v/>
      </c>
    </row>
    <row r="2289" spans="1:13" ht="12.75" customHeight="1" outlineLevel="1" x14ac:dyDescent="0.25">
      <c r="A2289" s="46" t="str">
        <f t="shared" si="755"/>
        <v xml:space="preserve">Meter Read Withdrawal; </v>
      </c>
      <c r="B2289" s="276" t="s">
        <v>1348</v>
      </c>
      <c r="C2289" s="237"/>
      <c r="D2289" s="237"/>
      <c r="E2289" s="237" t="s">
        <v>2889</v>
      </c>
      <c r="F2289" s="237" t="s">
        <v>2670</v>
      </c>
      <c r="G2289" s="237" t="str">
        <f t="shared" si="756"/>
        <v>string</v>
      </c>
      <c r="H2289" s="237">
        <f t="shared" si="757"/>
        <v>2</v>
      </c>
      <c r="I2289" s="237" t="str">
        <f t="shared" si="758"/>
        <v/>
      </c>
      <c r="J2289" s="237" t="str">
        <f t="shared" si="759"/>
        <v/>
      </c>
      <c r="K2289" s="237" t="str">
        <f t="shared" si="760"/>
        <v/>
      </c>
      <c r="L2289" s="237" t="str">
        <f t="shared" si="761"/>
        <v/>
      </c>
      <c r="M2289" s="237" t="str">
        <f t="shared" si="762"/>
        <v/>
      </c>
    </row>
    <row r="2290" spans="1:13" s="230" customFormat="1" ht="12.75" customHeight="1" outlineLevel="1" x14ac:dyDescent="0.25">
      <c r="A2290" s="46" t="str">
        <f t="shared" si="755"/>
        <v xml:space="preserve">Meter Read Withdrawal; </v>
      </c>
      <c r="B2290" s="276" t="s">
        <v>1348</v>
      </c>
      <c r="C2290" s="237"/>
      <c r="D2290" s="237"/>
      <c r="E2290" s="237" t="s">
        <v>615</v>
      </c>
      <c r="F2290" s="237" t="s">
        <v>2670</v>
      </c>
      <c r="G2290" s="237" t="str">
        <f t="shared" si="756"/>
        <v>date</v>
      </c>
      <c r="H2290" s="237" t="str">
        <f t="shared" si="757"/>
        <v/>
      </c>
      <c r="I2290" s="237" t="str">
        <f t="shared" si="758"/>
        <v/>
      </c>
      <c r="J2290" s="237" t="str">
        <f t="shared" si="759"/>
        <v/>
      </c>
      <c r="K2290" s="237" t="str">
        <f t="shared" si="760"/>
        <v/>
      </c>
      <c r="L2290" s="237" t="str">
        <f t="shared" si="761"/>
        <v/>
      </c>
      <c r="M2290" s="237" t="str">
        <f t="shared" si="762"/>
        <v/>
      </c>
    </row>
    <row r="2291" spans="1:13" ht="12.75" customHeight="1" outlineLevel="1" x14ac:dyDescent="0.25">
      <c r="A2291" s="46" t="str">
        <f t="shared" si="755"/>
        <v xml:space="preserve">Meter Read Withdrawal; </v>
      </c>
      <c r="B2291" s="276" t="s">
        <v>1348</v>
      </c>
      <c r="C2291" s="237" t="s">
        <v>3418</v>
      </c>
      <c r="D2291" s="237" t="s">
        <v>2674</v>
      </c>
      <c r="E2291" s="237" t="s">
        <v>2782</v>
      </c>
      <c r="F2291" s="237" t="s">
        <v>2681</v>
      </c>
      <c r="G2291" s="237" t="str">
        <f t="shared" si="756"/>
        <v>string</v>
      </c>
      <c r="H2291" s="237" t="str">
        <f t="shared" si="757"/>
        <v/>
      </c>
      <c r="I2291" s="237">
        <f t="shared" si="758"/>
        <v>15</v>
      </c>
      <c r="J2291" s="237" t="str">
        <f t="shared" si="759"/>
        <v/>
      </c>
      <c r="K2291" s="237" t="str">
        <f t="shared" si="760"/>
        <v/>
      </c>
      <c r="L2291" s="237" t="str">
        <f t="shared" si="761"/>
        <v/>
      </c>
      <c r="M2291" s="237" t="str">
        <f t="shared" si="762"/>
        <v/>
      </c>
    </row>
    <row r="2292" spans="1:13" ht="12.75" customHeight="1" outlineLevel="1" x14ac:dyDescent="0.25">
      <c r="A2292" s="46" t="str">
        <f t="shared" si="755"/>
        <v xml:space="preserve">Meter Read Withdrawal; </v>
      </c>
      <c r="B2292" s="276" t="s">
        <v>1348</v>
      </c>
      <c r="C2292" s="237"/>
      <c r="D2292" s="237"/>
      <c r="E2292" s="237" t="s">
        <v>2783</v>
      </c>
      <c r="F2292" s="237" t="s">
        <v>2670</v>
      </c>
      <c r="G2292" s="237" t="str">
        <f t="shared" si="756"/>
        <v>string</v>
      </c>
      <c r="H2292" s="237" t="str">
        <f t="shared" si="757"/>
        <v/>
      </c>
      <c r="I2292" s="237">
        <f t="shared" si="758"/>
        <v>9</v>
      </c>
      <c r="J2292" s="237" t="str">
        <f t="shared" si="759"/>
        <v/>
      </c>
      <c r="K2292" s="237" t="str">
        <f t="shared" si="760"/>
        <v/>
      </c>
      <c r="L2292" s="237" t="str">
        <f t="shared" si="761"/>
        <v/>
      </c>
      <c r="M2292" s="237" t="str">
        <f t="shared" si="762"/>
        <v/>
      </c>
    </row>
    <row r="2293" spans="1:13" ht="12.75" customHeight="1" outlineLevel="1" x14ac:dyDescent="0.25">
      <c r="A2293" s="46" t="str">
        <f t="shared" si="755"/>
        <v xml:space="preserve">Meter Read Withdrawal; </v>
      </c>
      <c r="B2293" s="276" t="s">
        <v>1348</v>
      </c>
      <c r="C2293" s="279" t="s">
        <v>2586</v>
      </c>
      <c r="D2293" s="237" t="s">
        <v>2674</v>
      </c>
      <c r="E2293" s="237" t="s">
        <v>2784</v>
      </c>
      <c r="F2293" s="237" t="s">
        <v>2670</v>
      </c>
      <c r="G2293" s="237" t="str">
        <f t="shared" si="756"/>
        <v>string</v>
      </c>
      <c r="H2293" s="237" t="str">
        <f t="shared" si="757"/>
        <v/>
      </c>
      <c r="I2293" s="237">
        <f t="shared" si="758"/>
        <v>3</v>
      </c>
      <c r="J2293" s="237" t="str">
        <f t="shared" si="759"/>
        <v/>
      </c>
      <c r="K2293" s="237" t="str">
        <f t="shared" si="760"/>
        <v/>
      </c>
      <c r="L2293" s="237" t="str">
        <f t="shared" si="761"/>
        <v/>
      </c>
      <c r="M2293" s="237" t="str">
        <f t="shared" si="762"/>
        <v/>
      </c>
    </row>
    <row r="2294" spans="1:13" s="230" customFormat="1" ht="12.75" customHeight="1" outlineLevel="1" x14ac:dyDescent="0.25">
      <c r="A2294" s="46" t="str">
        <f t="shared" si="755"/>
        <v xml:space="preserve">Meter Read Withdrawal; </v>
      </c>
      <c r="B2294" s="276" t="s">
        <v>1348</v>
      </c>
      <c r="C2294" s="279"/>
      <c r="D2294" s="237"/>
      <c r="E2294" s="237" t="s">
        <v>2785</v>
      </c>
      <c r="F2294" s="237" t="s">
        <v>2670</v>
      </c>
      <c r="G2294" s="237" t="str">
        <f t="shared" si="756"/>
        <v>string</v>
      </c>
      <c r="H2294" s="237" t="str">
        <f t="shared" si="757"/>
        <v/>
      </c>
      <c r="I2294" s="237">
        <f t="shared" si="758"/>
        <v>10</v>
      </c>
      <c r="J2294" s="237" t="str">
        <f t="shared" si="759"/>
        <v/>
      </c>
      <c r="K2294" s="237" t="str">
        <f t="shared" si="760"/>
        <v/>
      </c>
      <c r="L2294" s="237" t="str">
        <f t="shared" si="761"/>
        <v/>
      </c>
      <c r="M2294" s="237" t="str">
        <f t="shared" si="762"/>
        <v/>
      </c>
    </row>
    <row r="2295" spans="1:13" ht="12.75" customHeight="1" outlineLevel="1" x14ac:dyDescent="0.25">
      <c r="A2295" s="46" t="str">
        <f t="shared" si="755"/>
        <v xml:space="preserve">Meter Read Withdrawal; </v>
      </c>
      <c r="B2295" s="276" t="s">
        <v>1348</v>
      </c>
      <c r="C2295" s="279"/>
      <c r="D2295" s="237"/>
      <c r="E2295" s="237" t="s">
        <v>2888</v>
      </c>
      <c r="F2295" s="237" t="s">
        <v>2670</v>
      </c>
      <c r="G2295" s="237" t="str">
        <f t="shared" si="756"/>
        <v>string</v>
      </c>
      <c r="H2295" s="237" t="str">
        <f t="shared" si="757"/>
        <v/>
      </c>
      <c r="I2295" s="237">
        <f t="shared" si="758"/>
        <v>3</v>
      </c>
      <c r="J2295" s="237" t="str">
        <f t="shared" si="759"/>
        <v/>
      </c>
      <c r="K2295" s="237" t="str">
        <f t="shared" si="760"/>
        <v/>
      </c>
      <c r="L2295" s="237" t="str">
        <f t="shared" si="761"/>
        <v/>
      </c>
      <c r="M2295" s="237" t="str">
        <f t="shared" si="762"/>
        <v/>
      </c>
    </row>
    <row r="2296" spans="1:13" ht="12.75" customHeight="1" outlineLevel="1" x14ac:dyDescent="0.25">
      <c r="A2296" s="46" t="str">
        <f t="shared" si="755"/>
        <v xml:space="preserve">Meter Read Withdrawal; </v>
      </c>
      <c r="B2296" s="276" t="s">
        <v>1348</v>
      </c>
      <c r="C2296" s="279"/>
      <c r="D2296" s="237"/>
      <c r="E2296" s="237" t="s">
        <v>626</v>
      </c>
      <c r="F2296" s="237" t="s">
        <v>2670</v>
      </c>
      <c r="G2296" s="237" t="str">
        <f t="shared" si="756"/>
        <v>decimal</v>
      </c>
      <c r="H2296" s="237" t="str">
        <f t="shared" si="757"/>
        <v/>
      </c>
      <c r="I2296" s="237" t="str">
        <f t="shared" si="758"/>
        <v/>
      </c>
      <c r="J2296" s="237" t="str">
        <f t="shared" si="759"/>
        <v/>
      </c>
      <c r="K2296" s="237">
        <f t="shared" si="760"/>
        <v>12</v>
      </c>
      <c r="L2296" s="237">
        <f t="shared" si="761"/>
        <v>5</v>
      </c>
      <c r="M2296" s="237" t="str">
        <f t="shared" si="762"/>
        <v/>
      </c>
    </row>
    <row r="2297" spans="1:13" ht="12.75" customHeight="1" outlineLevel="1" x14ac:dyDescent="0.25">
      <c r="A2297" s="46"/>
      <c r="B2297" s="276" t="s">
        <v>1348</v>
      </c>
      <c r="C2297" s="279"/>
      <c r="D2297" s="237"/>
      <c r="E2297" s="237" t="s">
        <v>2786</v>
      </c>
      <c r="F2297" s="237" t="s">
        <v>2670</v>
      </c>
      <c r="G2297" s="237" t="str">
        <f t="shared" si="756"/>
        <v>decimal</v>
      </c>
      <c r="H2297" s="237" t="str">
        <f t="shared" si="757"/>
        <v/>
      </c>
      <c r="I2297" s="237" t="str">
        <f t="shared" si="758"/>
        <v/>
      </c>
      <c r="J2297" s="237" t="str">
        <f t="shared" si="759"/>
        <v/>
      </c>
      <c r="K2297" s="237">
        <f t="shared" si="760"/>
        <v>15</v>
      </c>
      <c r="L2297" s="237">
        <f t="shared" si="761"/>
        <v>3</v>
      </c>
      <c r="M2297" s="237" t="str">
        <f t="shared" si="762"/>
        <v/>
      </c>
    </row>
    <row r="2298" spans="1:13" ht="12.75" customHeight="1" outlineLevel="1" x14ac:dyDescent="0.25">
      <c r="A2298" s="46" t="str">
        <f t="shared" si="755"/>
        <v xml:space="preserve">Meter Read Withdrawal; </v>
      </c>
      <c r="B2298" s="276" t="s">
        <v>1348</v>
      </c>
      <c r="C2298" s="279"/>
      <c r="D2298" s="237"/>
      <c r="E2298" s="237" t="s">
        <v>1315</v>
      </c>
      <c r="F2298" s="237" t="s">
        <v>2670</v>
      </c>
      <c r="G2298" s="237" t="str">
        <f t="shared" si="756"/>
        <v>string</v>
      </c>
      <c r="H2298" s="237" t="str">
        <f t="shared" si="757"/>
        <v/>
      </c>
      <c r="I2298" s="237">
        <f t="shared" si="758"/>
        <v>2</v>
      </c>
      <c r="J2298" s="237" t="str">
        <f t="shared" si="759"/>
        <v/>
      </c>
      <c r="K2298" s="237" t="str">
        <f t="shared" si="760"/>
        <v/>
      </c>
      <c r="L2298" s="237" t="str">
        <f t="shared" si="761"/>
        <v/>
      </c>
      <c r="M2298" s="237" t="str">
        <f t="shared" si="762"/>
        <v/>
      </c>
    </row>
    <row r="2299" spans="1:13" ht="12.75" customHeight="1" outlineLevel="1" x14ac:dyDescent="0.25">
      <c r="A2299" s="46" t="str">
        <f t="shared" si="755"/>
        <v xml:space="preserve">Meter Read Withdrawal; </v>
      </c>
      <c r="B2299" s="276" t="s">
        <v>1348</v>
      </c>
      <c r="C2299" s="279"/>
      <c r="D2299" s="237"/>
      <c r="E2299" s="237" t="s">
        <v>620</v>
      </c>
      <c r="F2299" s="237" t="s">
        <v>2670</v>
      </c>
      <c r="G2299" s="237" t="str">
        <f t="shared" si="756"/>
        <v>string</v>
      </c>
      <c r="H2299" s="237" t="str">
        <f t="shared" si="757"/>
        <v/>
      </c>
      <c r="I2299" s="237">
        <f t="shared" si="758"/>
        <v>2</v>
      </c>
      <c r="J2299" s="237" t="str">
        <f t="shared" si="759"/>
        <v/>
      </c>
      <c r="K2299" s="237" t="str">
        <f t="shared" si="760"/>
        <v/>
      </c>
      <c r="L2299" s="237" t="str">
        <f t="shared" si="761"/>
        <v/>
      </c>
      <c r="M2299" s="237" t="str">
        <f t="shared" si="762"/>
        <v/>
      </c>
    </row>
    <row r="2300" spans="1:13" ht="12.75" customHeight="1" outlineLevel="1" x14ac:dyDescent="0.25">
      <c r="A2300" s="46" t="str">
        <f t="shared" si="755"/>
        <v xml:space="preserve">Meter Read Withdrawal; </v>
      </c>
      <c r="B2300" s="276" t="s">
        <v>1348</v>
      </c>
      <c r="C2300" s="279"/>
      <c r="D2300" s="237"/>
      <c r="E2300" s="237" t="s">
        <v>3662</v>
      </c>
      <c r="F2300" s="237" t="s">
        <v>2670</v>
      </c>
      <c r="G2300" s="237" t="str">
        <f t="shared" si="756"/>
        <v>date</v>
      </c>
      <c r="H2300" s="237" t="str">
        <f t="shared" si="757"/>
        <v/>
      </c>
      <c r="I2300" s="237" t="str">
        <f t="shared" si="758"/>
        <v/>
      </c>
      <c r="J2300" s="237" t="str">
        <f t="shared" si="759"/>
        <v/>
      </c>
      <c r="K2300" s="237" t="str">
        <f t="shared" si="760"/>
        <v/>
      </c>
      <c r="L2300" s="237" t="str">
        <f t="shared" si="761"/>
        <v/>
      </c>
      <c r="M2300" s="237" t="str">
        <f t="shared" si="762"/>
        <v/>
      </c>
    </row>
    <row r="2301" spans="1:13" ht="12.75" customHeight="1" outlineLevel="1" x14ac:dyDescent="0.25">
      <c r="A2301" s="46" t="str">
        <f t="shared" si="755"/>
        <v xml:space="preserve">Meter Read Withdrawal; </v>
      </c>
      <c r="B2301" s="276" t="s">
        <v>1348</v>
      </c>
      <c r="C2301" s="279"/>
      <c r="D2301" s="237"/>
      <c r="E2301" s="237" t="s">
        <v>2893</v>
      </c>
      <c r="F2301" s="237" t="s">
        <v>2681</v>
      </c>
      <c r="G2301" s="237" t="str">
        <f t="shared" si="756"/>
        <v>decimal</v>
      </c>
      <c r="H2301" s="237" t="str">
        <f t="shared" si="757"/>
        <v/>
      </c>
      <c r="I2301" s="237" t="str">
        <f t="shared" si="758"/>
        <v/>
      </c>
      <c r="J2301" s="237" t="str">
        <f t="shared" si="759"/>
        <v/>
      </c>
      <c r="K2301" s="237">
        <f t="shared" si="760"/>
        <v>15</v>
      </c>
      <c r="L2301" s="237">
        <f t="shared" si="761"/>
        <v>3</v>
      </c>
      <c r="M2301" s="237" t="str">
        <f t="shared" si="762"/>
        <v/>
      </c>
    </row>
    <row r="2302" spans="1:13" ht="12.75" customHeight="1" outlineLevel="1" x14ac:dyDescent="0.25">
      <c r="A2302" s="46" t="str">
        <f t="shared" si="755"/>
        <v xml:space="preserve">Meter Read Withdrawal; </v>
      </c>
      <c r="B2302" s="276" t="s">
        <v>1348</v>
      </c>
      <c r="C2302" s="279"/>
      <c r="D2302" s="237"/>
      <c r="E2302" s="237" t="s">
        <v>3663</v>
      </c>
      <c r="F2302" s="237" t="s">
        <v>2670</v>
      </c>
      <c r="G2302" s="237" t="str">
        <f t="shared" si="756"/>
        <v>string</v>
      </c>
      <c r="H2302" s="237" t="str">
        <f t="shared" si="757"/>
        <v/>
      </c>
      <c r="I2302" s="237">
        <f t="shared" si="758"/>
        <v>4</v>
      </c>
      <c r="J2302" s="237" t="str">
        <f t="shared" si="759"/>
        <v/>
      </c>
      <c r="K2302" s="237" t="str">
        <f t="shared" si="760"/>
        <v/>
      </c>
      <c r="L2302" s="237" t="str">
        <f t="shared" si="761"/>
        <v/>
      </c>
      <c r="M2302" s="237" t="str">
        <f t="shared" si="762"/>
        <v/>
      </c>
    </row>
    <row r="2303" spans="1:13" s="230" customFormat="1" ht="12.75" customHeight="1" outlineLevel="1" x14ac:dyDescent="0.25">
      <c r="A2303" s="46" t="str">
        <f t="shared" si="755"/>
        <v xml:space="preserve">Meter Read Withdrawal; </v>
      </c>
      <c r="B2303" s="276" t="s">
        <v>1348</v>
      </c>
      <c r="C2303" s="279"/>
      <c r="D2303" s="237"/>
      <c r="E2303" s="237" t="s">
        <v>2787</v>
      </c>
      <c r="F2303" s="237" t="s">
        <v>2670</v>
      </c>
      <c r="G2303" s="237" t="str">
        <f t="shared" si="756"/>
        <v>string</v>
      </c>
      <c r="H2303" s="237">
        <f t="shared" si="757"/>
        <v>2</v>
      </c>
      <c r="I2303" s="237" t="str">
        <f t="shared" si="758"/>
        <v/>
      </c>
      <c r="J2303" s="237" t="str">
        <f t="shared" si="759"/>
        <v/>
      </c>
      <c r="K2303" s="237" t="str">
        <f t="shared" si="760"/>
        <v/>
      </c>
      <c r="L2303" s="237" t="str">
        <f t="shared" si="761"/>
        <v/>
      </c>
      <c r="M2303" s="237" t="str">
        <f t="shared" si="762"/>
        <v/>
      </c>
    </row>
    <row r="2304" spans="1:13" ht="12.75" customHeight="1" x14ac:dyDescent="0.25">
      <c r="A2304" s="46" t="str">
        <f t="shared" si="755"/>
        <v xml:space="preserve">Meter Read Withdrawal; </v>
      </c>
      <c r="B2304" s="47" t="s">
        <v>1350</v>
      </c>
      <c r="C2304" s="48" t="str">
        <f>VLOOKUP($B2304,MMnames,2,FALSE)</f>
        <v>Withdrawn CoS Reading</v>
      </c>
      <c r="D2304" s="49"/>
      <c r="E2304" s="49"/>
      <c r="F2304" s="14"/>
      <c r="G2304" s="14"/>
      <c r="H2304" s="14"/>
      <c r="I2304" s="14"/>
      <c r="J2304" s="14"/>
      <c r="K2304" s="14"/>
      <c r="L2304" s="14"/>
      <c r="M2304" s="14"/>
    </row>
    <row r="2305" spans="1:253" ht="12.75" customHeight="1" outlineLevel="1" x14ac:dyDescent="0.25">
      <c r="A2305" s="46" t="str">
        <f t="shared" si="755"/>
        <v xml:space="preserve">Meter Read Withdrawal; </v>
      </c>
      <c r="B2305" s="51" t="s">
        <v>1350</v>
      </c>
      <c r="C2305" s="4" t="s">
        <v>2668</v>
      </c>
      <c r="D2305" s="4"/>
      <c r="E2305" s="4" t="s">
        <v>2769</v>
      </c>
      <c r="F2305" s="4" t="s">
        <v>2670</v>
      </c>
      <c r="G2305" s="159" t="str">
        <f t="shared" ref="G2305:G2327" si="763">VLOOKUP(E2305,DI_schema,2,FALSE)</f>
        <v>string</v>
      </c>
      <c r="H2305" s="159">
        <f t="shared" ref="H2305:H2327" si="764">VLOOKUP($E2305,DI_schema,3,FALSE)</f>
        <v>11</v>
      </c>
      <c r="I2305" s="159" t="str">
        <f t="shared" ref="I2305:I2327" si="765">VLOOKUP($E2305,DI_schema,4,FALSE)</f>
        <v/>
      </c>
      <c r="J2305" s="159" t="str">
        <f t="shared" ref="J2305:J2327" si="766">VLOOKUP($E2305,DI_schema,5,FALSE)</f>
        <v/>
      </c>
      <c r="K2305" s="159" t="str">
        <f t="shared" ref="K2305:K2327" si="767">VLOOKUP($E2305,DI_schema,6,FALSE)</f>
        <v/>
      </c>
      <c r="L2305" s="159" t="str">
        <f t="shared" ref="L2305:L2327" si="768">VLOOKUP($E2305,DI_schema,7,FALSE)</f>
        <v/>
      </c>
      <c r="M2305" s="159" t="str">
        <f t="shared" ref="M2305:M2327" si="769">IF(LEN(VLOOKUP($E2305,DI_schema,8,FALSE))&gt;0,"Yes","")</f>
        <v/>
      </c>
    </row>
    <row r="2306" spans="1:253" ht="12.75" customHeight="1" outlineLevel="1" x14ac:dyDescent="0.25">
      <c r="A2306" s="46" t="str">
        <f t="shared" si="755"/>
        <v xml:space="preserve">Meter Read Withdrawal; </v>
      </c>
      <c r="B2306" s="51" t="s">
        <v>1350</v>
      </c>
      <c r="C2306" s="4"/>
      <c r="D2306" s="4"/>
      <c r="E2306" s="4" t="s">
        <v>2894</v>
      </c>
      <c r="F2306" s="4" t="s">
        <v>2681</v>
      </c>
      <c r="G2306" s="159" t="str">
        <f t="shared" si="763"/>
        <v>string</v>
      </c>
      <c r="H2306" s="159" t="str">
        <f t="shared" si="764"/>
        <v/>
      </c>
      <c r="I2306" s="159">
        <f t="shared" si="765"/>
        <v>35</v>
      </c>
      <c r="J2306" s="159" t="str">
        <f t="shared" si="766"/>
        <v/>
      </c>
      <c r="K2306" s="159" t="str">
        <f t="shared" si="767"/>
        <v/>
      </c>
      <c r="L2306" s="159" t="str">
        <f t="shared" si="768"/>
        <v/>
      </c>
      <c r="M2306" s="159" t="str">
        <f t="shared" si="769"/>
        <v/>
      </c>
    </row>
    <row r="2307" spans="1:253" ht="12.75" customHeight="1" outlineLevel="1" x14ac:dyDescent="0.25">
      <c r="A2307" s="46" t="str">
        <f t="shared" si="755"/>
        <v xml:space="preserve">Meter Read Withdrawal; </v>
      </c>
      <c r="B2307" s="276" t="s">
        <v>1350</v>
      </c>
      <c r="C2307" s="237"/>
      <c r="D2307" s="237"/>
      <c r="E2307" s="237" t="s">
        <v>629</v>
      </c>
      <c r="F2307" s="237" t="s">
        <v>2670</v>
      </c>
      <c r="G2307" s="237" t="str">
        <f t="shared" si="763"/>
        <v>string</v>
      </c>
      <c r="H2307" s="237" t="str">
        <f t="shared" si="764"/>
        <v/>
      </c>
      <c r="I2307" s="237">
        <f t="shared" si="765"/>
        <v>35</v>
      </c>
      <c r="J2307" s="237" t="str">
        <f t="shared" si="766"/>
        <v/>
      </c>
      <c r="K2307" s="237" t="str">
        <f t="shared" si="767"/>
        <v/>
      </c>
      <c r="L2307" s="237" t="str">
        <f t="shared" si="768"/>
        <v/>
      </c>
      <c r="M2307" s="237" t="str">
        <f t="shared" si="769"/>
        <v/>
      </c>
    </row>
    <row r="2308" spans="1:253" s="230" customFormat="1" ht="12.75" customHeight="1" outlineLevel="1" x14ac:dyDescent="0.25">
      <c r="A2308" s="46" t="str">
        <f t="shared" si="755"/>
        <v xml:space="preserve">Meter Read Withdrawal; </v>
      </c>
      <c r="B2308" s="276" t="s">
        <v>1350</v>
      </c>
      <c r="C2308" s="237"/>
      <c r="D2308" s="237"/>
      <c r="E2308" s="237" t="s">
        <v>2683</v>
      </c>
      <c r="F2308" s="237" t="s">
        <v>2670</v>
      </c>
      <c r="G2308" s="237" t="str">
        <f t="shared" si="763"/>
        <v>string</v>
      </c>
      <c r="H2308" s="237" t="str">
        <f t="shared" si="764"/>
        <v/>
      </c>
      <c r="I2308" s="237">
        <f t="shared" si="765"/>
        <v>3</v>
      </c>
      <c r="J2308" s="237" t="str">
        <f t="shared" si="766"/>
        <v/>
      </c>
      <c r="K2308" s="237" t="str">
        <f t="shared" si="767"/>
        <v/>
      </c>
      <c r="L2308" s="237" t="str">
        <f t="shared" si="768"/>
        <v/>
      </c>
      <c r="M2308" s="237" t="str">
        <f t="shared" si="769"/>
        <v/>
      </c>
    </row>
    <row r="2309" spans="1:253" ht="12.75" customHeight="1" outlineLevel="1" x14ac:dyDescent="0.25">
      <c r="A2309" s="46" t="str">
        <f t="shared" si="755"/>
        <v xml:space="preserve">Meter Read Withdrawal; </v>
      </c>
      <c r="B2309" s="276" t="s">
        <v>1350</v>
      </c>
      <c r="C2309" s="237"/>
      <c r="D2309" s="237"/>
      <c r="E2309" s="237" t="s">
        <v>2771</v>
      </c>
      <c r="F2309" s="237" t="s">
        <v>2670</v>
      </c>
      <c r="G2309" s="237" t="str">
        <f t="shared" si="763"/>
        <v>string</v>
      </c>
      <c r="H2309" s="237" t="str">
        <f t="shared" si="764"/>
        <v/>
      </c>
      <c r="I2309" s="237">
        <f t="shared" si="765"/>
        <v>4</v>
      </c>
      <c r="J2309" s="237" t="str">
        <f t="shared" si="766"/>
        <v/>
      </c>
      <c r="K2309" s="237" t="str">
        <f t="shared" si="767"/>
        <v/>
      </c>
      <c r="L2309" s="237" t="str">
        <f t="shared" si="768"/>
        <v/>
      </c>
      <c r="M2309" s="237" t="str">
        <f t="shared" si="769"/>
        <v/>
      </c>
    </row>
    <row r="2310" spans="1:253" ht="12.75" customHeight="1" outlineLevel="1" x14ac:dyDescent="0.25">
      <c r="A2310" s="46" t="str">
        <f t="shared" si="755"/>
        <v xml:space="preserve">Meter Read Withdrawal; </v>
      </c>
      <c r="B2310" s="276" t="s">
        <v>1350</v>
      </c>
      <c r="C2310" s="237"/>
      <c r="D2310" s="237"/>
      <c r="E2310" s="237" t="s">
        <v>2772</v>
      </c>
      <c r="F2310" s="237" t="s">
        <v>2670</v>
      </c>
      <c r="G2310" s="237" t="str">
        <f t="shared" si="763"/>
        <v>string</v>
      </c>
      <c r="H2310" s="237" t="str">
        <f t="shared" si="764"/>
        <v/>
      </c>
      <c r="I2310" s="237">
        <f t="shared" si="765"/>
        <v>2</v>
      </c>
      <c r="J2310" s="237" t="str">
        <f t="shared" si="766"/>
        <v/>
      </c>
      <c r="K2310" s="237" t="str">
        <f t="shared" si="767"/>
        <v/>
      </c>
      <c r="L2310" s="237" t="str">
        <f t="shared" si="768"/>
        <v/>
      </c>
      <c r="M2310" s="237" t="str">
        <f t="shared" si="769"/>
        <v/>
      </c>
    </row>
    <row r="2311" spans="1:253" ht="12.75" customHeight="1" outlineLevel="1" x14ac:dyDescent="0.25">
      <c r="A2311" s="4" t="str">
        <f t="shared" si="755"/>
        <v xml:space="preserve">Meter Read Withdrawal; </v>
      </c>
      <c r="B2311" s="276" t="s">
        <v>1350</v>
      </c>
      <c r="C2311" s="237"/>
      <c r="D2311" s="237"/>
      <c r="E2311" s="237" t="s">
        <v>615</v>
      </c>
      <c r="F2311" s="237" t="s">
        <v>2670</v>
      </c>
      <c r="G2311" s="237" t="str">
        <f t="shared" si="763"/>
        <v>date</v>
      </c>
      <c r="H2311" s="237" t="str">
        <f t="shared" si="764"/>
        <v/>
      </c>
      <c r="I2311" s="237" t="str">
        <f t="shared" si="765"/>
        <v/>
      </c>
      <c r="J2311" s="237" t="str">
        <f t="shared" si="766"/>
        <v/>
      </c>
      <c r="K2311" s="237" t="str">
        <f t="shared" si="767"/>
        <v/>
      </c>
      <c r="L2311" s="237" t="str">
        <f t="shared" si="768"/>
        <v/>
      </c>
      <c r="M2311" s="237" t="str">
        <f t="shared" si="769"/>
        <v/>
      </c>
      <c r="IR2311" s="51"/>
      <c r="IS2311" s="4"/>
    </row>
    <row r="2312" spans="1:253" ht="12.75" customHeight="1" outlineLevel="1" x14ac:dyDescent="0.25">
      <c r="A2312" s="46" t="str">
        <f t="shared" si="755"/>
        <v xml:space="preserve">Meter Read Withdrawal; </v>
      </c>
      <c r="B2312" s="276" t="s">
        <v>1350</v>
      </c>
      <c r="C2312" s="237"/>
      <c r="D2312" s="237"/>
      <c r="E2312" s="237" t="s">
        <v>2889</v>
      </c>
      <c r="F2312" s="237" t="s">
        <v>2670</v>
      </c>
      <c r="G2312" s="237" t="str">
        <f t="shared" si="763"/>
        <v>string</v>
      </c>
      <c r="H2312" s="237">
        <f t="shared" si="764"/>
        <v>2</v>
      </c>
      <c r="I2312" s="237" t="str">
        <f t="shared" si="765"/>
        <v/>
      </c>
      <c r="J2312" s="237" t="str">
        <f t="shared" si="766"/>
        <v/>
      </c>
      <c r="K2312" s="237" t="str">
        <f t="shared" si="767"/>
        <v/>
      </c>
      <c r="L2312" s="237" t="str">
        <f t="shared" si="768"/>
        <v/>
      </c>
      <c r="M2312" s="237" t="str">
        <f t="shared" si="769"/>
        <v/>
      </c>
    </row>
    <row r="2313" spans="1:253" s="230" customFormat="1" ht="12.75" customHeight="1" outlineLevel="1" x14ac:dyDescent="0.25">
      <c r="A2313" s="46" t="str">
        <f t="shared" si="755"/>
        <v xml:space="preserve">Meter Read Withdrawal; </v>
      </c>
      <c r="B2313" s="276" t="s">
        <v>1350</v>
      </c>
      <c r="C2313" s="237"/>
      <c r="D2313" s="237"/>
      <c r="E2313" s="237" t="s">
        <v>2590</v>
      </c>
      <c r="F2313" s="237" t="s">
        <v>2670</v>
      </c>
      <c r="G2313" s="237" t="str">
        <f t="shared" si="763"/>
        <v>string</v>
      </c>
      <c r="H2313" s="237" t="str">
        <f t="shared" si="764"/>
        <v/>
      </c>
      <c r="I2313" s="237">
        <f t="shared" si="765"/>
        <v>10</v>
      </c>
      <c r="J2313" s="237" t="str">
        <f t="shared" si="766"/>
        <v/>
      </c>
      <c r="K2313" s="237" t="str">
        <f t="shared" si="767"/>
        <v/>
      </c>
      <c r="L2313" s="237" t="str">
        <f t="shared" si="768"/>
        <v/>
      </c>
      <c r="M2313" s="237" t="str">
        <f t="shared" si="769"/>
        <v/>
      </c>
    </row>
    <row r="2314" spans="1:253" ht="12.75" customHeight="1" outlineLevel="1" x14ac:dyDescent="0.25">
      <c r="A2314" s="46" t="str">
        <f t="shared" si="755"/>
        <v xml:space="preserve">Meter Read Withdrawal; </v>
      </c>
      <c r="B2314" s="276" t="s">
        <v>1350</v>
      </c>
      <c r="C2314" s="237"/>
      <c r="D2314" s="237"/>
      <c r="E2314" s="237" t="s">
        <v>621</v>
      </c>
      <c r="F2314" s="237" t="s">
        <v>2681</v>
      </c>
      <c r="G2314" s="237" t="str">
        <f t="shared" si="763"/>
        <v>string</v>
      </c>
      <c r="H2314" s="237">
        <f t="shared" si="764"/>
        <v>19</v>
      </c>
      <c r="I2314" s="237" t="str">
        <f t="shared" si="765"/>
        <v/>
      </c>
      <c r="J2314" s="237" t="str">
        <f t="shared" si="766"/>
        <v/>
      </c>
      <c r="K2314" s="237" t="str">
        <f t="shared" si="767"/>
        <v/>
      </c>
      <c r="L2314" s="237" t="str">
        <f t="shared" si="768"/>
        <v/>
      </c>
      <c r="M2314" s="237" t="str">
        <f t="shared" si="769"/>
        <v>Yes</v>
      </c>
    </row>
    <row r="2315" spans="1:253" ht="12.75" customHeight="1" outlineLevel="1" collapsed="1" x14ac:dyDescent="0.25">
      <c r="A2315" s="46" t="str">
        <f t="shared" ref="A2315:A2342" si="770">IF(B2315="","",VLOOKUP(B2315,mapping_result,2,FALSE))</f>
        <v xml:space="preserve">Meter Read Withdrawal; </v>
      </c>
      <c r="B2315" s="276" t="s">
        <v>1350</v>
      </c>
      <c r="C2315" s="237" t="s">
        <v>3418</v>
      </c>
      <c r="D2315" s="237" t="s">
        <v>2674</v>
      </c>
      <c r="E2315" s="237" t="s">
        <v>2782</v>
      </c>
      <c r="F2315" s="237" t="s">
        <v>2681</v>
      </c>
      <c r="G2315" s="237" t="str">
        <f t="shared" si="763"/>
        <v>string</v>
      </c>
      <c r="H2315" s="237" t="str">
        <f t="shared" si="764"/>
        <v/>
      </c>
      <c r="I2315" s="237">
        <f t="shared" si="765"/>
        <v>15</v>
      </c>
      <c r="J2315" s="237" t="str">
        <f t="shared" si="766"/>
        <v/>
      </c>
      <c r="K2315" s="237" t="str">
        <f t="shared" si="767"/>
        <v/>
      </c>
      <c r="L2315" s="237" t="str">
        <f t="shared" si="768"/>
        <v/>
      </c>
      <c r="M2315" s="237" t="str">
        <f t="shared" si="769"/>
        <v/>
      </c>
    </row>
    <row r="2316" spans="1:253" ht="12.75" customHeight="1" outlineLevel="1" x14ac:dyDescent="0.25">
      <c r="A2316" s="46" t="str">
        <f t="shared" si="770"/>
        <v xml:space="preserve">Meter Read Withdrawal; </v>
      </c>
      <c r="B2316" s="276" t="s">
        <v>1350</v>
      </c>
      <c r="C2316" s="237"/>
      <c r="D2316" s="237"/>
      <c r="E2316" s="237" t="s">
        <v>2783</v>
      </c>
      <c r="F2316" s="237" t="s">
        <v>2670</v>
      </c>
      <c r="G2316" s="237" t="str">
        <f t="shared" si="763"/>
        <v>string</v>
      </c>
      <c r="H2316" s="237" t="str">
        <f t="shared" si="764"/>
        <v/>
      </c>
      <c r="I2316" s="237">
        <f t="shared" si="765"/>
        <v>9</v>
      </c>
      <c r="J2316" s="237" t="str">
        <f t="shared" si="766"/>
        <v/>
      </c>
      <c r="K2316" s="237" t="str">
        <f t="shared" si="767"/>
        <v/>
      </c>
      <c r="L2316" s="237" t="str">
        <f t="shared" si="768"/>
        <v/>
      </c>
      <c r="M2316" s="237" t="str">
        <f t="shared" si="769"/>
        <v/>
      </c>
    </row>
    <row r="2317" spans="1:253" ht="12.75" customHeight="1" outlineLevel="1" x14ac:dyDescent="0.25">
      <c r="A2317" s="46" t="str">
        <f t="shared" si="770"/>
        <v xml:space="preserve">Meter Read Withdrawal; </v>
      </c>
      <c r="B2317" s="276" t="s">
        <v>1350</v>
      </c>
      <c r="C2317" s="237"/>
      <c r="D2317" s="237"/>
      <c r="E2317" s="237" t="s">
        <v>3419</v>
      </c>
      <c r="F2317" s="237" t="s">
        <v>2681</v>
      </c>
      <c r="G2317" s="237" t="str">
        <f t="shared" si="763"/>
        <v>string</v>
      </c>
      <c r="H2317" s="237" t="str">
        <f t="shared" si="764"/>
        <v/>
      </c>
      <c r="I2317" s="237">
        <f t="shared" si="765"/>
        <v>3</v>
      </c>
      <c r="J2317" s="237" t="str">
        <f t="shared" si="766"/>
        <v/>
      </c>
      <c r="K2317" s="237" t="str">
        <f t="shared" si="767"/>
        <v/>
      </c>
      <c r="L2317" s="237" t="str">
        <f t="shared" si="768"/>
        <v/>
      </c>
      <c r="M2317" s="237" t="str">
        <f t="shared" si="769"/>
        <v/>
      </c>
    </row>
    <row r="2318" spans="1:253" ht="12.75" customHeight="1" outlineLevel="1" x14ac:dyDescent="0.25">
      <c r="A2318" s="46" t="str">
        <f t="shared" si="770"/>
        <v xml:space="preserve">Meter Read Withdrawal; </v>
      </c>
      <c r="B2318" s="276" t="s">
        <v>1350</v>
      </c>
      <c r="C2318" s="279" t="s">
        <v>2586</v>
      </c>
      <c r="D2318" s="237" t="s">
        <v>2674</v>
      </c>
      <c r="E2318" s="237" t="s">
        <v>2784</v>
      </c>
      <c r="F2318" s="237" t="s">
        <v>2670</v>
      </c>
      <c r="G2318" s="237" t="str">
        <f t="shared" si="763"/>
        <v>string</v>
      </c>
      <c r="H2318" s="237" t="str">
        <f t="shared" si="764"/>
        <v/>
      </c>
      <c r="I2318" s="237">
        <f t="shared" si="765"/>
        <v>3</v>
      </c>
      <c r="J2318" s="237" t="str">
        <f t="shared" si="766"/>
        <v/>
      </c>
      <c r="K2318" s="237" t="str">
        <f t="shared" si="767"/>
        <v/>
      </c>
      <c r="L2318" s="237" t="str">
        <f t="shared" si="768"/>
        <v/>
      </c>
      <c r="M2318" s="237" t="str">
        <f t="shared" si="769"/>
        <v/>
      </c>
    </row>
    <row r="2319" spans="1:253" s="230" customFormat="1" ht="12.75" customHeight="1" outlineLevel="1" x14ac:dyDescent="0.25">
      <c r="A2319" s="46" t="str">
        <f t="shared" si="770"/>
        <v xml:space="preserve">Meter Read Withdrawal; </v>
      </c>
      <c r="B2319" s="276" t="s">
        <v>1350</v>
      </c>
      <c r="C2319" s="279"/>
      <c r="D2319" s="237"/>
      <c r="E2319" s="237" t="s">
        <v>2785</v>
      </c>
      <c r="F2319" s="237" t="s">
        <v>2670</v>
      </c>
      <c r="G2319" s="237" t="str">
        <f t="shared" si="763"/>
        <v>string</v>
      </c>
      <c r="H2319" s="237" t="str">
        <f t="shared" si="764"/>
        <v/>
      </c>
      <c r="I2319" s="237">
        <f t="shared" si="765"/>
        <v>10</v>
      </c>
      <c r="J2319" s="237" t="str">
        <f t="shared" si="766"/>
        <v/>
      </c>
      <c r="K2319" s="237" t="str">
        <f t="shared" si="767"/>
        <v/>
      </c>
      <c r="L2319" s="237" t="str">
        <f t="shared" si="768"/>
        <v/>
      </c>
      <c r="M2319" s="237" t="str">
        <f t="shared" si="769"/>
        <v/>
      </c>
    </row>
    <row r="2320" spans="1:253" ht="12.75" customHeight="1" outlineLevel="1" x14ac:dyDescent="0.25">
      <c r="A2320" s="46" t="str">
        <f t="shared" si="770"/>
        <v xml:space="preserve">Meter Read Withdrawal; </v>
      </c>
      <c r="B2320" s="276" t="s">
        <v>1350</v>
      </c>
      <c r="C2320" s="279"/>
      <c r="D2320" s="237"/>
      <c r="E2320" s="237" t="s">
        <v>2888</v>
      </c>
      <c r="F2320" s="237" t="s">
        <v>2670</v>
      </c>
      <c r="G2320" s="237" t="str">
        <f t="shared" si="763"/>
        <v>string</v>
      </c>
      <c r="H2320" s="237" t="str">
        <f t="shared" si="764"/>
        <v/>
      </c>
      <c r="I2320" s="237">
        <f t="shared" si="765"/>
        <v>3</v>
      </c>
      <c r="J2320" s="237" t="str">
        <f t="shared" si="766"/>
        <v/>
      </c>
      <c r="K2320" s="237" t="str">
        <f t="shared" si="767"/>
        <v/>
      </c>
      <c r="L2320" s="237" t="str">
        <f t="shared" si="768"/>
        <v/>
      </c>
      <c r="M2320" s="237" t="str">
        <f t="shared" si="769"/>
        <v/>
      </c>
    </row>
    <row r="2321" spans="1:13" ht="12.75" customHeight="1" outlineLevel="1" x14ac:dyDescent="0.25">
      <c r="A2321" s="46" t="str">
        <f t="shared" si="770"/>
        <v xml:space="preserve">Meter Read Withdrawal; </v>
      </c>
      <c r="B2321" s="276" t="s">
        <v>1350</v>
      </c>
      <c r="C2321" s="279"/>
      <c r="D2321" s="237"/>
      <c r="E2321" s="237" t="s">
        <v>626</v>
      </c>
      <c r="F2321" s="237" t="s">
        <v>2670</v>
      </c>
      <c r="G2321" s="237" t="str">
        <f t="shared" si="763"/>
        <v>decimal</v>
      </c>
      <c r="H2321" s="237" t="str">
        <f t="shared" si="764"/>
        <v/>
      </c>
      <c r="I2321" s="237" t="str">
        <f t="shared" si="765"/>
        <v/>
      </c>
      <c r="J2321" s="237" t="str">
        <f t="shared" si="766"/>
        <v/>
      </c>
      <c r="K2321" s="237">
        <f t="shared" si="767"/>
        <v>12</v>
      </c>
      <c r="L2321" s="237">
        <f t="shared" si="768"/>
        <v>5</v>
      </c>
      <c r="M2321" s="237" t="str">
        <f t="shared" si="769"/>
        <v/>
      </c>
    </row>
    <row r="2322" spans="1:13" ht="12.75" customHeight="1" outlineLevel="1" x14ac:dyDescent="0.25">
      <c r="A2322" s="46" t="str">
        <f t="shared" si="770"/>
        <v xml:space="preserve">Meter Read Withdrawal; </v>
      </c>
      <c r="B2322" s="276" t="s">
        <v>1350</v>
      </c>
      <c r="C2322" s="279"/>
      <c r="D2322" s="237"/>
      <c r="E2322" s="237" t="s">
        <v>2786</v>
      </c>
      <c r="F2322" s="237" t="s">
        <v>2670</v>
      </c>
      <c r="G2322" s="237" t="str">
        <f t="shared" si="763"/>
        <v>decimal</v>
      </c>
      <c r="H2322" s="237" t="str">
        <f t="shared" si="764"/>
        <v/>
      </c>
      <c r="I2322" s="237" t="str">
        <f t="shared" si="765"/>
        <v/>
      </c>
      <c r="J2322" s="237" t="str">
        <f t="shared" si="766"/>
        <v/>
      </c>
      <c r="K2322" s="237">
        <f t="shared" si="767"/>
        <v>15</v>
      </c>
      <c r="L2322" s="237">
        <f t="shared" si="768"/>
        <v>3</v>
      </c>
      <c r="M2322" s="237" t="str">
        <f t="shared" si="769"/>
        <v/>
      </c>
    </row>
    <row r="2323" spans="1:13" ht="12.75" customHeight="1" outlineLevel="1" x14ac:dyDescent="0.25">
      <c r="A2323" s="46" t="str">
        <f t="shared" si="770"/>
        <v xml:space="preserve">Meter Read Withdrawal; </v>
      </c>
      <c r="B2323" s="276" t="s">
        <v>1350</v>
      </c>
      <c r="C2323" s="279"/>
      <c r="D2323" s="237"/>
      <c r="E2323" s="237" t="s">
        <v>1315</v>
      </c>
      <c r="F2323" s="237" t="s">
        <v>2670</v>
      </c>
      <c r="G2323" s="237" t="str">
        <f t="shared" si="763"/>
        <v>string</v>
      </c>
      <c r="H2323" s="237" t="str">
        <f t="shared" si="764"/>
        <v/>
      </c>
      <c r="I2323" s="237">
        <f t="shared" si="765"/>
        <v>2</v>
      </c>
      <c r="J2323" s="237" t="str">
        <f t="shared" si="766"/>
        <v/>
      </c>
      <c r="K2323" s="237" t="str">
        <f t="shared" si="767"/>
        <v/>
      </c>
      <c r="L2323" s="237" t="str">
        <f t="shared" si="768"/>
        <v/>
      </c>
      <c r="M2323" s="237" t="str">
        <f t="shared" si="769"/>
        <v/>
      </c>
    </row>
    <row r="2324" spans="1:13" ht="12.75" customHeight="1" outlineLevel="1" x14ac:dyDescent="0.25">
      <c r="A2324" s="46" t="str">
        <f t="shared" si="770"/>
        <v xml:space="preserve">Meter Read Withdrawal; </v>
      </c>
      <c r="B2324" s="276" t="s">
        <v>1350</v>
      </c>
      <c r="C2324" s="279"/>
      <c r="D2324" s="237"/>
      <c r="E2324" s="237" t="s">
        <v>620</v>
      </c>
      <c r="F2324" s="237" t="s">
        <v>2670</v>
      </c>
      <c r="G2324" s="237" t="str">
        <f t="shared" si="763"/>
        <v>string</v>
      </c>
      <c r="H2324" s="237" t="str">
        <f t="shared" si="764"/>
        <v/>
      </c>
      <c r="I2324" s="237">
        <f t="shared" si="765"/>
        <v>2</v>
      </c>
      <c r="J2324" s="237" t="str">
        <f t="shared" si="766"/>
        <v/>
      </c>
      <c r="K2324" s="237" t="str">
        <f t="shared" si="767"/>
        <v/>
      </c>
      <c r="L2324" s="237" t="str">
        <f t="shared" si="768"/>
        <v/>
      </c>
      <c r="M2324" s="237" t="str">
        <f t="shared" si="769"/>
        <v/>
      </c>
    </row>
    <row r="2325" spans="1:13" s="230" customFormat="1" ht="12.75" customHeight="1" outlineLevel="1" x14ac:dyDescent="0.25">
      <c r="A2325" s="46" t="str">
        <f t="shared" si="770"/>
        <v xml:space="preserve">Meter Read Withdrawal; </v>
      </c>
      <c r="B2325" s="276" t="s">
        <v>1350</v>
      </c>
      <c r="C2325" s="279"/>
      <c r="D2325" s="237"/>
      <c r="E2325" s="237" t="s">
        <v>2787</v>
      </c>
      <c r="F2325" s="237" t="s">
        <v>2670</v>
      </c>
      <c r="G2325" s="237" t="str">
        <f t="shared" si="763"/>
        <v>string</v>
      </c>
      <c r="H2325" s="237">
        <f t="shared" si="764"/>
        <v>2</v>
      </c>
      <c r="I2325" s="237" t="str">
        <f t="shared" si="765"/>
        <v/>
      </c>
      <c r="J2325" s="237" t="str">
        <f t="shared" si="766"/>
        <v/>
      </c>
      <c r="K2325" s="237" t="str">
        <f t="shared" si="767"/>
        <v/>
      </c>
      <c r="L2325" s="237" t="str">
        <f t="shared" si="768"/>
        <v/>
      </c>
      <c r="M2325" s="237" t="str">
        <f t="shared" si="769"/>
        <v/>
      </c>
    </row>
    <row r="2326" spans="1:13" ht="12.75" customHeight="1" outlineLevel="1" x14ac:dyDescent="0.25">
      <c r="A2326" s="46" t="str">
        <f t="shared" si="770"/>
        <v xml:space="preserve">Meter Read Withdrawal; </v>
      </c>
      <c r="B2326" s="51" t="s">
        <v>1350</v>
      </c>
      <c r="C2326" s="235"/>
      <c r="D2326" s="159"/>
      <c r="E2326" s="4" t="s">
        <v>3420</v>
      </c>
      <c r="F2326" s="4" t="s">
        <v>2670</v>
      </c>
      <c r="G2326" s="159" t="str">
        <f t="shared" si="763"/>
        <v>string</v>
      </c>
      <c r="H2326" s="159" t="str">
        <f t="shared" si="764"/>
        <v/>
      </c>
      <c r="I2326" s="159">
        <f t="shared" si="765"/>
        <v>1</v>
      </c>
      <c r="J2326" s="159" t="str">
        <f t="shared" si="766"/>
        <v/>
      </c>
      <c r="K2326" s="159" t="str">
        <f t="shared" si="767"/>
        <v/>
      </c>
      <c r="L2326" s="159" t="str">
        <f t="shared" si="768"/>
        <v/>
      </c>
      <c r="M2326" s="159" t="str">
        <f t="shared" si="769"/>
        <v>Yes</v>
      </c>
    </row>
    <row r="2327" spans="1:13" ht="12.75" customHeight="1" outlineLevel="1" x14ac:dyDescent="0.25">
      <c r="A2327" s="46" t="str">
        <f t="shared" si="770"/>
        <v xml:space="preserve">Meter Read Withdrawal; </v>
      </c>
      <c r="B2327" s="51" t="s">
        <v>1350</v>
      </c>
      <c r="C2327" s="235"/>
      <c r="D2327" s="159"/>
      <c r="E2327" s="4" t="s">
        <v>3421</v>
      </c>
      <c r="F2327" s="4" t="s">
        <v>2670</v>
      </c>
      <c r="G2327" s="159" t="str">
        <f t="shared" si="763"/>
        <v>string</v>
      </c>
      <c r="H2327" s="159" t="str">
        <f t="shared" si="764"/>
        <v/>
      </c>
      <c r="I2327" s="159">
        <f t="shared" si="765"/>
        <v>2</v>
      </c>
      <c r="J2327" s="159" t="str">
        <f t="shared" si="766"/>
        <v/>
      </c>
      <c r="K2327" s="159" t="str">
        <f t="shared" si="767"/>
        <v/>
      </c>
      <c r="L2327" s="159" t="str">
        <f t="shared" si="768"/>
        <v/>
      </c>
      <c r="M2327" s="159" t="str">
        <f t="shared" si="769"/>
        <v>Yes</v>
      </c>
    </row>
    <row r="2328" spans="1:13" ht="12.75" customHeight="1" x14ac:dyDescent="0.25">
      <c r="A2328" s="46" t="str">
        <f t="shared" si="770"/>
        <v xml:space="preserve">Meter Read Withdrawal; </v>
      </c>
      <c r="B2328" s="47" t="s">
        <v>580</v>
      </c>
      <c r="C2328" s="48" t="str">
        <f>VLOOKUP($B2328,MMnames,2,FALSE)</f>
        <v>Withdrawn Read Non Interval Meter Technical Details</v>
      </c>
      <c r="D2328" s="49"/>
      <c r="E2328" s="49"/>
      <c r="F2328" s="14"/>
      <c r="G2328" s="14"/>
      <c r="H2328" s="14"/>
      <c r="I2328" s="14"/>
      <c r="J2328" s="14"/>
      <c r="K2328" s="14"/>
      <c r="L2328" s="14"/>
      <c r="M2328" s="14"/>
    </row>
    <row r="2329" spans="1:13" ht="12.75" customHeight="1" outlineLevel="1" x14ac:dyDescent="0.25">
      <c r="A2329" s="46" t="str">
        <f t="shared" si="770"/>
        <v xml:space="preserve">Meter Read Withdrawal; </v>
      </c>
      <c r="B2329" s="51" t="s">
        <v>580</v>
      </c>
      <c r="C2329" s="4" t="s">
        <v>2668</v>
      </c>
      <c r="D2329" s="4"/>
      <c r="E2329" s="4" t="s">
        <v>2769</v>
      </c>
      <c r="F2329" s="4" t="s">
        <v>2670</v>
      </c>
      <c r="G2329" s="159" t="str">
        <f t="shared" ref="G2329:G2339" si="771">VLOOKUP(E2329,DI_schema,2,FALSE)</f>
        <v>string</v>
      </c>
      <c r="H2329" s="159">
        <f t="shared" ref="H2329:H2339" si="772">VLOOKUP($E2329,DI_schema,3,FALSE)</f>
        <v>11</v>
      </c>
      <c r="I2329" s="159" t="str">
        <f t="shared" ref="I2329:I2339" si="773">VLOOKUP($E2329,DI_schema,4,FALSE)</f>
        <v/>
      </c>
      <c r="J2329" s="159" t="str">
        <f t="shared" ref="J2329:J2339" si="774">VLOOKUP($E2329,DI_schema,5,FALSE)</f>
        <v/>
      </c>
      <c r="K2329" s="159" t="str">
        <f t="shared" ref="K2329:K2339" si="775">VLOOKUP($E2329,DI_schema,6,FALSE)</f>
        <v/>
      </c>
      <c r="L2329" s="159" t="str">
        <f t="shared" ref="L2329:L2339" si="776">VLOOKUP($E2329,DI_schema,7,FALSE)</f>
        <v/>
      </c>
      <c r="M2329" s="159" t="str">
        <f t="shared" ref="M2329:M2339" si="777">IF(LEN(VLOOKUP($E2329,DI_schema,8,FALSE))&gt;0,"Yes","")</f>
        <v/>
      </c>
    </row>
    <row r="2330" spans="1:13" ht="12.75" customHeight="1" outlineLevel="1" x14ac:dyDescent="0.25">
      <c r="A2330" s="46" t="str">
        <f t="shared" si="770"/>
        <v xml:space="preserve">Meter Read Withdrawal; </v>
      </c>
      <c r="B2330" s="51" t="s">
        <v>580</v>
      </c>
      <c r="C2330" s="4"/>
      <c r="D2330" s="4"/>
      <c r="E2330" s="4" t="s">
        <v>2894</v>
      </c>
      <c r="F2330" s="4" t="s">
        <v>2681</v>
      </c>
      <c r="G2330" s="159" t="str">
        <f t="shared" si="771"/>
        <v>string</v>
      </c>
      <c r="H2330" s="159" t="str">
        <f t="shared" si="772"/>
        <v/>
      </c>
      <c r="I2330" s="159">
        <f t="shared" si="773"/>
        <v>35</v>
      </c>
      <c r="J2330" s="159" t="str">
        <f t="shared" si="774"/>
        <v/>
      </c>
      <c r="K2330" s="159" t="str">
        <f t="shared" si="775"/>
        <v/>
      </c>
      <c r="L2330" s="159" t="str">
        <f t="shared" si="776"/>
        <v/>
      </c>
      <c r="M2330" s="159" t="str">
        <f t="shared" si="777"/>
        <v/>
      </c>
    </row>
    <row r="2331" spans="1:13" ht="12.75" customHeight="1" outlineLevel="1" x14ac:dyDescent="0.25">
      <c r="A2331" s="46" t="str">
        <f t="shared" si="770"/>
        <v xml:space="preserve">Meter Read Withdrawal; </v>
      </c>
      <c r="B2331" s="51" t="s">
        <v>580</v>
      </c>
      <c r="C2331" s="4"/>
      <c r="D2331" s="4"/>
      <c r="E2331" s="4" t="s">
        <v>629</v>
      </c>
      <c r="F2331" s="4" t="s">
        <v>2670</v>
      </c>
      <c r="G2331" s="159" t="str">
        <f t="shared" si="771"/>
        <v>string</v>
      </c>
      <c r="H2331" s="159" t="str">
        <f t="shared" si="772"/>
        <v/>
      </c>
      <c r="I2331" s="159">
        <f t="shared" si="773"/>
        <v>35</v>
      </c>
      <c r="J2331" s="159" t="str">
        <f t="shared" si="774"/>
        <v/>
      </c>
      <c r="K2331" s="159" t="str">
        <f t="shared" si="775"/>
        <v/>
      </c>
      <c r="L2331" s="159" t="str">
        <f t="shared" si="776"/>
        <v/>
      </c>
      <c r="M2331" s="159" t="str">
        <f t="shared" si="777"/>
        <v/>
      </c>
    </row>
    <row r="2332" spans="1:13" s="230" customFormat="1" ht="12.75" customHeight="1" outlineLevel="1" x14ac:dyDescent="0.25">
      <c r="A2332" s="46" t="str">
        <f t="shared" si="770"/>
        <v xml:space="preserve">Meter Read Withdrawal; </v>
      </c>
      <c r="B2332" s="50" t="s">
        <v>580</v>
      </c>
      <c r="C2332" s="4"/>
      <c r="D2332" s="4"/>
      <c r="E2332" s="4" t="s">
        <v>2683</v>
      </c>
      <c r="F2332" s="4" t="s">
        <v>2670</v>
      </c>
      <c r="G2332" s="4" t="str">
        <f t="shared" si="771"/>
        <v>string</v>
      </c>
      <c r="H2332" s="4" t="str">
        <f t="shared" si="772"/>
        <v/>
      </c>
      <c r="I2332" s="4">
        <f t="shared" si="773"/>
        <v>3</v>
      </c>
      <c r="J2332" s="4" t="str">
        <f t="shared" si="774"/>
        <v/>
      </c>
      <c r="K2332" s="4" t="str">
        <f t="shared" si="775"/>
        <v/>
      </c>
      <c r="L2332" s="4" t="str">
        <f t="shared" si="776"/>
        <v/>
      </c>
      <c r="M2332" s="4" t="str">
        <f t="shared" si="777"/>
        <v/>
      </c>
    </row>
    <row r="2333" spans="1:13" ht="12.75" customHeight="1" outlineLevel="1" x14ac:dyDescent="0.25">
      <c r="A2333" s="46" t="str">
        <f t="shared" si="770"/>
        <v xml:space="preserve">Meter Read Withdrawal; </v>
      </c>
      <c r="B2333" s="51" t="s">
        <v>580</v>
      </c>
      <c r="C2333" s="4"/>
      <c r="D2333" s="4"/>
      <c r="E2333" s="4" t="s">
        <v>2771</v>
      </c>
      <c r="F2333" s="4" t="s">
        <v>2670</v>
      </c>
      <c r="G2333" s="159" t="str">
        <f t="shared" si="771"/>
        <v>string</v>
      </c>
      <c r="H2333" s="159" t="str">
        <f t="shared" si="772"/>
        <v/>
      </c>
      <c r="I2333" s="159">
        <f t="shared" si="773"/>
        <v>4</v>
      </c>
      <c r="J2333" s="159" t="str">
        <f t="shared" si="774"/>
        <v/>
      </c>
      <c r="K2333" s="159" t="str">
        <f t="shared" si="775"/>
        <v/>
      </c>
      <c r="L2333" s="159" t="str">
        <f t="shared" si="776"/>
        <v/>
      </c>
      <c r="M2333" s="159" t="str">
        <f t="shared" si="777"/>
        <v/>
      </c>
    </row>
    <row r="2334" spans="1:13" ht="12.75" customHeight="1" outlineLevel="1" x14ac:dyDescent="0.25">
      <c r="A2334" s="46" t="str">
        <f t="shared" si="770"/>
        <v xml:space="preserve">Meter Read Withdrawal; </v>
      </c>
      <c r="B2334" s="51" t="s">
        <v>580</v>
      </c>
      <c r="C2334" s="4"/>
      <c r="D2334" s="4"/>
      <c r="E2334" s="4" t="s">
        <v>2772</v>
      </c>
      <c r="F2334" s="4" t="s">
        <v>2670</v>
      </c>
      <c r="G2334" s="159" t="str">
        <f t="shared" si="771"/>
        <v>string</v>
      </c>
      <c r="H2334" s="159" t="str">
        <f t="shared" si="772"/>
        <v/>
      </c>
      <c r="I2334" s="159">
        <f t="shared" si="773"/>
        <v>2</v>
      </c>
      <c r="J2334" s="159" t="str">
        <f t="shared" si="774"/>
        <v/>
      </c>
      <c r="K2334" s="159" t="str">
        <f t="shared" si="775"/>
        <v/>
      </c>
      <c r="L2334" s="159" t="str">
        <f t="shared" si="776"/>
        <v/>
      </c>
      <c r="M2334" s="159" t="str">
        <f t="shared" si="777"/>
        <v/>
      </c>
    </row>
    <row r="2335" spans="1:13" ht="12.75" customHeight="1" outlineLevel="1" x14ac:dyDescent="0.25">
      <c r="A2335" s="46" t="str">
        <f t="shared" si="770"/>
        <v xml:space="preserve">Meter Read Withdrawal; </v>
      </c>
      <c r="B2335" s="51" t="s">
        <v>580</v>
      </c>
      <c r="C2335" s="4"/>
      <c r="D2335" s="4"/>
      <c r="E2335" s="4" t="s">
        <v>1245</v>
      </c>
      <c r="F2335" s="4" t="s">
        <v>3835</v>
      </c>
      <c r="G2335" s="159" t="str">
        <f t="shared" si="771"/>
        <v>date</v>
      </c>
      <c r="H2335" s="159" t="str">
        <f t="shared" si="772"/>
        <v/>
      </c>
      <c r="I2335" s="159" t="str">
        <f t="shared" si="773"/>
        <v/>
      </c>
      <c r="J2335" s="159" t="str">
        <f t="shared" si="774"/>
        <v/>
      </c>
      <c r="K2335" s="159" t="str">
        <f t="shared" si="775"/>
        <v/>
      </c>
      <c r="L2335" s="159" t="str">
        <f t="shared" si="776"/>
        <v/>
      </c>
      <c r="M2335" s="159" t="str">
        <f t="shared" si="777"/>
        <v/>
      </c>
    </row>
    <row r="2336" spans="1:13" s="230" customFormat="1" ht="12.75" customHeight="1" outlineLevel="1" x14ac:dyDescent="0.25">
      <c r="A2336" s="46" t="str">
        <f t="shared" si="770"/>
        <v xml:space="preserve">Meter Read Withdrawal; </v>
      </c>
      <c r="B2336" s="50" t="s">
        <v>580</v>
      </c>
      <c r="C2336" s="4"/>
      <c r="D2336" s="4"/>
      <c r="E2336" s="4" t="s">
        <v>2590</v>
      </c>
      <c r="F2336" s="4" t="s">
        <v>2670</v>
      </c>
      <c r="G2336" s="4" t="str">
        <f t="shared" si="771"/>
        <v>string</v>
      </c>
      <c r="H2336" s="4" t="str">
        <f t="shared" si="772"/>
        <v/>
      </c>
      <c r="I2336" s="4">
        <f t="shared" si="773"/>
        <v>10</v>
      </c>
      <c r="J2336" s="4" t="str">
        <f t="shared" si="774"/>
        <v/>
      </c>
      <c r="K2336" s="4" t="str">
        <f t="shared" si="775"/>
        <v/>
      </c>
      <c r="L2336" s="4" t="str">
        <f t="shared" si="776"/>
        <v/>
      </c>
      <c r="M2336" s="4" t="str">
        <f t="shared" si="777"/>
        <v/>
      </c>
    </row>
    <row r="2337" spans="1:13" ht="12.75" customHeight="1" outlineLevel="1" collapsed="1" x14ac:dyDescent="0.25">
      <c r="A2337" s="46" t="str">
        <f t="shared" si="770"/>
        <v xml:space="preserve">Meter Read Withdrawal; </v>
      </c>
      <c r="B2337" s="51" t="s">
        <v>580</v>
      </c>
      <c r="C2337" s="4"/>
      <c r="D2337" s="4"/>
      <c r="E2337" s="4" t="s">
        <v>2889</v>
      </c>
      <c r="F2337" s="4" t="s">
        <v>2670</v>
      </c>
      <c r="G2337" s="159" t="str">
        <f t="shared" si="771"/>
        <v>string</v>
      </c>
      <c r="H2337" s="159">
        <f t="shared" si="772"/>
        <v>2</v>
      </c>
      <c r="I2337" s="159" t="str">
        <f t="shared" si="773"/>
        <v/>
      </c>
      <c r="J2337" s="159" t="str">
        <f t="shared" si="774"/>
        <v/>
      </c>
      <c r="K2337" s="159" t="str">
        <f t="shared" si="775"/>
        <v/>
      </c>
      <c r="L2337" s="159" t="str">
        <f t="shared" si="776"/>
        <v/>
      </c>
      <c r="M2337" s="159" t="str">
        <f t="shared" si="777"/>
        <v/>
      </c>
    </row>
    <row r="2338" spans="1:13" ht="12.75" customHeight="1" outlineLevel="1" x14ac:dyDescent="0.25">
      <c r="A2338" s="46" t="str">
        <f t="shared" si="770"/>
        <v xml:space="preserve">Meter Read Withdrawal; </v>
      </c>
      <c r="B2338" s="51" t="s">
        <v>580</v>
      </c>
      <c r="C2338" s="4"/>
      <c r="D2338" s="4"/>
      <c r="E2338" s="4" t="s">
        <v>1053</v>
      </c>
      <c r="F2338" s="4" t="s">
        <v>2681</v>
      </c>
      <c r="G2338" s="159" t="str">
        <f t="shared" si="771"/>
        <v>string</v>
      </c>
      <c r="H2338" s="159">
        <f t="shared" si="772"/>
        <v>2</v>
      </c>
      <c r="I2338" s="159" t="str">
        <f t="shared" si="773"/>
        <v/>
      </c>
      <c r="J2338" s="159" t="str">
        <f t="shared" si="774"/>
        <v/>
      </c>
      <c r="K2338" s="159" t="str">
        <f t="shared" si="775"/>
        <v/>
      </c>
      <c r="L2338" s="159" t="str">
        <f t="shared" si="776"/>
        <v/>
      </c>
      <c r="M2338" s="159" t="str">
        <f t="shared" si="777"/>
        <v>Yes</v>
      </c>
    </row>
    <row r="2339" spans="1:13" ht="12.75" customHeight="1" outlineLevel="1" x14ac:dyDescent="0.25">
      <c r="A2339" s="46" t="str">
        <f t="shared" si="770"/>
        <v xml:space="preserve">Meter Read Withdrawal; </v>
      </c>
      <c r="B2339" s="51" t="s">
        <v>580</v>
      </c>
      <c r="C2339" s="4"/>
      <c r="D2339" s="4"/>
      <c r="E2339" s="4" t="s">
        <v>621</v>
      </c>
      <c r="F2339" s="4" t="s">
        <v>2681</v>
      </c>
      <c r="G2339" s="159" t="str">
        <f t="shared" si="771"/>
        <v>string</v>
      </c>
      <c r="H2339" s="159">
        <f t="shared" si="772"/>
        <v>19</v>
      </c>
      <c r="I2339" s="159" t="str">
        <f t="shared" si="773"/>
        <v/>
      </c>
      <c r="J2339" s="159" t="str">
        <f t="shared" si="774"/>
        <v/>
      </c>
      <c r="K2339" s="159" t="str">
        <f t="shared" si="775"/>
        <v/>
      </c>
      <c r="L2339" s="159" t="str">
        <f t="shared" si="776"/>
        <v/>
      </c>
      <c r="M2339" s="159" t="str">
        <f t="shared" si="777"/>
        <v>Yes</v>
      </c>
    </row>
    <row r="2340" spans="1:13" ht="12.75" customHeight="1" outlineLevel="1" x14ac:dyDescent="0.25">
      <c r="A2340" s="46" t="str">
        <f t="shared" si="770"/>
        <v xml:space="preserve">Meter Read Withdrawal; </v>
      </c>
      <c r="B2340" s="51" t="s">
        <v>580</v>
      </c>
      <c r="C2340" s="4"/>
      <c r="D2340" s="4"/>
      <c r="E2340" s="4" t="s">
        <v>3979</v>
      </c>
      <c r="F2340" s="4" t="s">
        <v>2681</v>
      </c>
      <c r="G2340" s="159" t="s">
        <v>2244</v>
      </c>
      <c r="H2340" s="159"/>
      <c r="I2340" s="159"/>
      <c r="J2340" s="159"/>
      <c r="K2340" s="159"/>
      <c r="L2340" s="159"/>
      <c r="M2340" s="159"/>
    </row>
    <row r="2341" spans="1:13" ht="12.75" customHeight="1" outlineLevel="1" x14ac:dyDescent="0.25">
      <c r="A2341" s="46" t="str">
        <f t="shared" si="770"/>
        <v xml:space="preserve">Meter Read Withdrawal; </v>
      </c>
      <c r="B2341" s="51" t="s">
        <v>580</v>
      </c>
      <c r="C2341" s="4" t="s">
        <v>3426</v>
      </c>
      <c r="D2341" s="4" t="s">
        <v>2679</v>
      </c>
      <c r="E2341" s="4" t="s">
        <v>2782</v>
      </c>
      <c r="F2341" s="4" t="s">
        <v>2681</v>
      </c>
      <c r="G2341" s="159" t="str">
        <f t="shared" ref="G2341:G2385" si="778">VLOOKUP(E2341,DI_schema,2,FALSE)</f>
        <v>string</v>
      </c>
      <c r="H2341" s="159" t="str">
        <f t="shared" ref="H2341:H2385" si="779">VLOOKUP($E2341,DI_schema,3,FALSE)</f>
        <v/>
      </c>
      <c r="I2341" s="159">
        <f t="shared" ref="I2341:I2385" si="780">VLOOKUP($E2341,DI_schema,4,FALSE)</f>
        <v>15</v>
      </c>
      <c r="J2341" s="159" t="str">
        <f t="shared" ref="J2341:J2385" si="781">VLOOKUP($E2341,DI_schema,5,FALSE)</f>
        <v/>
      </c>
      <c r="K2341" s="159" t="str">
        <f t="shared" ref="K2341:K2385" si="782">VLOOKUP($E2341,DI_schema,6,FALSE)</f>
        <v/>
      </c>
      <c r="L2341" s="159" t="str">
        <f t="shared" ref="L2341:L2385" si="783">VLOOKUP($E2341,DI_schema,7,FALSE)</f>
        <v/>
      </c>
      <c r="M2341" s="159" t="str">
        <f t="shared" ref="M2341:M2385" si="784">IF(LEN(VLOOKUP($E2341,DI_schema,8,FALSE))&gt;0,"Yes","")</f>
        <v/>
      </c>
    </row>
    <row r="2342" spans="1:13" ht="12.75" customHeight="1" outlineLevel="1" x14ac:dyDescent="0.25">
      <c r="A2342" s="46" t="str">
        <f t="shared" si="770"/>
        <v xml:space="preserve">Meter Read Withdrawal; </v>
      </c>
      <c r="B2342" s="51" t="s">
        <v>580</v>
      </c>
      <c r="C2342" s="4"/>
      <c r="D2342" s="4"/>
      <c r="E2342" s="4" t="s">
        <v>2783</v>
      </c>
      <c r="F2342" s="4" t="s">
        <v>2670</v>
      </c>
      <c r="G2342" s="159" t="str">
        <f t="shared" si="778"/>
        <v>string</v>
      </c>
      <c r="H2342" s="159" t="str">
        <f t="shared" si="779"/>
        <v/>
      </c>
      <c r="I2342" s="159">
        <f t="shared" si="780"/>
        <v>9</v>
      </c>
      <c r="J2342" s="159" t="str">
        <f t="shared" si="781"/>
        <v/>
      </c>
      <c r="K2342" s="159" t="str">
        <f t="shared" si="782"/>
        <v/>
      </c>
      <c r="L2342" s="159" t="str">
        <f t="shared" si="783"/>
        <v/>
      </c>
      <c r="M2342" s="159" t="str">
        <f t="shared" si="784"/>
        <v/>
      </c>
    </row>
    <row r="2343" spans="1:13" ht="12.75" customHeight="1" outlineLevel="1" x14ac:dyDescent="0.25">
      <c r="A2343" s="46" t="str">
        <f t="shared" ref="A2343:A2359" si="785">IF(B2343="","",VLOOKUP(B2343,mapping_result,2,FALSE))</f>
        <v xml:space="preserve">Meter Read Withdrawal; </v>
      </c>
      <c r="B2343" s="51" t="s">
        <v>580</v>
      </c>
      <c r="C2343" s="4"/>
      <c r="D2343" s="4"/>
      <c r="E2343" s="4" t="s">
        <v>3424</v>
      </c>
      <c r="F2343" s="4" t="s">
        <v>2681</v>
      </c>
      <c r="G2343" s="159" t="str">
        <f t="shared" si="778"/>
        <v>string</v>
      </c>
      <c r="H2343" s="159" t="str">
        <f t="shared" si="779"/>
        <v/>
      </c>
      <c r="I2343" s="159">
        <f t="shared" si="780"/>
        <v>18</v>
      </c>
      <c r="J2343" s="159" t="str">
        <f t="shared" si="781"/>
        <v/>
      </c>
      <c r="K2343" s="159" t="str">
        <f t="shared" si="782"/>
        <v/>
      </c>
      <c r="L2343" s="159" t="str">
        <f t="shared" si="783"/>
        <v/>
      </c>
      <c r="M2343" s="159" t="str">
        <f t="shared" si="784"/>
        <v/>
      </c>
    </row>
    <row r="2344" spans="1:13" ht="12.75" customHeight="1" outlineLevel="1" x14ac:dyDescent="0.25">
      <c r="A2344" s="46" t="str">
        <f t="shared" si="785"/>
        <v xml:space="preserve">Meter Read Withdrawal; </v>
      </c>
      <c r="B2344" s="51" t="s">
        <v>580</v>
      </c>
      <c r="C2344" s="236" t="s">
        <v>2587</v>
      </c>
      <c r="D2344" s="4" t="s">
        <v>2674</v>
      </c>
      <c r="E2344" s="4" t="s">
        <v>2784</v>
      </c>
      <c r="F2344" s="4" t="s">
        <v>2670</v>
      </c>
      <c r="G2344" s="159" t="str">
        <f t="shared" si="778"/>
        <v>string</v>
      </c>
      <c r="H2344" s="159" t="str">
        <f t="shared" si="779"/>
        <v/>
      </c>
      <c r="I2344" s="159">
        <f t="shared" si="780"/>
        <v>3</v>
      </c>
      <c r="J2344" s="159" t="str">
        <f t="shared" si="781"/>
        <v/>
      </c>
      <c r="K2344" s="159" t="str">
        <f t="shared" si="782"/>
        <v/>
      </c>
      <c r="L2344" s="159" t="str">
        <f t="shared" si="783"/>
        <v/>
      </c>
      <c r="M2344" s="159" t="str">
        <f t="shared" si="784"/>
        <v/>
      </c>
    </row>
    <row r="2345" spans="1:13" s="230" customFormat="1" ht="12.75" customHeight="1" outlineLevel="1" x14ac:dyDescent="0.25">
      <c r="A2345" s="46" t="str">
        <f t="shared" si="785"/>
        <v xml:space="preserve">Meter Read Withdrawal; </v>
      </c>
      <c r="B2345" s="50" t="s">
        <v>580</v>
      </c>
      <c r="C2345" s="4"/>
      <c r="D2345" s="4"/>
      <c r="E2345" s="4" t="s">
        <v>2785</v>
      </c>
      <c r="F2345" s="4" t="s">
        <v>2670</v>
      </c>
      <c r="G2345" s="4" t="str">
        <f t="shared" si="778"/>
        <v>string</v>
      </c>
      <c r="H2345" s="4" t="str">
        <f t="shared" si="779"/>
        <v/>
      </c>
      <c r="I2345" s="4">
        <f t="shared" si="780"/>
        <v>10</v>
      </c>
      <c r="J2345" s="4" t="str">
        <f t="shared" si="781"/>
        <v/>
      </c>
      <c r="K2345" s="4" t="str">
        <f t="shared" si="782"/>
        <v/>
      </c>
      <c r="L2345" s="4" t="str">
        <f t="shared" si="783"/>
        <v/>
      </c>
      <c r="M2345" s="4" t="str">
        <f t="shared" si="784"/>
        <v/>
      </c>
    </row>
    <row r="2346" spans="1:13" ht="12.75" customHeight="1" outlineLevel="1" x14ac:dyDescent="0.25">
      <c r="A2346" s="46" t="str">
        <f t="shared" si="785"/>
        <v xml:space="preserve">Meter Read Withdrawal; </v>
      </c>
      <c r="B2346" s="51" t="s">
        <v>580</v>
      </c>
      <c r="C2346" s="4"/>
      <c r="D2346" s="4"/>
      <c r="E2346" s="4" t="s">
        <v>2888</v>
      </c>
      <c r="F2346" s="4" t="s">
        <v>2670</v>
      </c>
      <c r="G2346" s="159" t="str">
        <f t="shared" si="778"/>
        <v>string</v>
      </c>
      <c r="H2346" s="159" t="str">
        <f t="shared" si="779"/>
        <v/>
      </c>
      <c r="I2346" s="159">
        <f t="shared" si="780"/>
        <v>3</v>
      </c>
      <c r="J2346" s="159" t="str">
        <f t="shared" si="781"/>
        <v/>
      </c>
      <c r="K2346" s="159" t="str">
        <f t="shared" si="782"/>
        <v/>
      </c>
      <c r="L2346" s="159" t="str">
        <f t="shared" si="783"/>
        <v/>
      </c>
      <c r="M2346" s="159" t="str">
        <f t="shared" si="784"/>
        <v/>
      </c>
    </row>
    <row r="2347" spans="1:13" ht="12.75" customHeight="1" outlineLevel="1" x14ac:dyDescent="0.25">
      <c r="A2347" s="46" t="str">
        <f t="shared" si="785"/>
        <v xml:space="preserve">Meter Read Withdrawal; </v>
      </c>
      <c r="B2347" s="51" t="s">
        <v>580</v>
      </c>
      <c r="C2347" s="4"/>
      <c r="D2347" s="4"/>
      <c r="E2347" s="4" t="s">
        <v>626</v>
      </c>
      <c r="F2347" s="4" t="s">
        <v>2670</v>
      </c>
      <c r="G2347" s="159" t="str">
        <f t="shared" si="778"/>
        <v>decimal</v>
      </c>
      <c r="H2347" s="159" t="str">
        <f t="shared" si="779"/>
        <v/>
      </c>
      <c r="I2347" s="159" t="str">
        <f t="shared" si="780"/>
        <v/>
      </c>
      <c r="J2347" s="159" t="str">
        <f t="shared" si="781"/>
        <v/>
      </c>
      <c r="K2347" s="159">
        <f t="shared" si="782"/>
        <v>12</v>
      </c>
      <c r="L2347" s="159">
        <f t="shared" si="783"/>
        <v>5</v>
      </c>
      <c r="M2347" s="159" t="str">
        <f t="shared" si="784"/>
        <v/>
      </c>
    </row>
    <row r="2348" spans="1:13" ht="12.75" customHeight="1" outlineLevel="1" x14ac:dyDescent="0.25">
      <c r="A2348" s="46" t="str">
        <f t="shared" si="785"/>
        <v xml:space="preserve">Meter Read Withdrawal; </v>
      </c>
      <c r="B2348" s="51" t="s">
        <v>580</v>
      </c>
      <c r="C2348" s="4"/>
      <c r="D2348" s="4"/>
      <c r="E2348" s="4" t="s">
        <v>2786</v>
      </c>
      <c r="F2348" s="4" t="s">
        <v>2670</v>
      </c>
      <c r="G2348" s="159" t="str">
        <f t="shared" si="778"/>
        <v>decimal</v>
      </c>
      <c r="H2348" s="159" t="str">
        <f t="shared" si="779"/>
        <v/>
      </c>
      <c r="I2348" s="159" t="str">
        <f t="shared" si="780"/>
        <v/>
      </c>
      <c r="J2348" s="159" t="str">
        <f t="shared" si="781"/>
        <v/>
      </c>
      <c r="K2348" s="159">
        <f t="shared" si="782"/>
        <v>15</v>
      </c>
      <c r="L2348" s="159">
        <f t="shared" si="783"/>
        <v>3</v>
      </c>
      <c r="M2348" s="159" t="str">
        <f t="shared" si="784"/>
        <v/>
      </c>
    </row>
    <row r="2349" spans="1:13" ht="12.75" customHeight="1" outlineLevel="1" x14ac:dyDescent="0.25">
      <c r="A2349" s="46" t="str">
        <f t="shared" si="785"/>
        <v xml:space="preserve">Meter Read Withdrawal; </v>
      </c>
      <c r="B2349" s="51" t="s">
        <v>580</v>
      </c>
      <c r="C2349" s="4"/>
      <c r="D2349" s="4"/>
      <c r="E2349" s="4" t="s">
        <v>1315</v>
      </c>
      <c r="F2349" s="4" t="s">
        <v>2670</v>
      </c>
      <c r="G2349" s="159" t="str">
        <f t="shared" si="778"/>
        <v>string</v>
      </c>
      <c r="H2349" s="159" t="str">
        <f t="shared" si="779"/>
        <v/>
      </c>
      <c r="I2349" s="159">
        <f t="shared" si="780"/>
        <v>2</v>
      </c>
      <c r="J2349" s="159" t="str">
        <f t="shared" si="781"/>
        <v/>
      </c>
      <c r="K2349" s="159" t="str">
        <f t="shared" si="782"/>
        <v/>
      </c>
      <c r="L2349" s="159" t="str">
        <f t="shared" si="783"/>
        <v/>
      </c>
      <c r="M2349" s="159" t="str">
        <f t="shared" si="784"/>
        <v/>
      </c>
    </row>
    <row r="2350" spans="1:13" ht="12.75" customHeight="1" outlineLevel="1" x14ac:dyDescent="0.25">
      <c r="A2350" s="46" t="str">
        <f t="shared" si="785"/>
        <v xml:space="preserve">Meter Read Withdrawal; </v>
      </c>
      <c r="B2350" s="51" t="s">
        <v>580</v>
      </c>
      <c r="C2350" s="4"/>
      <c r="D2350" s="4"/>
      <c r="E2350" s="4" t="s">
        <v>620</v>
      </c>
      <c r="F2350" s="4" t="s">
        <v>2670</v>
      </c>
      <c r="G2350" s="159" t="str">
        <f t="shared" si="778"/>
        <v>string</v>
      </c>
      <c r="H2350" s="159" t="str">
        <f t="shared" si="779"/>
        <v/>
      </c>
      <c r="I2350" s="159">
        <f t="shared" si="780"/>
        <v>2</v>
      </c>
      <c r="J2350" s="159" t="str">
        <f t="shared" si="781"/>
        <v/>
      </c>
      <c r="K2350" s="159" t="str">
        <f t="shared" si="782"/>
        <v/>
      </c>
      <c r="L2350" s="159" t="str">
        <f t="shared" si="783"/>
        <v/>
      </c>
      <c r="M2350" s="159" t="str">
        <f t="shared" si="784"/>
        <v/>
      </c>
    </row>
    <row r="2351" spans="1:13" ht="12.75" customHeight="1" outlineLevel="1" x14ac:dyDescent="0.25">
      <c r="A2351" s="46" t="str">
        <f t="shared" si="785"/>
        <v xml:space="preserve">Meter Read Withdrawal; </v>
      </c>
      <c r="B2351" s="51" t="s">
        <v>580</v>
      </c>
      <c r="C2351" s="4"/>
      <c r="D2351" s="4"/>
      <c r="E2351" s="4" t="s">
        <v>3662</v>
      </c>
      <c r="F2351" s="4" t="s">
        <v>3835</v>
      </c>
      <c r="G2351" s="159" t="str">
        <f t="shared" si="778"/>
        <v>date</v>
      </c>
      <c r="H2351" s="159" t="str">
        <f t="shared" si="779"/>
        <v/>
      </c>
      <c r="I2351" s="159" t="str">
        <f t="shared" si="780"/>
        <v/>
      </c>
      <c r="J2351" s="159" t="str">
        <f t="shared" si="781"/>
        <v/>
      </c>
      <c r="K2351" s="159" t="str">
        <f t="shared" si="782"/>
        <v/>
      </c>
      <c r="L2351" s="159" t="str">
        <f t="shared" si="783"/>
        <v/>
      </c>
      <c r="M2351" s="159" t="str">
        <f t="shared" si="784"/>
        <v/>
      </c>
    </row>
    <row r="2352" spans="1:13" ht="12.75" customHeight="1" outlineLevel="1" x14ac:dyDescent="0.25">
      <c r="A2352" s="46" t="str">
        <f t="shared" si="785"/>
        <v xml:space="preserve">Meter Read Withdrawal; </v>
      </c>
      <c r="B2352" s="51" t="s">
        <v>580</v>
      </c>
      <c r="C2352" s="4"/>
      <c r="D2352" s="4"/>
      <c r="E2352" s="4" t="s">
        <v>2893</v>
      </c>
      <c r="F2352" s="4" t="s">
        <v>2681</v>
      </c>
      <c r="G2352" s="159" t="str">
        <f t="shared" si="778"/>
        <v>decimal</v>
      </c>
      <c r="H2352" s="159" t="str">
        <f t="shared" si="779"/>
        <v/>
      </c>
      <c r="I2352" s="159" t="str">
        <f t="shared" si="780"/>
        <v/>
      </c>
      <c r="J2352" s="159" t="str">
        <f t="shared" si="781"/>
        <v/>
      </c>
      <c r="K2352" s="159">
        <f t="shared" si="782"/>
        <v>15</v>
      </c>
      <c r="L2352" s="159">
        <f t="shared" si="783"/>
        <v>3</v>
      </c>
      <c r="M2352" s="159" t="str">
        <f t="shared" si="784"/>
        <v/>
      </c>
    </row>
    <row r="2353" spans="1:13" ht="12.75" customHeight="1" outlineLevel="1" x14ac:dyDescent="0.25">
      <c r="A2353" s="46" t="str">
        <f t="shared" si="785"/>
        <v xml:space="preserve">Meter Read Withdrawal; </v>
      </c>
      <c r="B2353" s="51" t="s">
        <v>580</v>
      </c>
      <c r="C2353" s="4"/>
      <c r="D2353" s="4"/>
      <c r="E2353" s="4" t="s">
        <v>3420</v>
      </c>
      <c r="F2353" s="4" t="s">
        <v>2681</v>
      </c>
      <c r="G2353" s="159" t="str">
        <f t="shared" si="778"/>
        <v>string</v>
      </c>
      <c r="H2353" s="159" t="str">
        <f t="shared" si="779"/>
        <v/>
      </c>
      <c r="I2353" s="159">
        <f t="shared" si="780"/>
        <v>1</v>
      </c>
      <c r="J2353" s="159" t="str">
        <f t="shared" si="781"/>
        <v/>
      </c>
      <c r="K2353" s="159" t="str">
        <f t="shared" si="782"/>
        <v/>
      </c>
      <c r="L2353" s="159" t="str">
        <f t="shared" si="783"/>
        <v/>
      </c>
      <c r="M2353" s="159" t="str">
        <f t="shared" si="784"/>
        <v>Yes</v>
      </c>
    </row>
    <row r="2354" spans="1:13" ht="12.75" customHeight="1" outlineLevel="1" x14ac:dyDescent="0.25">
      <c r="A2354" s="46" t="str">
        <f t="shared" si="785"/>
        <v xml:space="preserve">Meter Read Withdrawal; </v>
      </c>
      <c r="B2354" s="51" t="s">
        <v>580</v>
      </c>
      <c r="C2354" s="4"/>
      <c r="D2354" s="4"/>
      <c r="E2354" s="4" t="s">
        <v>3421</v>
      </c>
      <c r="F2354" s="4" t="s">
        <v>2681</v>
      </c>
      <c r="G2354" s="159" t="str">
        <f t="shared" si="778"/>
        <v>string</v>
      </c>
      <c r="H2354" s="159" t="str">
        <f t="shared" si="779"/>
        <v/>
      </c>
      <c r="I2354" s="159">
        <f t="shared" si="780"/>
        <v>2</v>
      </c>
      <c r="J2354" s="159" t="str">
        <f t="shared" si="781"/>
        <v/>
      </c>
      <c r="K2354" s="159" t="str">
        <f t="shared" si="782"/>
        <v/>
      </c>
      <c r="L2354" s="159" t="str">
        <f t="shared" si="783"/>
        <v/>
      </c>
      <c r="M2354" s="159" t="str">
        <f t="shared" si="784"/>
        <v>Yes</v>
      </c>
    </row>
    <row r="2355" spans="1:13" s="230" customFormat="1" ht="12.75" customHeight="1" outlineLevel="1" x14ac:dyDescent="0.25">
      <c r="A2355" s="46" t="str">
        <f t="shared" si="785"/>
        <v xml:space="preserve">Meter Read Withdrawal; </v>
      </c>
      <c r="B2355" s="50" t="s">
        <v>580</v>
      </c>
      <c r="C2355" s="4"/>
      <c r="D2355" s="4"/>
      <c r="E2355" s="4" t="s">
        <v>2787</v>
      </c>
      <c r="F2355" s="4" t="s">
        <v>2670</v>
      </c>
      <c r="G2355" s="4" t="str">
        <f t="shared" si="778"/>
        <v>string</v>
      </c>
      <c r="H2355" s="4">
        <f t="shared" si="779"/>
        <v>2</v>
      </c>
      <c r="I2355" s="4" t="str">
        <f t="shared" si="780"/>
        <v/>
      </c>
      <c r="J2355" s="4" t="str">
        <f t="shared" si="781"/>
        <v/>
      </c>
      <c r="K2355" s="4" t="str">
        <f t="shared" si="782"/>
        <v/>
      </c>
      <c r="L2355" s="4" t="str">
        <f t="shared" si="783"/>
        <v/>
      </c>
      <c r="M2355" s="4" t="str">
        <f t="shared" si="784"/>
        <v/>
      </c>
    </row>
    <row r="2356" spans="1:13" ht="12.75" customHeight="1" outlineLevel="1" x14ac:dyDescent="0.25">
      <c r="A2356" s="46" t="str">
        <f t="shared" si="785"/>
        <v xml:space="preserve">Meter Read Withdrawal; </v>
      </c>
      <c r="B2356" s="51" t="s">
        <v>580</v>
      </c>
      <c r="C2356" s="4"/>
      <c r="D2356" s="4"/>
      <c r="E2356" s="4" t="s">
        <v>3663</v>
      </c>
      <c r="F2356" s="4" t="s">
        <v>2670</v>
      </c>
      <c r="G2356" s="159" t="str">
        <f t="shared" si="778"/>
        <v>string</v>
      </c>
      <c r="H2356" s="159" t="str">
        <f t="shared" si="779"/>
        <v/>
      </c>
      <c r="I2356" s="159">
        <f t="shared" si="780"/>
        <v>4</v>
      </c>
      <c r="J2356" s="159" t="str">
        <f t="shared" si="781"/>
        <v/>
      </c>
      <c r="K2356" s="159" t="str">
        <f t="shared" si="782"/>
        <v/>
      </c>
      <c r="L2356" s="159" t="str">
        <f t="shared" si="783"/>
        <v/>
      </c>
      <c r="M2356" s="159" t="str">
        <f t="shared" si="784"/>
        <v/>
      </c>
    </row>
    <row r="2357" spans="1:13" ht="12.75" customHeight="1" outlineLevel="1" x14ac:dyDescent="0.25">
      <c r="A2357" s="46" t="str">
        <f t="shared" si="785"/>
        <v xml:space="preserve">Meter Read Withdrawal; </v>
      </c>
      <c r="B2357" s="51" t="s">
        <v>580</v>
      </c>
      <c r="C2357" s="4" t="s">
        <v>3423</v>
      </c>
      <c r="D2357" s="4" t="s">
        <v>2679</v>
      </c>
      <c r="E2357" s="4" t="s">
        <v>2782</v>
      </c>
      <c r="F2357" s="4" t="s">
        <v>2681</v>
      </c>
      <c r="G2357" s="159" t="str">
        <f t="shared" si="778"/>
        <v>string</v>
      </c>
      <c r="H2357" s="159" t="str">
        <f t="shared" si="779"/>
        <v/>
      </c>
      <c r="I2357" s="159">
        <f t="shared" si="780"/>
        <v>15</v>
      </c>
      <c r="J2357" s="159" t="str">
        <f t="shared" si="781"/>
        <v/>
      </c>
      <c r="K2357" s="159" t="str">
        <f t="shared" si="782"/>
        <v/>
      </c>
      <c r="L2357" s="159" t="str">
        <f t="shared" si="783"/>
        <v/>
      </c>
      <c r="M2357" s="159" t="str">
        <f t="shared" si="784"/>
        <v/>
      </c>
    </row>
    <row r="2358" spans="1:13" ht="12.75" customHeight="1" outlineLevel="1" x14ac:dyDescent="0.25">
      <c r="A2358" s="46" t="str">
        <f t="shared" si="785"/>
        <v xml:space="preserve">Meter Read Withdrawal; </v>
      </c>
      <c r="B2358" s="51" t="s">
        <v>580</v>
      </c>
      <c r="C2358" s="4"/>
      <c r="D2358" s="4"/>
      <c r="E2358" s="4" t="s">
        <v>2783</v>
      </c>
      <c r="F2358" s="4" t="s">
        <v>2670</v>
      </c>
      <c r="G2358" s="159" t="str">
        <f t="shared" si="778"/>
        <v>string</v>
      </c>
      <c r="H2358" s="159" t="str">
        <f t="shared" si="779"/>
        <v/>
      </c>
      <c r="I2358" s="159">
        <f t="shared" si="780"/>
        <v>9</v>
      </c>
      <c r="J2358" s="159" t="str">
        <f t="shared" si="781"/>
        <v/>
      </c>
      <c r="K2358" s="159" t="str">
        <f t="shared" si="782"/>
        <v/>
      </c>
      <c r="L2358" s="159" t="str">
        <f t="shared" si="783"/>
        <v/>
      </c>
      <c r="M2358" s="159" t="str">
        <f t="shared" si="784"/>
        <v/>
      </c>
    </row>
    <row r="2359" spans="1:13" ht="12.75" customHeight="1" outlineLevel="1" x14ac:dyDescent="0.25">
      <c r="A2359" s="46" t="str">
        <f t="shared" si="785"/>
        <v xml:space="preserve">Meter Read Withdrawal; </v>
      </c>
      <c r="B2359" s="51" t="s">
        <v>580</v>
      </c>
      <c r="C2359" s="4"/>
      <c r="D2359" s="4"/>
      <c r="E2359" s="4" t="s">
        <v>3419</v>
      </c>
      <c r="F2359" s="4" t="s">
        <v>2681</v>
      </c>
      <c r="G2359" s="159" t="str">
        <f t="shared" si="778"/>
        <v>string</v>
      </c>
      <c r="H2359" s="159" t="str">
        <f t="shared" si="779"/>
        <v/>
      </c>
      <c r="I2359" s="159">
        <f t="shared" si="780"/>
        <v>3</v>
      </c>
      <c r="J2359" s="159" t="str">
        <f t="shared" si="781"/>
        <v/>
      </c>
      <c r="K2359" s="159" t="str">
        <f t="shared" si="782"/>
        <v/>
      </c>
      <c r="L2359" s="159" t="str">
        <f t="shared" si="783"/>
        <v/>
      </c>
      <c r="M2359" s="159" t="str">
        <f t="shared" si="784"/>
        <v/>
      </c>
    </row>
    <row r="2360" spans="1:13" ht="12.75" customHeight="1" outlineLevel="1" collapsed="1" x14ac:dyDescent="0.25">
      <c r="A2360" s="55"/>
      <c r="B2360" s="51" t="s">
        <v>580</v>
      </c>
      <c r="C2360" s="4"/>
      <c r="D2360" s="4"/>
      <c r="E2360" s="4" t="s">
        <v>3424</v>
      </c>
      <c r="F2360" s="4" t="s">
        <v>2681</v>
      </c>
      <c r="G2360" s="159" t="str">
        <f t="shared" si="778"/>
        <v>string</v>
      </c>
      <c r="H2360" s="159" t="str">
        <f t="shared" si="779"/>
        <v/>
      </c>
      <c r="I2360" s="159">
        <f t="shared" si="780"/>
        <v>18</v>
      </c>
      <c r="J2360" s="159" t="str">
        <f t="shared" si="781"/>
        <v/>
      </c>
      <c r="K2360" s="159" t="str">
        <f t="shared" si="782"/>
        <v/>
      </c>
      <c r="L2360" s="159" t="str">
        <f t="shared" si="783"/>
        <v/>
      </c>
      <c r="M2360" s="159" t="str">
        <f t="shared" si="784"/>
        <v/>
      </c>
    </row>
    <row r="2361" spans="1:13" ht="12.75" customHeight="1" outlineLevel="1" x14ac:dyDescent="0.25">
      <c r="A2361" s="55"/>
      <c r="B2361" s="51" t="s">
        <v>580</v>
      </c>
      <c r="C2361" s="236" t="s">
        <v>2587</v>
      </c>
      <c r="D2361" s="4" t="s">
        <v>2674</v>
      </c>
      <c r="E2361" s="4" t="s">
        <v>2784</v>
      </c>
      <c r="F2361" s="4" t="s">
        <v>2670</v>
      </c>
      <c r="G2361" s="159" t="str">
        <f t="shared" si="778"/>
        <v>string</v>
      </c>
      <c r="H2361" s="159" t="str">
        <f t="shared" si="779"/>
        <v/>
      </c>
      <c r="I2361" s="159">
        <f t="shared" si="780"/>
        <v>3</v>
      </c>
      <c r="J2361" s="159" t="str">
        <f t="shared" si="781"/>
        <v/>
      </c>
      <c r="K2361" s="159" t="str">
        <f t="shared" si="782"/>
        <v/>
      </c>
      <c r="L2361" s="159" t="str">
        <f t="shared" si="783"/>
        <v/>
      </c>
      <c r="M2361" s="159" t="str">
        <f t="shared" si="784"/>
        <v/>
      </c>
    </row>
    <row r="2362" spans="1:13" s="230" customFormat="1" ht="12.75" customHeight="1" outlineLevel="1" x14ac:dyDescent="0.25">
      <c r="A2362" s="240"/>
      <c r="B2362" s="50" t="s">
        <v>580</v>
      </c>
      <c r="C2362" s="4"/>
      <c r="D2362" s="4"/>
      <c r="E2362" s="4" t="s">
        <v>2785</v>
      </c>
      <c r="F2362" s="4" t="s">
        <v>2670</v>
      </c>
      <c r="G2362" s="4" t="str">
        <f t="shared" si="778"/>
        <v>string</v>
      </c>
      <c r="H2362" s="4" t="str">
        <f t="shared" si="779"/>
        <v/>
      </c>
      <c r="I2362" s="4">
        <f t="shared" si="780"/>
        <v>10</v>
      </c>
      <c r="J2362" s="4" t="str">
        <f t="shared" si="781"/>
        <v/>
      </c>
      <c r="K2362" s="4" t="str">
        <f t="shared" si="782"/>
        <v/>
      </c>
      <c r="L2362" s="4" t="str">
        <f t="shared" si="783"/>
        <v/>
      </c>
      <c r="M2362" s="4" t="str">
        <f t="shared" si="784"/>
        <v/>
      </c>
    </row>
    <row r="2363" spans="1:13" ht="12.75" customHeight="1" outlineLevel="1" x14ac:dyDescent="0.25">
      <c r="A2363" s="240"/>
      <c r="B2363" s="51" t="s">
        <v>580</v>
      </c>
      <c r="C2363" s="4"/>
      <c r="D2363" s="4"/>
      <c r="E2363" s="4" t="s">
        <v>2888</v>
      </c>
      <c r="F2363" s="4" t="s">
        <v>2670</v>
      </c>
      <c r="G2363" s="159" t="str">
        <f t="shared" si="778"/>
        <v>string</v>
      </c>
      <c r="H2363" s="159" t="str">
        <f t="shared" si="779"/>
        <v/>
      </c>
      <c r="I2363" s="159">
        <f t="shared" si="780"/>
        <v>3</v>
      </c>
      <c r="J2363" s="159" t="str">
        <f t="shared" si="781"/>
        <v/>
      </c>
      <c r="K2363" s="159" t="str">
        <f t="shared" si="782"/>
        <v/>
      </c>
      <c r="L2363" s="159" t="str">
        <f t="shared" si="783"/>
        <v/>
      </c>
      <c r="M2363" s="159" t="str">
        <f t="shared" si="784"/>
        <v/>
      </c>
    </row>
    <row r="2364" spans="1:13" ht="12.75" customHeight="1" outlineLevel="1" x14ac:dyDescent="0.25">
      <c r="A2364" s="240"/>
      <c r="B2364" s="51" t="s">
        <v>580</v>
      </c>
      <c r="C2364" s="4"/>
      <c r="D2364" s="4"/>
      <c r="E2364" s="4" t="s">
        <v>626</v>
      </c>
      <c r="F2364" s="4" t="s">
        <v>2670</v>
      </c>
      <c r="G2364" s="159" t="str">
        <f t="shared" si="778"/>
        <v>decimal</v>
      </c>
      <c r="H2364" s="159" t="str">
        <f t="shared" si="779"/>
        <v/>
      </c>
      <c r="I2364" s="159" t="str">
        <f t="shared" si="780"/>
        <v/>
      </c>
      <c r="J2364" s="159" t="str">
        <f t="shared" si="781"/>
        <v/>
      </c>
      <c r="K2364" s="159">
        <f t="shared" si="782"/>
        <v>12</v>
      </c>
      <c r="L2364" s="159">
        <f t="shared" si="783"/>
        <v>5</v>
      </c>
      <c r="M2364" s="159" t="str">
        <f t="shared" si="784"/>
        <v/>
      </c>
    </row>
    <row r="2365" spans="1:13" ht="12.75" customHeight="1" outlineLevel="1" x14ac:dyDescent="0.25">
      <c r="A2365" s="240"/>
      <c r="B2365" s="51" t="s">
        <v>580</v>
      </c>
      <c r="C2365" s="4"/>
      <c r="D2365" s="4"/>
      <c r="E2365" s="4" t="s">
        <v>2786</v>
      </c>
      <c r="F2365" s="4" t="s">
        <v>2670</v>
      </c>
      <c r="G2365" s="159" t="str">
        <f t="shared" si="778"/>
        <v>decimal</v>
      </c>
      <c r="H2365" s="159" t="str">
        <f t="shared" si="779"/>
        <v/>
      </c>
      <c r="I2365" s="159" t="str">
        <f t="shared" si="780"/>
        <v/>
      </c>
      <c r="J2365" s="159" t="str">
        <f t="shared" si="781"/>
        <v/>
      </c>
      <c r="K2365" s="159">
        <f t="shared" si="782"/>
        <v>15</v>
      </c>
      <c r="L2365" s="159">
        <f t="shared" si="783"/>
        <v>3</v>
      </c>
      <c r="M2365" s="159" t="str">
        <f t="shared" si="784"/>
        <v/>
      </c>
    </row>
    <row r="2366" spans="1:13" ht="12.75" customHeight="1" outlineLevel="1" x14ac:dyDescent="0.25">
      <c r="A2366" s="240"/>
      <c r="B2366" s="51" t="s">
        <v>580</v>
      </c>
      <c r="C2366" s="4"/>
      <c r="D2366" s="4"/>
      <c r="E2366" s="4" t="s">
        <v>1315</v>
      </c>
      <c r="F2366" s="4" t="s">
        <v>2670</v>
      </c>
      <c r="G2366" s="159" t="str">
        <f t="shared" si="778"/>
        <v>string</v>
      </c>
      <c r="H2366" s="159" t="str">
        <f t="shared" si="779"/>
        <v/>
      </c>
      <c r="I2366" s="159">
        <f t="shared" si="780"/>
        <v>2</v>
      </c>
      <c r="J2366" s="159" t="str">
        <f t="shared" si="781"/>
        <v/>
      </c>
      <c r="K2366" s="159" t="str">
        <f t="shared" si="782"/>
        <v/>
      </c>
      <c r="L2366" s="159" t="str">
        <f t="shared" si="783"/>
        <v/>
      </c>
      <c r="M2366" s="159" t="str">
        <f t="shared" si="784"/>
        <v/>
      </c>
    </row>
    <row r="2367" spans="1:13" ht="12.75" customHeight="1" outlineLevel="1" x14ac:dyDescent="0.25">
      <c r="A2367" s="240"/>
      <c r="B2367" s="51" t="s">
        <v>580</v>
      </c>
      <c r="C2367" s="4"/>
      <c r="D2367" s="4"/>
      <c r="E2367" s="4" t="s">
        <v>620</v>
      </c>
      <c r="F2367" s="4" t="s">
        <v>2670</v>
      </c>
      <c r="G2367" s="159" t="str">
        <f t="shared" si="778"/>
        <v>string</v>
      </c>
      <c r="H2367" s="159" t="str">
        <f t="shared" si="779"/>
        <v/>
      </c>
      <c r="I2367" s="159">
        <f t="shared" si="780"/>
        <v>2</v>
      </c>
      <c r="J2367" s="159" t="str">
        <f t="shared" si="781"/>
        <v/>
      </c>
      <c r="K2367" s="159" t="str">
        <f t="shared" si="782"/>
        <v/>
      </c>
      <c r="L2367" s="159" t="str">
        <f t="shared" si="783"/>
        <v/>
      </c>
      <c r="M2367" s="159" t="str">
        <f t="shared" si="784"/>
        <v/>
      </c>
    </row>
    <row r="2368" spans="1:13" ht="12.75" customHeight="1" outlineLevel="1" x14ac:dyDescent="0.25">
      <c r="A2368" s="240"/>
      <c r="B2368" s="51" t="s">
        <v>580</v>
      </c>
      <c r="C2368" s="4"/>
      <c r="D2368" s="4"/>
      <c r="E2368" s="4" t="s">
        <v>3420</v>
      </c>
      <c r="F2368" s="4" t="s">
        <v>2670</v>
      </c>
      <c r="G2368" s="159" t="str">
        <f t="shared" si="778"/>
        <v>string</v>
      </c>
      <c r="H2368" s="159" t="str">
        <f t="shared" si="779"/>
        <v/>
      </c>
      <c r="I2368" s="159">
        <f t="shared" si="780"/>
        <v>1</v>
      </c>
      <c r="J2368" s="159" t="str">
        <f t="shared" si="781"/>
        <v/>
      </c>
      <c r="K2368" s="159" t="str">
        <f t="shared" si="782"/>
        <v/>
      </c>
      <c r="L2368" s="159" t="str">
        <f t="shared" si="783"/>
        <v/>
      </c>
      <c r="M2368" s="159" t="str">
        <f t="shared" si="784"/>
        <v>Yes</v>
      </c>
    </row>
    <row r="2369" spans="1:13" ht="12.75" customHeight="1" outlineLevel="1" x14ac:dyDescent="0.25">
      <c r="A2369" s="240"/>
      <c r="B2369" s="51" t="s">
        <v>580</v>
      </c>
      <c r="C2369" s="4"/>
      <c r="D2369" s="4"/>
      <c r="E2369" s="4" t="s">
        <v>3421</v>
      </c>
      <c r="F2369" s="4" t="s">
        <v>2670</v>
      </c>
      <c r="G2369" s="159" t="str">
        <f t="shared" si="778"/>
        <v>string</v>
      </c>
      <c r="H2369" s="159" t="str">
        <f t="shared" si="779"/>
        <v/>
      </c>
      <c r="I2369" s="159">
        <f t="shared" si="780"/>
        <v>2</v>
      </c>
      <c r="J2369" s="159" t="str">
        <f t="shared" si="781"/>
        <v/>
      </c>
      <c r="K2369" s="159" t="str">
        <f t="shared" si="782"/>
        <v/>
      </c>
      <c r="L2369" s="159" t="str">
        <f t="shared" si="783"/>
        <v/>
      </c>
      <c r="M2369" s="159" t="str">
        <f t="shared" si="784"/>
        <v>Yes</v>
      </c>
    </row>
    <row r="2370" spans="1:13" s="230" customFormat="1" ht="12.75" customHeight="1" outlineLevel="1" x14ac:dyDescent="0.25">
      <c r="A2370" s="240"/>
      <c r="B2370" s="50" t="s">
        <v>580</v>
      </c>
      <c r="C2370" s="4"/>
      <c r="D2370" s="4"/>
      <c r="E2370" s="4" t="s">
        <v>2787</v>
      </c>
      <c r="F2370" s="4" t="s">
        <v>2670</v>
      </c>
      <c r="G2370" s="4" t="str">
        <f t="shared" si="778"/>
        <v>string</v>
      </c>
      <c r="H2370" s="4">
        <f t="shared" si="779"/>
        <v>2</v>
      </c>
      <c r="I2370" s="4" t="str">
        <f t="shared" si="780"/>
        <v/>
      </c>
      <c r="J2370" s="4" t="str">
        <f t="shared" si="781"/>
        <v/>
      </c>
      <c r="K2370" s="4" t="str">
        <f t="shared" si="782"/>
        <v/>
      </c>
      <c r="L2370" s="4" t="str">
        <f t="shared" si="783"/>
        <v/>
      </c>
      <c r="M2370" s="4" t="str">
        <f t="shared" si="784"/>
        <v/>
      </c>
    </row>
    <row r="2371" spans="1:13" ht="12.75" customHeight="1" outlineLevel="1" x14ac:dyDescent="0.25">
      <c r="A2371" s="240"/>
      <c r="B2371" s="51" t="s">
        <v>580</v>
      </c>
      <c r="C2371" s="4" t="s">
        <v>2577</v>
      </c>
      <c r="D2371" s="4" t="s">
        <v>2679</v>
      </c>
      <c r="E2371" s="4" t="s">
        <v>2782</v>
      </c>
      <c r="F2371" s="4" t="s">
        <v>2681</v>
      </c>
      <c r="G2371" s="159" t="str">
        <f t="shared" si="778"/>
        <v>string</v>
      </c>
      <c r="H2371" s="159" t="str">
        <f t="shared" si="779"/>
        <v/>
      </c>
      <c r="I2371" s="159">
        <f t="shared" si="780"/>
        <v>15</v>
      </c>
      <c r="J2371" s="159" t="str">
        <f t="shared" si="781"/>
        <v/>
      </c>
      <c r="K2371" s="159" t="str">
        <f t="shared" si="782"/>
        <v/>
      </c>
      <c r="L2371" s="159" t="str">
        <f t="shared" si="783"/>
        <v/>
      </c>
      <c r="M2371" s="159" t="str">
        <f t="shared" si="784"/>
        <v/>
      </c>
    </row>
    <row r="2372" spans="1:13" ht="12.75" customHeight="1" outlineLevel="1" x14ac:dyDescent="0.25">
      <c r="A2372" s="240"/>
      <c r="B2372" s="51" t="s">
        <v>580</v>
      </c>
      <c r="C2372" s="4"/>
      <c r="D2372" s="4"/>
      <c r="E2372" s="4" t="s">
        <v>2783</v>
      </c>
      <c r="F2372" s="4" t="s">
        <v>2670</v>
      </c>
      <c r="G2372" s="159" t="str">
        <f t="shared" si="778"/>
        <v>string</v>
      </c>
      <c r="H2372" s="159" t="str">
        <f t="shared" si="779"/>
        <v/>
      </c>
      <c r="I2372" s="159">
        <f t="shared" si="780"/>
        <v>9</v>
      </c>
      <c r="J2372" s="159" t="str">
        <f t="shared" si="781"/>
        <v/>
      </c>
      <c r="K2372" s="159" t="str">
        <f t="shared" si="782"/>
        <v/>
      </c>
      <c r="L2372" s="159" t="str">
        <f t="shared" si="783"/>
        <v/>
      </c>
      <c r="M2372" s="159" t="str">
        <f t="shared" si="784"/>
        <v/>
      </c>
    </row>
    <row r="2373" spans="1:13" ht="12.75" customHeight="1" outlineLevel="1" x14ac:dyDescent="0.25">
      <c r="A2373" s="240"/>
      <c r="B2373" s="51" t="s">
        <v>580</v>
      </c>
      <c r="C2373" s="236" t="s">
        <v>2587</v>
      </c>
      <c r="D2373" s="4" t="s">
        <v>2679</v>
      </c>
      <c r="E2373" s="4" t="s">
        <v>2784</v>
      </c>
      <c r="F2373" s="4" t="s">
        <v>2670</v>
      </c>
      <c r="G2373" s="159" t="str">
        <f t="shared" si="778"/>
        <v>string</v>
      </c>
      <c r="H2373" s="159" t="str">
        <f t="shared" si="779"/>
        <v/>
      </c>
      <c r="I2373" s="159">
        <f t="shared" si="780"/>
        <v>3</v>
      </c>
      <c r="J2373" s="159" t="str">
        <f t="shared" si="781"/>
        <v/>
      </c>
      <c r="K2373" s="159" t="str">
        <f t="shared" si="782"/>
        <v/>
      </c>
      <c r="L2373" s="159" t="str">
        <f t="shared" si="783"/>
        <v/>
      </c>
      <c r="M2373" s="159" t="str">
        <f t="shared" si="784"/>
        <v/>
      </c>
    </row>
    <row r="2374" spans="1:13" s="230" customFormat="1" ht="12.75" customHeight="1" outlineLevel="1" x14ac:dyDescent="0.25">
      <c r="A2374" s="240"/>
      <c r="B2374" s="50" t="s">
        <v>580</v>
      </c>
      <c r="C2374" s="4"/>
      <c r="D2374" s="4"/>
      <c r="E2374" s="4" t="s">
        <v>2785</v>
      </c>
      <c r="F2374" s="4" t="s">
        <v>2670</v>
      </c>
      <c r="G2374" s="4" t="str">
        <f t="shared" si="778"/>
        <v>string</v>
      </c>
      <c r="H2374" s="4" t="str">
        <f t="shared" si="779"/>
        <v/>
      </c>
      <c r="I2374" s="4">
        <f t="shared" si="780"/>
        <v>10</v>
      </c>
      <c r="J2374" s="4" t="str">
        <f t="shared" si="781"/>
        <v/>
      </c>
      <c r="K2374" s="4" t="str">
        <f t="shared" si="782"/>
        <v/>
      </c>
      <c r="L2374" s="4" t="str">
        <f t="shared" si="783"/>
        <v/>
      </c>
      <c r="M2374" s="4" t="str">
        <f t="shared" si="784"/>
        <v/>
      </c>
    </row>
    <row r="2375" spans="1:13" ht="12.75" customHeight="1" outlineLevel="1" x14ac:dyDescent="0.25">
      <c r="A2375" s="240"/>
      <c r="B2375" s="51" t="s">
        <v>580</v>
      </c>
      <c r="C2375" s="4"/>
      <c r="D2375" s="4"/>
      <c r="E2375" s="4" t="s">
        <v>2888</v>
      </c>
      <c r="F2375" s="4" t="s">
        <v>2670</v>
      </c>
      <c r="G2375" s="159" t="str">
        <f t="shared" si="778"/>
        <v>string</v>
      </c>
      <c r="H2375" s="159" t="str">
        <f t="shared" si="779"/>
        <v/>
      </c>
      <c r="I2375" s="159">
        <f t="shared" si="780"/>
        <v>3</v>
      </c>
      <c r="J2375" s="159" t="str">
        <f t="shared" si="781"/>
        <v/>
      </c>
      <c r="K2375" s="159" t="str">
        <f t="shared" si="782"/>
        <v/>
      </c>
      <c r="L2375" s="159" t="str">
        <f t="shared" si="783"/>
        <v/>
      </c>
      <c r="M2375" s="159" t="str">
        <f t="shared" si="784"/>
        <v/>
      </c>
    </row>
    <row r="2376" spans="1:13" ht="12.75" customHeight="1" outlineLevel="1" x14ac:dyDescent="0.25">
      <c r="A2376" s="240"/>
      <c r="B2376" s="51" t="s">
        <v>580</v>
      </c>
      <c r="C2376" s="4"/>
      <c r="D2376" s="4"/>
      <c r="E2376" s="4" t="s">
        <v>626</v>
      </c>
      <c r="F2376" s="4" t="s">
        <v>2670</v>
      </c>
      <c r="G2376" s="159" t="str">
        <f t="shared" si="778"/>
        <v>decimal</v>
      </c>
      <c r="H2376" s="159" t="str">
        <f t="shared" si="779"/>
        <v/>
      </c>
      <c r="I2376" s="159" t="str">
        <f t="shared" si="780"/>
        <v/>
      </c>
      <c r="J2376" s="159" t="str">
        <f t="shared" si="781"/>
        <v/>
      </c>
      <c r="K2376" s="159">
        <f t="shared" si="782"/>
        <v>12</v>
      </c>
      <c r="L2376" s="159">
        <f t="shared" si="783"/>
        <v>5</v>
      </c>
      <c r="M2376" s="159" t="str">
        <f t="shared" si="784"/>
        <v/>
      </c>
    </row>
    <row r="2377" spans="1:13" ht="12.75" customHeight="1" outlineLevel="1" x14ac:dyDescent="0.25">
      <c r="A2377" s="240"/>
      <c r="B2377" s="51" t="s">
        <v>580</v>
      </c>
      <c r="C2377" s="4"/>
      <c r="D2377" s="4"/>
      <c r="E2377" s="4" t="s">
        <v>2786</v>
      </c>
      <c r="F2377" s="4" t="s">
        <v>2670</v>
      </c>
      <c r="G2377" s="159" t="str">
        <f t="shared" si="778"/>
        <v>decimal</v>
      </c>
      <c r="H2377" s="159" t="str">
        <f t="shared" si="779"/>
        <v/>
      </c>
      <c r="I2377" s="159" t="str">
        <f t="shared" si="780"/>
        <v/>
      </c>
      <c r="J2377" s="159" t="str">
        <f t="shared" si="781"/>
        <v/>
      </c>
      <c r="K2377" s="159">
        <f t="shared" si="782"/>
        <v>15</v>
      </c>
      <c r="L2377" s="159">
        <f t="shared" si="783"/>
        <v>3</v>
      </c>
      <c r="M2377" s="159" t="str">
        <f t="shared" si="784"/>
        <v/>
      </c>
    </row>
    <row r="2378" spans="1:13" ht="12.75" customHeight="1" outlineLevel="1" x14ac:dyDescent="0.25">
      <c r="A2378" s="240"/>
      <c r="B2378" s="51" t="s">
        <v>580</v>
      </c>
      <c r="C2378" s="4"/>
      <c r="D2378" s="4"/>
      <c r="E2378" s="4" t="s">
        <v>1315</v>
      </c>
      <c r="F2378" s="4" t="s">
        <v>2670</v>
      </c>
      <c r="G2378" s="159" t="str">
        <f t="shared" si="778"/>
        <v>string</v>
      </c>
      <c r="H2378" s="159" t="str">
        <f t="shared" si="779"/>
        <v/>
      </c>
      <c r="I2378" s="159">
        <f t="shared" si="780"/>
        <v>2</v>
      </c>
      <c r="J2378" s="159" t="str">
        <f t="shared" si="781"/>
        <v/>
      </c>
      <c r="K2378" s="159" t="str">
        <f t="shared" si="782"/>
        <v/>
      </c>
      <c r="L2378" s="159" t="str">
        <f t="shared" si="783"/>
        <v/>
      </c>
      <c r="M2378" s="159" t="str">
        <f t="shared" si="784"/>
        <v/>
      </c>
    </row>
    <row r="2379" spans="1:13" ht="12.75" customHeight="1" outlineLevel="1" x14ac:dyDescent="0.25">
      <c r="A2379" s="240"/>
      <c r="B2379" s="51" t="s">
        <v>580</v>
      </c>
      <c r="C2379" s="4"/>
      <c r="D2379" s="4"/>
      <c r="E2379" s="4" t="s">
        <v>620</v>
      </c>
      <c r="F2379" s="4" t="s">
        <v>2670</v>
      </c>
      <c r="G2379" s="159" t="str">
        <f t="shared" si="778"/>
        <v>string</v>
      </c>
      <c r="H2379" s="159" t="str">
        <f t="shared" si="779"/>
        <v/>
      </c>
      <c r="I2379" s="159">
        <f t="shared" si="780"/>
        <v>2</v>
      </c>
      <c r="J2379" s="159" t="str">
        <f t="shared" si="781"/>
        <v/>
      </c>
      <c r="K2379" s="159" t="str">
        <f t="shared" si="782"/>
        <v/>
      </c>
      <c r="L2379" s="159" t="str">
        <f t="shared" si="783"/>
        <v/>
      </c>
      <c r="M2379" s="159" t="str">
        <f t="shared" si="784"/>
        <v/>
      </c>
    </row>
    <row r="2380" spans="1:13" ht="12.75" customHeight="1" outlineLevel="1" x14ac:dyDescent="0.25">
      <c r="A2380" s="240"/>
      <c r="B2380" s="51" t="s">
        <v>580</v>
      </c>
      <c r="C2380" s="4"/>
      <c r="D2380" s="4"/>
      <c r="E2380" s="4" t="s">
        <v>3662</v>
      </c>
      <c r="F2380" s="4" t="s">
        <v>3835</v>
      </c>
      <c r="G2380" s="159" t="str">
        <f t="shared" si="778"/>
        <v>date</v>
      </c>
      <c r="H2380" s="159" t="str">
        <f t="shared" si="779"/>
        <v/>
      </c>
      <c r="I2380" s="159" t="str">
        <f t="shared" si="780"/>
        <v/>
      </c>
      <c r="J2380" s="159" t="str">
        <f t="shared" si="781"/>
        <v/>
      </c>
      <c r="K2380" s="159" t="str">
        <f t="shared" si="782"/>
        <v/>
      </c>
      <c r="L2380" s="159" t="str">
        <f t="shared" si="783"/>
        <v/>
      </c>
      <c r="M2380" s="159" t="str">
        <f t="shared" si="784"/>
        <v/>
      </c>
    </row>
    <row r="2381" spans="1:13" ht="12.75" customHeight="1" outlineLevel="1" x14ac:dyDescent="0.25">
      <c r="A2381" s="240"/>
      <c r="B2381" s="51" t="s">
        <v>580</v>
      </c>
      <c r="C2381" s="4"/>
      <c r="D2381" s="4"/>
      <c r="E2381" s="4" t="s">
        <v>2893</v>
      </c>
      <c r="F2381" s="4" t="s">
        <v>2681</v>
      </c>
      <c r="G2381" s="159" t="str">
        <f t="shared" si="778"/>
        <v>decimal</v>
      </c>
      <c r="H2381" s="159" t="str">
        <f t="shared" si="779"/>
        <v/>
      </c>
      <c r="I2381" s="159" t="str">
        <f t="shared" si="780"/>
        <v/>
      </c>
      <c r="J2381" s="159" t="str">
        <f t="shared" si="781"/>
        <v/>
      </c>
      <c r="K2381" s="159">
        <f t="shared" si="782"/>
        <v>15</v>
      </c>
      <c r="L2381" s="159">
        <f t="shared" si="783"/>
        <v>3</v>
      </c>
      <c r="M2381" s="159" t="str">
        <f t="shared" si="784"/>
        <v/>
      </c>
    </row>
    <row r="2382" spans="1:13" ht="12.75" customHeight="1" outlineLevel="1" x14ac:dyDescent="0.25">
      <c r="A2382" s="240"/>
      <c r="B2382" s="51" t="s">
        <v>580</v>
      </c>
      <c r="C2382" s="4"/>
      <c r="D2382" s="4"/>
      <c r="E2382" s="4" t="s">
        <v>3420</v>
      </c>
      <c r="F2382" s="4" t="s">
        <v>2681</v>
      </c>
      <c r="G2382" s="159" t="str">
        <f t="shared" si="778"/>
        <v>string</v>
      </c>
      <c r="H2382" s="159" t="str">
        <f t="shared" si="779"/>
        <v/>
      </c>
      <c r="I2382" s="159">
        <f t="shared" si="780"/>
        <v>1</v>
      </c>
      <c r="J2382" s="159" t="str">
        <f t="shared" si="781"/>
        <v/>
      </c>
      <c r="K2382" s="159" t="str">
        <f t="shared" si="782"/>
        <v/>
      </c>
      <c r="L2382" s="159" t="str">
        <f t="shared" si="783"/>
        <v/>
      </c>
      <c r="M2382" s="159" t="str">
        <f t="shared" si="784"/>
        <v>Yes</v>
      </c>
    </row>
    <row r="2383" spans="1:13" ht="12.75" customHeight="1" outlineLevel="1" x14ac:dyDescent="0.25">
      <c r="A2383" s="240"/>
      <c r="B2383" s="51" t="s">
        <v>580</v>
      </c>
      <c r="C2383" s="4"/>
      <c r="D2383" s="4"/>
      <c r="E2383" s="4" t="s">
        <v>3421</v>
      </c>
      <c r="F2383" s="4" t="s">
        <v>2681</v>
      </c>
      <c r="G2383" s="159" t="str">
        <f t="shared" si="778"/>
        <v>string</v>
      </c>
      <c r="H2383" s="159" t="str">
        <f t="shared" si="779"/>
        <v/>
      </c>
      <c r="I2383" s="159">
        <f t="shared" si="780"/>
        <v>2</v>
      </c>
      <c r="J2383" s="159" t="str">
        <f t="shared" si="781"/>
        <v/>
      </c>
      <c r="K2383" s="159" t="str">
        <f t="shared" si="782"/>
        <v/>
      </c>
      <c r="L2383" s="159" t="str">
        <f t="shared" si="783"/>
        <v/>
      </c>
      <c r="M2383" s="159" t="str">
        <f t="shared" si="784"/>
        <v>Yes</v>
      </c>
    </row>
    <row r="2384" spans="1:13" s="230" customFormat="1" ht="12.75" customHeight="1" outlineLevel="1" x14ac:dyDescent="0.25">
      <c r="A2384" s="240"/>
      <c r="B2384" s="50" t="s">
        <v>580</v>
      </c>
      <c r="C2384" s="4"/>
      <c r="D2384" s="4"/>
      <c r="E2384" s="4" t="s">
        <v>2787</v>
      </c>
      <c r="F2384" s="4" t="s">
        <v>2670</v>
      </c>
      <c r="G2384" s="4" t="str">
        <f t="shared" si="778"/>
        <v>string</v>
      </c>
      <c r="H2384" s="4">
        <f t="shared" si="779"/>
        <v>2</v>
      </c>
      <c r="I2384" s="4" t="str">
        <f t="shared" si="780"/>
        <v/>
      </c>
      <c r="J2384" s="4" t="str">
        <f t="shared" si="781"/>
        <v/>
      </c>
      <c r="K2384" s="4" t="str">
        <f t="shared" si="782"/>
        <v/>
      </c>
      <c r="L2384" s="4" t="str">
        <f t="shared" si="783"/>
        <v/>
      </c>
      <c r="M2384" s="4" t="str">
        <f t="shared" si="784"/>
        <v/>
      </c>
    </row>
    <row r="2385" spans="1:13" ht="12.75" customHeight="1" outlineLevel="1" x14ac:dyDescent="0.25">
      <c r="A2385" s="240"/>
      <c r="B2385" s="51" t="s">
        <v>580</v>
      </c>
      <c r="C2385" s="4"/>
      <c r="D2385" s="4"/>
      <c r="E2385" s="4" t="s">
        <v>3663</v>
      </c>
      <c r="F2385" s="4" t="s">
        <v>2670</v>
      </c>
      <c r="G2385" s="159" t="str">
        <f t="shared" si="778"/>
        <v>string</v>
      </c>
      <c r="H2385" s="159" t="str">
        <f t="shared" si="779"/>
        <v/>
      </c>
      <c r="I2385" s="159">
        <f t="shared" si="780"/>
        <v>4</v>
      </c>
      <c r="J2385" s="159" t="str">
        <f t="shared" si="781"/>
        <v/>
      </c>
      <c r="K2385" s="159" t="str">
        <f t="shared" si="782"/>
        <v/>
      </c>
      <c r="L2385" s="159" t="str">
        <f t="shared" si="783"/>
        <v/>
      </c>
      <c r="M2385" s="159" t="str">
        <f t="shared" si="784"/>
        <v/>
      </c>
    </row>
    <row r="2386" spans="1:13" ht="12.75" customHeight="1" x14ac:dyDescent="0.25">
      <c r="A2386" s="240"/>
      <c r="B2386" s="47" t="s">
        <v>1270</v>
      </c>
      <c r="C2386" s="48" t="str">
        <f>VLOOKUP($B2386,MMnames,2,FALSE)</f>
        <v>Special Reading Request Rejection</v>
      </c>
      <c r="D2386" s="49"/>
      <c r="E2386" s="49"/>
      <c r="F2386" s="14"/>
      <c r="G2386" s="14"/>
      <c r="H2386" s="14"/>
      <c r="I2386" s="14"/>
      <c r="J2386" s="14"/>
      <c r="K2386" s="14"/>
      <c r="L2386" s="14"/>
      <c r="M2386" s="14"/>
    </row>
    <row r="2387" spans="1:13" ht="12.75" customHeight="1" outlineLevel="1" x14ac:dyDescent="0.25">
      <c r="A2387" s="240"/>
      <c r="B2387" s="51" t="s">
        <v>1270</v>
      </c>
      <c r="C2387" s="159" t="s">
        <v>2668</v>
      </c>
      <c r="D2387" s="159"/>
      <c r="E2387" s="4" t="s">
        <v>2769</v>
      </c>
      <c r="F2387" s="4" t="s">
        <v>2670</v>
      </c>
      <c r="G2387" s="159" t="str">
        <f t="shared" ref="G2387:G2393" si="786">VLOOKUP(E2387,DI_schema,2,FALSE)</f>
        <v>string</v>
      </c>
      <c r="H2387" s="159">
        <f t="shared" ref="H2387:H2393" si="787">VLOOKUP($E2387,DI_schema,3,FALSE)</f>
        <v>11</v>
      </c>
      <c r="I2387" s="159" t="str">
        <f t="shared" ref="I2387:I2393" si="788">VLOOKUP($E2387,DI_schema,4,FALSE)</f>
        <v/>
      </c>
      <c r="J2387" s="159" t="str">
        <f t="shared" ref="J2387:J2393" si="789">VLOOKUP($E2387,DI_schema,5,FALSE)</f>
        <v/>
      </c>
      <c r="K2387" s="159" t="str">
        <f t="shared" ref="K2387:K2393" si="790">VLOOKUP($E2387,DI_schema,6,FALSE)</f>
        <v/>
      </c>
      <c r="L2387" s="159" t="str">
        <f t="shared" ref="L2387:L2393" si="791">VLOOKUP($E2387,DI_schema,7,FALSE)</f>
        <v/>
      </c>
      <c r="M2387" s="159" t="str">
        <f t="shared" ref="M2387:M2393" si="792">IF(LEN(VLOOKUP($E2387,DI_schema,8,FALSE))&gt;0,"Yes","")</f>
        <v/>
      </c>
    </row>
    <row r="2388" spans="1:13" ht="12.75" customHeight="1" outlineLevel="1" x14ac:dyDescent="0.25">
      <c r="A2388" s="240"/>
      <c r="B2388" s="51" t="s">
        <v>1270</v>
      </c>
      <c r="C2388" s="159"/>
      <c r="D2388" s="159"/>
      <c r="E2388" s="4" t="s">
        <v>2894</v>
      </c>
      <c r="F2388" s="229" t="s">
        <v>2670</v>
      </c>
      <c r="G2388" s="159" t="str">
        <f t="shared" si="786"/>
        <v>string</v>
      </c>
      <c r="H2388" s="159" t="str">
        <f t="shared" si="787"/>
        <v/>
      </c>
      <c r="I2388" s="159">
        <f t="shared" si="788"/>
        <v>35</v>
      </c>
      <c r="J2388" s="159" t="str">
        <f t="shared" si="789"/>
        <v/>
      </c>
      <c r="K2388" s="159" t="str">
        <f t="shared" si="790"/>
        <v/>
      </c>
      <c r="L2388" s="159" t="str">
        <f t="shared" si="791"/>
        <v/>
      </c>
      <c r="M2388" s="159" t="str">
        <f t="shared" si="792"/>
        <v/>
      </c>
    </row>
    <row r="2389" spans="1:13" ht="12.75" customHeight="1" outlineLevel="1" x14ac:dyDescent="0.25">
      <c r="A2389" s="240"/>
      <c r="B2389" s="51" t="s">
        <v>1270</v>
      </c>
      <c r="C2389" s="159"/>
      <c r="D2389" s="159"/>
      <c r="E2389" s="4" t="s">
        <v>2671</v>
      </c>
      <c r="F2389" s="4" t="s">
        <v>2670</v>
      </c>
      <c r="G2389" s="159" t="str">
        <f t="shared" si="786"/>
        <v>string</v>
      </c>
      <c r="H2389" s="159">
        <f t="shared" si="787"/>
        <v>3</v>
      </c>
      <c r="I2389" s="159" t="str">
        <f t="shared" si="788"/>
        <v/>
      </c>
      <c r="J2389" s="159" t="str">
        <f t="shared" si="789"/>
        <v/>
      </c>
      <c r="K2389" s="159" t="str">
        <f t="shared" si="790"/>
        <v/>
      </c>
      <c r="L2389" s="159" t="str">
        <f t="shared" si="791"/>
        <v/>
      </c>
      <c r="M2389" s="159" t="str">
        <f t="shared" si="792"/>
        <v/>
      </c>
    </row>
    <row r="2390" spans="1:13" ht="12.75" customHeight="1" outlineLevel="1" x14ac:dyDescent="0.25">
      <c r="A2390" s="240"/>
      <c r="B2390" s="51" t="s">
        <v>1270</v>
      </c>
      <c r="C2390" s="159"/>
      <c r="D2390" s="159"/>
      <c r="E2390" s="4" t="s">
        <v>2895</v>
      </c>
      <c r="F2390" s="4" t="s">
        <v>2681</v>
      </c>
      <c r="G2390" s="159" t="str">
        <f t="shared" si="786"/>
        <v>date</v>
      </c>
      <c r="H2390" s="159" t="str">
        <f t="shared" si="787"/>
        <v/>
      </c>
      <c r="I2390" s="159" t="str">
        <f t="shared" si="788"/>
        <v/>
      </c>
      <c r="J2390" s="159" t="str">
        <f t="shared" si="789"/>
        <v/>
      </c>
      <c r="K2390" s="159" t="str">
        <f t="shared" si="790"/>
        <v/>
      </c>
      <c r="L2390" s="159" t="str">
        <f t="shared" si="791"/>
        <v/>
      </c>
      <c r="M2390" s="159" t="str">
        <f t="shared" si="792"/>
        <v/>
      </c>
    </row>
    <row r="2391" spans="1:13" ht="12.75" customHeight="1" outlineLevel="1" x14ac:dyDescent="0.25">
      <c r="A2391" s="240"/>
      <c r="B2391" s="51" t="s">
        <v>1270</v>
      </c>
      <c r="C2391" s="159"/>
      <c r="D2391" s="159"/>
      <c r="E2391" s="4" t="s">
        <v>3460</v>
      </c>
      <c r="F2391" s="4" t="s">
        <v>2670</v>
      </c>
      <c r="G2391" s="159" t="str">
        <f t="shared" si="786"/>
        <v>string</v>
      </c>
      <c r="H2391" s="159" t="str">
        <f t="shared" si="787"/>
        <v/>
      </c>
      <c r="I2391" s="159">
        <f t="shared" si="788"/>
        <v>3</v>
      </c>
      <c r="J2391" s="159" t="str">
        <f t="shared" si="789"/>
        <v/>
      </c>
      <c r="K2391" s="159" t="str">
        <f t="shared" si="790"/>
        <v/>
      </c>
      <c r="L2391" s="159" t="str">
        <f t="shared" si="791"/>
        <v/>
      </c>
      <c r="M2391" s="159" t="str">
        <f t="shared" si="792"/>
        <v/>
      </c>
    </row>
    <row r="2392" spans="1:13" ht="12.75" customHeight="1" outlineLevel="1" x14ac:dyDescent="0.25">
      <c r="A2392" s="240"/>
      <c r="B2392" s="51" t="s">
        <v>1270</v>
      </c>
      <c r="C2392" s="159"/>
      <c r="D2392" s="159"/>
      <c r="E2392" s="159" t="s">
        <v>620</v>
      </c>
      <c r="F2392" s="4" t="s">
        <v>2670</v>
      </c>
      <c r="G2392" s="159" t="str">
        <f t="shared" si="786"/>
        <v>string</v>
      </c>
      <c r="H2392" s="159" t="str">
        <f t="shared" si="787"/>
        <v/>
      </c>
      <c r="I2392" s="159">
        <f t="shared" si="788"/>
        <v>2</v>
      </c>
      <c r="J2392" s="159" t="str">
        <f t="shared" si="789"/>
        <v/>
      </c>
      <c r="K2392" s="159" t="str">
        <f t="shared" si="790"/>
        <v/>
      </c>
      <c r="L2392" s="159" t="str">
        <f t="shared" si="791"/>
        <v/>
      </c>
      <c r="M2392" s="159" t="str">
        <f t="shared" si="792"/>
        <v/>
      </c>
    </row>
    <row r="2393" spans="1:13" ht="12.75" customHeight="1" outlineLevel="1" x14ac:dyDescent="0.25">
      <c r="A2393" s="240"/>
      <c r="B2393" s="51" t="s">
        <v>1270</v>
      </c>
      <c r="C2393" s="159"/>
      <c r="D2393" s="159"/>
      <c r="E2393" s="159" t="s">
        <v>1315</v>
      </c>
      <c r="F2393" s="4" t="s">
        <v>2670</v>
      </c>
      <c r="G2393" s="159" t="str">
        <f t="shared" si="786"/>
        <v>string</v>
      </c>
      <c r="H2393" s="159" t="str">
        <f t="shared" si="787"/>
        <v/>
      </c>
      <c r="I2393" s="159">
        <f t="shared" si="788"/>
        <v>2</v>
      </c>
      <c r="J2393" s="159" t="str">
        <f t="shared" si="789"/>
        <v/>
      </c>
      <c r="K2393" s="159" t="str">
        <f t="shared" si="790"/>
        <v/>
      </c>
      <c r="L2393" s="159" t="str">
        <f t="shared" si="791"/>
        <v/>
      </c>
      <c r="M2393" s="159" t="str">
        <f t="shared" si="792"/>
        <v/>
      </c>
    </row>
    <row r="2394" spans="1:13" s="230" customFormat="1" ht="12.75" customHeight="1" outlineLevel="1" x14ac:dyDescent="0.25">
      <c r="A2394" s="240"/>
      <c r="B2394" s="276" t="s">
        <v>1270</v>
      </c>
      <c r="C2394" s="237" t="s">
        <v>2898</v>
      </c>
      <c r="D2394" s="237" t="s">
        <v>2674</v>
      </c>
      <c r="E2394" s="237" t="s">
        <v>648</v>
      </c>
      <c r="F2394" s="237" t="s">
        <v>2670</v>
      </c>
      <c r="G2394" s="237" t="s">
        <v>2241</v>
      </c>
      <c r="H2394" s="237" t="s">
        <v>2248</v>
      </c>
      <c r="I2394" s="237">
        <v>3</v>
      </c>
      <c r="J2394" s="237">
        <v>2</v>
      </c>
      <c r="K2394" s="237" t="s">
        <v>2248</v>
      </c>
      <c r="L2394" s="237" t="s">
        <v>2248</v>
      </c>
      <c r="M2394" s="237" t="s">
        <v>2248</v>
      </c>
    </row>
    <row r="2395" spans="1:13" ht="12.75" customHeight="1" x14ac:dyDescent="0.25">
      <c r="A2395" s="240"/>
      <c r="B2395" s="47" t="s">
        <v>3781</v>
      </c>
      <c r="C2395" s="48" t="str">
        <f>VLOOKUP($B2395,MMnames,2,FALSE)</f>
        <v>Designated DUoS Payment Dispute Control</v>
      </c>
      <c r="D2395" s="49"/>
      <c r="E2395" s="49"/>
      <c r="F2395" s="14"/>
      <c r="G2395" s="14"/>
      <c r="H2395" s="14"/>
      <c r="I2395" s="14"/>
      <c r="J2395" s="14"/>
      <c r="K2395" s="14"/>
      <c r="L2395" s="14"/>
      <c r="M2395" s="14"/>
    </row>
    <row r="2396" spans="1:13" ht="12.75" customHeight="1" outlineLevel="1" x14ac:dyDescent="0.25">
      <c r="A2396" s="240"/>
      <c r="B2396" s="51" t="s">
        <v>3781</v>
      </c>
      <c r="C2396" s="159" t="s">
        <v>2668</v>
      </c>
      <c r="D2396" s="159"/>
      <c r="E2396" s="159" t="s">
        <v>2894</v>
      </c>
      <c r="F2396" s="233" t="s">
        <v>2681</v>
      </c>
      <c r="G2396" s="159" t="str">
        <f>VLOOKUP(E2396,DI_schema,2,FALSE)</f>
        <v>string</v>
      </c>
      <c r="H2396" s="159" t="str">
        <f>VLOOKUP($E2396,DI_schema,3,FALSE)</f>
        <v/>
      </c>
      <c r="I2396" s="159">
        <f>VLOOKUP($E2396,DI_schema,4,FALSE)</f>
        <v>35</v>
      </c>
      <c r="J2396" s="159" t="str">
        <f>VLOOKUP($E2396,DI_schema,5,FALSE)</f>
        <v/>
      </c>
      <c r="K2396" s="159" t="str">
        <f>VLOOKUP($E2396,DI_schema,6,FALSE)</f>
        <v/>
      </c>
      <c r="L2396" s="159" t="str">
        <f>VLOOKUP($E2396,DI_schema,7,FALSE)</f>
        <v/>
      </c>
      <c r="M2396" s="159" t="str">
        <f>IF(LEN(VLOOKUP($E2396,DI_schema,8,FALSE))&gt;0,"Yes","")</f>
        <v/>
      </c>
    </row>
    <row r="2397" spans="1:13" ht="12.75" customHeight="1" outlineLevel="1" x14ac:dyDescent="0.25">
      <c r="A2397" s="240"/>
      <c r="B2397" s="51" t="s">
        <v>3781</v>
      </c>
      <c r="C2397" s="159"/>
      <c r="D2397" s="159"/>
      <c r="E2397" s="159" t="s">
        <v>3454</v>
      </c>
      <c r="F2397" s="159" t="s">
        <v>2670</v>
      </c>
      <c r="G2397" s="159" t="str">
        <f>VLOOKUP(E2397,DI_schema,2,FALSE)</f>
        <v>string</v>
      </c>
      <c r="H2397" s="159" t="str">
        <f>VLOOKUP($E2397,DI_schema,3,FALSE)</f>
        <v/>
      </c>
      <c r="I2397" s="159">
        <f>VLOOKUP($E2397,DI_schema,4,FALSE)</f>
        <v>12</v>
      </c>
      <c r="J2397" s="159" t="str">
        <f>VLOOKUP($E2397,DI_schema,5,FALSE)</f>
        <v/>
      </c>
      <c r="K2397" s="159" t="str">
        <f>VLOOKUP($E2397,DI_schema,6,FALSE)</f>
        <v/>
      </c>
      <c r="L2397" s="159" t="str">
        <f>VLOOKUP($E2397,DI_schema,7,FALSE)</f>
        <v/>
      </c>
      <c r="M2397" s="159" t="str">
        <f>IF(LEN(VLOOKUP($E2397,DI_schema,8,FALSE))&gt;0,"Yes","")</f>
        <v/>
      </c>
    </row>
    <row r="2398" spans="1:13" ht="12.75" customHeight="1" outlineLevel="1" x14ac:dyDescent="0.25">
      <c r="A2398" s="240"/>
      <c r="B2398" s="51" t="s">
        <v>3781</v>
      </c>
      <c r="C2398" s="159"/>
      <c r="D2398" s="159"/>
      <c r="E2398" s="159" t="s">
        <v>3457</v>
      </c>
      <c r="F2398" s="4" t="s">
        <v>2670</v>
      </c>
      <c r="G2398" s="159" t="str">
        <f>VLOOKUP(E2398,DI_schema,2,FALSE)</f>
        <v>decimal</v>
      </c>
      <c r="H2398" s="159" t="str">
        <f>VLOOKUP($E2398,DI_schema,3,FALSE)</f>
        <v/>
      </c>
      <c r="I2398" s="159" t="str">
        <f>VLOOKUP($E2398,DI_schema,4,FALSE)</f>
        <v/>
      </c>
      <c r="J2398" s="159" t="str">
        <f>VLOOKUP($E2398,DI_schema,5,FALSE)</f>
        <v/>
      </c>
      <c r="K2398" s="159">
        <f>VLOOKUP($E2398,DI_schema,6,FALSE)</f>
        <v>13</v>
      </c>
      <c r="L2398" s="159">
        <f>VLOOKUP($E2398,DI_schema,7,FALSE)</f>
        <v>2</v>
      </c>
      <c r="M2398" s="159" t="str">
        <f>IF(LEN(VLOOKUP($E2398,DI_schema,8,FALSE))&gt;0,"Yes","")</f>
        <v/>
      </c>
    </row>
    <row r="2399" spans="1:13" ht="12.75" customHeight="1" outlineLevel="1" x14ac:dyDescent="0.25">
      <c r="A2399" s="240"/>
      <c r="B2399" s="51" t="s">
        <v>3781</v>
      </c>
      <c r="C2399" s="4"/>
      <c r="D2399" s="159"/>
      <c r="E2399" s="159" t="s">
        <v>3458</v>
      </c>
      <c r="F2399" s="4" t="s">
        <v>2670</v>
      </c>
      <c r="G2399" s="159" t="str">
        <f>VLOOKUP(E2399,DI_schema,2,FALSE)</f>
        <v>int</v>
      </c>
      <c r="H2399" s="159" t="str">
        <f>VLOOKUP($E2399,DI_schema,3,FALSE)</f>
        <v/>
      </c>
      <c r="I2399" s="159" t="str">
        <f>VLOOKUP($E2399,DI_schema,4,FALSE)</f>
        <v/>
      </c>
      <c r="J2399" s="159" t="str">
        <f>VLOOKUP($E2399,DI_schema,5,FALSE)</f>
        <v/>
      </c>
      <c r="K2399" s="159">
        <f>VLOOKUP($E2399,DI_schema,6,FALSE)</f>
        <v>9</v>
      </c>
      <c r="L2399" s="159" t="str">
        <f>VLOOKUP($E2399,DI_schema,7,FALSE)</f>
        <v/>
      </c>
      <c r="M2399" s="159" t="str">
        <f>IF(LEN(VLOOKUP($E2399,DI_schema,8,FALSE))&gt;0,"Yes","")</f>
        <v/>
      </c>
    </row>
    <row r="2400" spans="1:13" ht="12.75" customHeight="1" x14ac:dyDescent="0.25">
      <c r="A2400" s="240"/>
      <c r="B2400" s="47" t="s">
        <v>3789</v>
      </c>
      <c r="C2400" s="48" t="str">
        <f>VLOOKUP($B2400,MMnames,2,FALSE)</f>
        <v>Unmetered Characteristics Withdrawal</v>
      </c>
      <c r="D2400" s="49"/>
      <c r="E2400" s="49"/>
      <c r="F2400" s="14"/>
      <c r="G2400" s="14"/>
      <c r="H2400" s="14"/>
      <c r="I2400" s="14"/>
      <c r="J2400" s="14"/>
      <c r="K2400" s="14"/>
      <c r="L2400" s="14"/>
      <c r="M2400" s="14"/>
    </row>
    <row r="2401" spans="1:13" ht="12.75" customHeight="1" outlineLevel="1" x14ac:dyDescent="0.25">
      <c r="A2401" s="240"/>
      <c r="B2401" s="51" t="s">
        <v>3789</v>
      </c>
      <c r="C2401" s="159" t="s">
        <v>2668</v>
      </c>
      <c r="D2401" s="159"/>
      <c r="E2401" s="4" t="s">
        <v>2769</v>
      </c>
      <c r="F2401" s="159" t="s">
        <v>2670</v>
      </c>
      <c r="G2401" s="159" t="str">
        <f t="shared" ref="G2401:G2412" si="793">VLOOKUP(E2401,DI_schema,2,FALSE)</f>
        <v>string</v>
      </c>
      <c r="H2401" s="159">
        <f t="shared" ref="H2401:H2412" si="794">VLOOKUP($E2401,DI_schema,3,FALSE)</f>
        <v>11</v>
      </c>
      <c r="I2401" s="159" t="str">
        <f t="shared" ref="I2401:I2412" si="795">VLOOKUP($E2401,DI_schema,4,FALSE)</f>
        <v/>
      </c>
      <c r="J2401" s="159" t="str">
        <f t="shared" ref="J2401:J2412" si="796">VLOOKUP($E2401,DI_schema,5,FALSE)</f>
        <v/>
      </c>
      <c r="K2401" s="159" t="str">
        <f t="shared" ref="K2401:K2412" si="797">VLOOKUP($E2401,DI_schema,6,FALSE)</f>
        <v/>
      </c>
      <c r="L2401" s="159" t="str">
        <f t="shared" ref="L2401:L2412" si="798">VLOOKUP($E2401,DI_schema,7,FALSE)</f>
        <v/>
      </c>
      <c r="M2401" s="159" t="str">
        <f t="shared" ref="M2401:M2412" si="799">IF(LEN(VLOOKUP($E2401,DI_schema,8,FALSE))&gt;0,"Yes","")</f>
        <v/>
      </c>
    </row>
    <row r="2402" spans="1:13" ht="12.75" customHeight="1" outlineLevel="1" x14ac:dyDescent="0.25">
      <c r="A2402" s="240"/>
      <c r="B2402" s="51" t="s">
        <v>3789</v>
      </c>
      <c r="C2402" s="159"/>
      <c r="D2402" s="159"/>
      <c r="E2402" s="159" t="s">
        <v>2770</v>
      </c>
      <c r="F2402" s="234" t="s">
        <v>2681</v>
      </c>
      <c r="G2402" s="159" t="str">
        <f t="shared" si="793"/>
        <v>string</v>
      </c>
      <c r="H2402" s="159">
        <f t="shared" si="794"/>
        <v>11</v>
      </c>
      <c r="I2402" s="159" t="str">
        <f t="shared" si="795"/>
        <v/>
      </c>
      <c r="J2402" s="159" t="str">
        <f t="shared" si="796"/>
        <v/>
      </c>
      <c r="K2402" s="159" t="str">
        <f t="shared" si="797"/>
        <v/>
      </c>
      <c r="L2402" s="159" t="str">
        <f t="shared" si="798"/>
        <v/>
      </c>
      <c r="M2402" s="159" t="str">
        <f t="shared" si="799"/>
        <v/>
      </c>
    </row>
    <row r="2403" spans="1:13" ht="12.75" customHeight="1" outlineLevel="1" x14ac:dyDescent="0.25">
      <c r="A2403" s="240"/>
      <c r="B2403" s="51" t="s">
        <v>3789</v>
      </c>
      <c r="C2403" s="159"/>
      <c r="D2403" s="159"/>
      <c r="E2403" s="159" t="s">
        <v>2683</v>
      </c>
      <c r="F2403" s="159" t="s">
        <v>2670</v>
      </c>
      <c r="G2403" s="159" t="str">
        <f t="shared" si="793"/>
        <v>string</v>
      </c>
      <c r="H2403" s="159" t="str">
        <f t="shared" si="794"/>
        <v/>
      </c>
      <c r="I2403" s="159">
        <f t="shared" si="795"/>
        <v>3</v>
      </c>
      <c r="J2403" s="159" t="str">
        <f t="shared" si="796"/>
        <v/>
      </c>
      <c r="K2403" s="159" t="str">
        <f t="shared" si="797"/>
        <v/>
      </c>
      <c r="L2403" s="159" t="str">
        <f t="shared" si="798"/>
        <v/>
      </c>
      <c r="M2403" s="159" t="str">
        <f t="shared" si="799"/>
        <v/>
      </c>
    </row>
    <row r="2404" spans="1:13" ht="12.75" customHeight="1" outlineLevel="1" x14ac:dyDescent="0.25">
      <c r="A2404" s="240"/>
      <c r="B2404" s="51" t="s">
        <v>3789</v>
      </c>
      <c r="C2404" s="159"/>
      <c r="D2404" s="159"/>
      <c r="E2404" s="159" t="s">
        <v>2771</v>
      </c>
      <c r="F2404" s="159" t="s">
        <v>2670</v>
      </c>
      <c r="G2404" s="159" t="str">
        <f t="shared" si="793"/>
        <v>string</v>
      </c>
      <c r="H2404" s="159" t="str">
        <f t="shared" si="794"/>
        <v/>
      </c>
      <c r="I2404" s="159">
        <f t="shared" si="795"/>
        <v>4</v>
      </c>
      <c r="J2404" s="159" t="str">
        <f t="shared" si="796"/>
        <v/>
      </c>
      <c r="K2404" s="159" t="str">
        <f t="shared" si="797"/>
        <v/>
      </c>
      <c r="L2404" s="159" t="str">
        <f t="shared" si="798"/>
        <v/>
      </c>
      <c r="M2404" s="159" t="str">
        <f t="shared" si="799"/>
        <v/>
      </c>
    </row>
    <row r="2405" spans="1:13" ht="12.75" customHeight="1" outlineLevel="1" x14ac:dyDescent="0.25">
      <c r="A2405" s="240"/>
      <c r="B2405" s="51" t="s">
        <v>3789</v>
      </c>
      <c r="C2405" s="159"/>
      <c r="D2405" s="159"/>
      <c r="E2405" s="159" t="s">
        <v>2772</v>
      </c>
      <c r="F2405" s="159" t="s">
        <v>2670</v>
      </c>
      <c r="G2405" s="159" t="str">
        <f t="shared" si="793"/>
        <v>string</v>
      </c>
      <c r="H2405" s="159" t="str">
        <f t="shared" si="794"/>
        <v/>
      </c>
      <c r="I2405" s="159">
        <f t="shared" si="795"/>
        <v>2</v>
      </c>
      <c r="J2405" s="159" t="str">
        <f t="shared" si="796"/>
        <v/>
      </c>
      <c r="K2405" s="159" t="str">
        <f t="shared" si="797"/>
        <v/>
      </c>
      <c r="L2405" s="159" t="str">
        <f t="shared" si="798"/>
        <v/>
      </c>
      <c r="M2405" s="159" t="str">
        <f t="shared" si="799"/>
        <v/>
      </c>
    </row>
    <row r="2406" spans="1:13" ht="12.75" customHeight="1" outlineLevel="1" x14ac:dyDescent="0.25">
      <c r="A2406" s="240"/>
      <c r="B2406" s="51" t="s">
        <v>3789</v>
      </c>
      <c r="C2406" s="159"/>
      <c r="D2406" s="159"/>
      <c r="E2406" s="4" t="s">
        <v>2590</v>
      </c>
      <c r="F2406" s="159" t="s">
        <v>2670</v>
      </c>
      <c r="G2406" s="159" t="str">
        <f t="shared" si="793"/>
        <v>string</v>
      </c>
      <c r="H2406" s="159" t="str">
        <f t="shared" si="794"/>
        <v/>
      </c>
      <c r="I2406" s="159">
        <f t="shared" si="795"/>
        <v>10</v>
      </c>
      <c r="J2406" s="159" t="str">
        <f t="shared" si="796"/>
        <v/>
      </c>
      <c r="K2406" s="159" t="str">
        <f t="shared" si="797"/>
        <v/>
      </c>
      <c r="L2406" s="159" t="str">
        <f t="shared" si="798"/>
        <v/>
      </c>
      <c r="M2406" s="159" t="str">
        <f t="shared" si="799"/>
        <v/>
      </c>
    </row>
    <row r="2407" spans="1:13" ht="12.75" customHeight="1" outlineLevel="1" x14ac:dyDescent="0.25">
      <c r="A2407" s="240"/>
      <c r="B2407" s="51" t="s">
        <v>3789</v>
      </c>
      <c r="C2407" s="159"/>
      <c r="D2407" s="159"/>
      <c r="E2407" s="159" t="s">
        <v>629</v>
      </c>
      <c r="F2407" s="159" t="s">
        <v>2670</v>
      </c>
      <c r="G2407" s="159" t="str">
        <f t="shared" si="793"/>
        <v>string</v>
      </c>
      <c r="H2407" s="159" t="str">
        <f t="shared" si="794"/>
        <v/>
      </c>
      <c r="I2407" s="159">
        <f t="shared" si="795"/>
        <v>35</v>
      </c>
      <c r="J2407" s="159" t="str">
        <f t="shared" si="796"/>
        <v/>
      </c>
      <c r="K2407" s="159" t="str">
        <f t="shared" si="797"/>
        <v/>
      </c>
      <c r="L2407" s="159" t="str">
        <f t="shared" si="798"/>
        <v/>
      </c>
      <c r="M2407" s="159" t="str">
        <f t="shared" si="799"/>
        <v/>
      </c>
    </row>
    <row r="2408" spans="1:13" ht="12.75" customHeight="1" outlineLevel="1" x14ac:dyDescent="0.25">
      <c r="A2408" s="240"/>
      <c r="B2408" s="51" t="s">
        <v>3789</v>
      </c>
      <c r="C2408" s="159"/>
      <c r="D2408" s="159"/>
      <c r="E2408" s="159" t="s">
        <v>630</v>
      </c>
      <c r="F2408" s="159" t="s">
        <v>2670</v>
      </c>
      <c r="G2408" s="159" t="str">
        <f t="shared" si="793"/>
        <v>string</v>
      </c>
      <c r="H2408" s="159" t="str">
        <f t="shared" si="794"/>
        <v/>
      </c>
      <c r="I2408" s="159">
        <f t="shared" si="795"/>
        <v>3</v>
      </c>
      <c r="J2408" s="159" t="str">
        <f t="shared" si="796"/>
        <v/>
      </c>
      <c r="K2408" s="159" t="str">
        <f t="shared" si="797"/>
        <v/>
      </c>
      <c r="L2408" s="159" t="str">
        <f t="shared" si="798"/>
        <v/>
      </c>
      <c r="M2408" s="159" t="str">
        <f t="shared" si="799"/>
        <v/>
      </c>
    </row>
    <row r="2409" spans="1:13" ht="12.75" customHeight="1" outlineLevel="1" x14ac:dyDescent="0.25">
      <c r="A2409" s="240"/>
      <c r="B2409" s="51" t="s">
        <v>3789</v>
      </c>
      <c r="C2409" s="159"/>
      <c r="D2409" s="159"/>
      <c r="E2409" s="159" t="s">
        <v>631</v>
      </c>
      <c r="F2409" s="159" t="s">
        <v>2670</v>
      </c>
      <c r="G2409" s="159" t="str">
        <f t="shared" si="793"/>
        <v>int</v>
      </c>
      <c r="H2409" s="159" t="str">
        <f t="shared" si="794"/>
        <v/>
      </c>
      <c r="I2409" s="159" t="str">
        <f t="shared" si="795"/>
        <v/>
      </c>
      <c r="J2409" s="159" t="str">
        <f t="shared" si="796"/>
        <v/>
      </c>
      <c r="K2409" s="159">
        <f t="shared" si="797"/>
        <v>9</v>
      </c>
      <c r="L2409" s="159" t="str">
        <f t="shared" si="798"/>
        <v/>
      </c>
      <c r="M2409" s="159" t="str">
        <f t="shared" si="799"/>
        <v/>
      </c>
    </row>
    <row r="2410" spans="1:13" ht="12.75" customHeight="1" outlineLevel="1" x14ac:dyDescent="0.25">
      <c r="A2410" s="240"/>
      <c r="B2410" s="51" t="s">
        <v>3789</v>
      </c>
      <c r="C2410" s="159"/>
      <c r="D2410" s="159"/>
      <c r="E2410" s="159" t="s">
        <v>632</v>
      </c>
      <c r="F2410" s="159" t="s">
        <v>2681</v>
      </c>
      <c r="G2410" s="159" t="str">
        <f t="shared" si="793"/>
        <v>boolean</v>
      </c>
      <c r="H2410" s="159" t="str">
        <f t="shared" si="794"/>
        <v/>
      </c>
      <c r="I2410" s="159" t="str">
        <f t="shared" si="795"/>
        <v/>
      </c>
      <c r="J2410" s="159" t="str">
        <f t="shared" si="796"/>
        <v/>
      </c>
      <c r="K2410" s="159" t="str">
        <f t="shared" si="797"/>
        <v/>
      </c>
      <c r="L2410" s="159" t="str">
        <f t="shared" si="798"/>
        <v/>
      </c>
      <c r="M2410" s="159" t="str">
        <f t="shared" si="799"/>
        <v/>
      </c>
    </row>
    <row r="2411" spans="1:13" ht="12.75" customHeight="1" outlineLevel="1" x14ac:dyDescent="0.25">
      <c r="A2411" s="240"/>
      <c r="B2411" s="51" t="s">
        <v>3789</v>
      </c>
      <c r="C2411" s="159"/>
      <c r="D2411" s="159"/>
      <c r="E2411" s="159" t="s">
        <v>1245</v>
      </c>
      <c r="F2411" s="159" t="s">
        <v>2670</v>
      </c>
      <c r="G2411" s="159" t="str">
        <f t="shared" si="793"/>
        <v>date</v>
      </c>
      <c r="H2411" s="159" t="str">
        <f t="shared" si="794"/>
        <v/>
      </c>
      <c r="I2411" s="159" t="str">
        <f t="shared" si="795"/>
        <v/>
      </c>
      <c r="J2411" s="159" t="str">
        <f t="shared" si="796"/>
        <v/>
      </c>
      <c r="K2411" s="159" t="str">
        <f t="shared" si="797"/>
        <v/>
      </c>
      <c r="L2411" s="159" t="str">
        <f t="shared" si="798"/>
        <v/>
      </c>
      <c r="M2411" s="159" t="str">
        <f t="shared" si="799"/>
        <v/>
      </c>
    </row>
    <row r="2412" spans="1:13" ht="12.75" customHeight="1" outlineLevel="1" x14ac:dyDescent="0.25">
      <c r="A2412" s="240"/>
      <c r="B2412" s="51" t="s">
        <v>3789</v>
      </c>
      <c r="C2412" s="159"/>
      <c r="D2412" s="159"/>
      <c r="E2412" s="159" t="s">
        <v>2889</v>
      </c>
      <c r="F2412" s="159" t="s">
        <v>2681</v>
      </c>
      <c r="G2412" s="159" t="str">
        <f t="shared" si="793"/>
        <v>string</v>
      </c>
      <c r="H2412" s="159">
        <f t="shared" si="794"/>
        <v>2</v>
      </c>
      <c r="I2412" s="159" t="str">
        <f t="shared" si="795"/>
        <v/>
      </c>
      <c r="J2412" s="159" t="str">
        <f t="shared" si="796"/>
        <v/>
      </c>
      <c r="K2412" s="159" t="str">
        <f t="shared" si="797"/>
        <v/>
      </c>
      <c r="L2412" s="159" t="str">
        <f t="shared" si="798"/>
        <v/>
      </c>
      <c r="M2412" s="159" t="str">
        <f t="shared" si="799"/>
        <v/>
      </c>
    </row>
    <row r="2413" spans="1:13" ht="12.75" customHeight="1" outlineLevel="1" x14ac:dyDescent="0.25">
      <c r="A2413" s="240"/>
      <c r="B2413" s="51" t="s">
        <v>3789</v>
      </c>
      <c r="C2413" s="159"/>
      <c r="D2413" s="159"/>
      <c r="E2413" s="159" t="s">
        <v>3979</v>
      </c>
      <c r="F2413" s="159" t="s">
        <v>2681</v>
      </c>
      <c r="G2413" s="159" t="s">
        <v>2244</v>
      </c>
      <c r="H2413" s="159"/>
      <c r="I2413" s="159"/>
      <c r="J2413" s="159"/>
      <c r="K2413" s="159"/>
      <c r="L2413" s="159"/>
      <c r="M2413" s="159"/>
    </row>
    <row r="2414" spans="1:13" ht="12.75" customHeight="1" outlineLevel="1" x14ac:dyDescent="0.25">
      <c r="A2414" s="240"/>
      <c r="B2414" s="51" t="s">
        <v>3789</v>
      </c>
      <c r="C2414" s="4" t="s">
        <v>3839</v>
      </c>
      <c r="D2414" s="4" t="s">
        <v>2670</v>
      </c>
      <c r="E2414" s="234" t="s">
        <v>1247</v>
      </c>
      <c r="F2414" s="234" t="s">
        <v>2681</v>
      </c>
      <c r="G2414" s="159" t="str">
        <f t="shared" ref="G2414:G2430" si="800">VLOOKUP(E2414,DI_schema,2,FALSE)</f>
        <v>string</v>
      </c>
      <c r="H2414" s="159" t="str">
        <f t="shared" ref="H2414:H2430" si="801">VLOOKUP($E2414,DI_schema,3,FALSE)</f>
        <v/>
      </c>
      <c r="I2414" s="159">
        <f t="shared" ref="I2414:I2430" si="802">VLOOKUP($E2414,DI_schema,4,FALSE)</f>
        <v>10</v>
      </c>
      <c r="J2414" s="159" t="str">
        <f t="shared" ref="J2414:J2430" si="803">VLOOKUP($E2414,DI_schema,5,FALSE)</f>
        <v/>
      </c>
      <c r="K2414" s="159" t="str">
        <f t="shared" ref="K2414:K2430" si="804">VLOOKUP($E2414,DI_schema,6,FALSE)</f>
        <v/>
      </c>
      <c r="L2414" s="159" t="str">
        <f t="shared" ref="L2414:L2430" si="805">VLOOKUP($E2414,DI_schema,7,FALSE)</f>
        <v/>
      </c>
      <c r="M2414" s="159" t="str">
        <f t="shared" ref="M2414:M2430" si="806">IF(LEN(VLOOKUP($E2414,DI_schema,8,FALSE))&gt;0,"Yes","")</f>
        <v/>
      </c>
    </row>
    <row r="2415" spans="1:13" ht="12.75" customHeight="1" outlineLevel="1" x14ac:dyDescent="0.25">
      <c r="A2415" s="240"/>
      <c r="B2415" s="51" t="s">
        <v>3789</v>
      </c>
      <c r="C2415" s="4"/>
      <c r="D2415" s="4"/>
      <c r="E2415" s="234" t="s">
        <v>1248</v>
      </c>
      <c r="F2415" s="234" t="s">
        <v>2681</v>
      </c>
      <c r="G2415" s="159" t="str">
        <f t="shared" si="800"/>
        <v>string</v>
      </c>
      <c r="H2415" s="159" t="str">
        <f t="shared" si="801"/>
        <v/>
      </c>
      <c r="I2415" s="159">
        <f t="shared" si="802"/>
        <v>40</v>
      </c>
      <c r="J2415" s="159" t="str">
        <f t="shared" si="803"/>
        <v/>
      </c>
      <c r="K2415" s="159" t="str">
        <f t="shared" si="804"/>
        <v/>
      </c>
      <c r="L2415" s="159" t="str">
        <f t="shared" si="805"/>
        <v/>
      </c>
      <c r="M2415" s="159" t="str">
        <f t="shared" si="806"/>
        <v/>
      </c>
    </row>
    <row r="2416" spans="1:13" ht="12.75" customHeight="1" outlineLevel="1" x14ac:dyDescent="0.25">
      <c r="A2416" s="240"/>
      <c r="B2416" s="51" t="s">
        <v>3789</v>
      </c>
      <c r="C2416" s="4"/>
      <c r="D2416" s="4"/>
      <c r="E2416" s="234" t="s">
        <v>1249</v>
      </c>
      <c r="F2416" s="234" t="s">
        <v>2681</v>
      </c>
      <c r="G2416" s="159" t="str">
        <f t="shared" si="800"/>
        <v>string</v>
      </c>
      <c r="H2416" s="159" t="str">
        <f t="shared" si="801"/>
        <v/>
      </c>
      <c r="I2416" s="159">
        <f t="shared" si="802"/>
        <v>40</v>
      </c>
      <c r="J2416" s="159" t="str">
        <f t="shared" si="803"/>
        <v/>
      </c>
      <c r="K2416" s="159" t="str">
        <f t="shared" si="804"/>
        <v/>
      </c>
      <c r="L2416" s="159" t="str">
        <f t="shared" si="805"/>
        <v/>
      </c>
      <c r="M2416" s="159" t="str">
        <f t="shared" si="806"/>
        <v/>
      </c>
    </row>
    <row r="2417" spans="1:13" ht="12.75" customHeight="1" outlineLevel="1" x14ac:dyDescent="0.25">
      <c r="A2417" s="240"/>
      <c r="B2417" s="51" t="s">
        <v>3789</v>
      </c>
      <c r="C2417" s="4"/>
      <c r="D2417" s="4"/>
      <c r="E2417" s="234" t="s">
        <v>1250</v>
      </c>
      <c r="F2417" s="234" t="s">
        <v>2681</v>
      </c>
      <c r="G2417" s="159" t="str">
        <f t="shared" si="800"/>
        <v>string</v>
      </c>
      <c r="H2417" s="159" t="str">
        <f t="shared" si="801"/>
        <v/>
      </c>
      <c r="I2417" s="159">
        <f t="shared" si="802"/>
        <v>10</v>
      </c>
      <c r="J2417" s="159" t="str">
        <f t="shared" si="803"/>
        <v/>
      </c>
      <c r="K2417" s="159" t="str">
        <f t="shared" si="804"/>
        <v/>
      </c>
      <c r="L2417" s="159" t="str">
        <f t="shared" si="805"/>
        <v/>
      </c>
      <c r="M2417" s="159" t="str">
        <f t="shared" si="806"/>
        <v>Yes</v>
      </c>
    </row>
    <row r="2418" spans="1:13" ht="12.75" customHeight="1" outlineLevel="1" x14ac:dyDescent="0.25">
      <c r="A2418" s="240"/>
      <c r="B2418" s="51" t="s">
        <v>3789</v>
      </c>
      <c r="C2418" s="4"/>
      <c r="D2418" s="4"/>
      <c r="E2418" s="234" t="s">
        <v>1251</v>
      </c>
      <c r="F2418" s="234" t="s">
        <v>2681</v>
      </c>
      <c r="G2418" s="159" t="str">
        <f t="shared" si="800"/>
        <v>string</v>
      </c>
      <c r="H2418" s="159" t="str">
        <f t="shared" si="801"/>
        <v/>
      </c>
      <c r="I2418" s="159">
        <f t="shared" si="802"/>
        <v>60</v>
      </c>
      <c r="J2418" s="159" t="str">
        <f t="shared" si="803"/>
        <v/>
      </c>
      <c r="K2418" s="159" t="str">
        <f t="shared" si="804"/>
        <v/>
      </c>
      <c r="L2418" s="159" t="str">
        <f t="shared" si="805"/>
        <v/>
      </c>
      <c r="M2418" s="159" t="str">
        <f t="shared" si="806"/>
        <v>Yes</v>
      </c>
    </row>
    <row r="2419" spans="1:13" ht="12.75" customHeight="1" outlineLevel="1" x14ac:dyDescent="0.25">
      <c r="A2419" s="240"/>
      <c r="B2419" s="51" t="s">
        <v>3789</v>
      </c>
      <c r="C2419" s="4"/>
      <c r="D2419" s="4"/>
      <c r="E2419" s="159" t="s">
        <v>1252</v>
      </c>
      <c r="F2419" s="234" t="s">
        <v>2681</v>
      </c>
      <c r="G2419" s="159" t="str">
        <f t="shared" si="800"/>
        <v>string</v>
      </c>
      <c r="H2419" s="159" t="str">
        <f t="shared" si="801"/>
        <v/>
      </c>
      <c r="I2419" s="159">
        <f t="shared" si="802"/>
        <v>40</v>
      </c>
      <c r="J2419" s="159" t="str">
        <f t="shared" si="803"/>
        <v/>
      </c>
      <c r="K2419" s="159" t="str">
        <f t="shared" si="804"/>
        <v/>
      </c>
      <c r="L2419" s="159" t="str">
        <f t="shared" si="805"/>
        <v/>
      </c>
      <c r="M2419" s="159" t="str">
        <f t="shared" si="806"/>
        <v/>
      </c>
    </row>
    <row r="2420" spans="1:13" ht="12.75" customHeight="1" outlineLevel="1" x14ac:dyDescent="0.25">
      <c r="A2420" s="240"/>
      <c r="B2420" s="51" t="s">
        <v>3789</v>
      </c>
      <c r="C2420" s="4"/>
      <c r="D2420" s="4"/>
      <c r="E2420" s="234" t="s">
        <v>1253</v>
      </c>
      <c r="F2420" s="234" t="s">
        <v>2681</v>
      </c>
      <c r="G2420" s="159" t="str">
        <f t="shared" si="800"/>
        <v>string</v>
      </c>
      <c r="H2420" s="159" t="str">
        <f t="shared" si="801"/>
        <v/>
      </c>
      <c r="I2420" s="159">
        <f t="shared" si="802"/>
        <v>40</v>
      </c>
      <c r="J2420" s="159" t="str">
        <f t="shared" si="803"/>
        <v/>
      </c>
      <c r="K2420" s="159" t="str">
        <f t="shared" si="804"/>
        <v/>
      </c>
      <c r="L2420" s="159" t="str">
        <f t="shared" si="805"/>
        <v/>
      </c>
      <c r="M2420" s="159" t="str">
        <f t="shared" si="806"/>
        <v/>
      </c>
    </row>
    <row r="2421" spans="1:13" ht="12.75" customHeight="1" outlineLevel="1" x14ac:dyDescent="0.25">
      <c r="A2421" s="240"/>
      <c r="B2421" s="51" t="s">
        <v>3789</v>
      </c>
      <c r="C2421" s="4"/>
      <c r="D2421" s="4"/>
      <c r="E2421" s="234" t="s">
        <v>2653</v>
      </c>
      <c r="F2421" s="234" t="s">
        <v>2681</v>
      </c>
      <c r="G2421" s="159" t="str">
        <f t="shared" si="800"/>
        <v>string</v>
      </c>
      <c r="H2421" s="159" t="str">
        <f t="shared" si="801"/>
        <v/>
      </c>
      <c r="I2421" s="159">
        <f t="shared" si="802"/>
        <v>10</v>
      </c>
      <c r="J2421" s="159" t="str">
        <f t="shared" si="803"/>
        <v/>
      </c>
      <c r="K2421" s="159" t="str">
        <f t="shared" si="804"/>
        <v/>
      </c>
      <c r="L2421" s="159" t="str">
        <f t="shared" si="805"/>
        <v/>
      </c>
      <c r="M2421" s="159" t="str">
        <f t="shared" si="806"/>
        <v/>
      </c>
    </row>
    <row r="2422" spans="1:13" ht="12.75" customHeight="1" outlineLevel="1" x14ac:dyDescent="0.25">
      <c r="A2422" s="240"/>
      <c r="B2422" s="51" t="s">
        <v>3789</v>
      </c>
      <c r="C2422" s="4"/>
      <c r="D2422" s="4"/>
      <c r="E2422" s="234" t="s">
        <v>1254</v>
      </c>
      <c r="F2422" s="234" t="s">
        <v>2681</v>
      </c>
      <c r="G2422" s="159" t="str">
        <f t="shared" si="800"/>
        <v>string</v>
      </c>
      <c r="H2422" s="159" t="str">
        <f t="shared" si="801"/>
        <v/>
      </c>
      <c r="I2422" s="159">
        <f t="shared" si="802"/>
        <v>40</v>
      </c>
      <c r="J2422" s="159" t="str">
        <f t="shared" si="803"/>
        <v/>
      </c>
      <c r="K2422" s="159" t="str">
        <f t="shared" si="804"/>
        <v/>
      </c>
      <c r="L2422" s="159" t="str">
        <f t="shared" si="805"/>
        <v/>
      </c>
      <c r="M2422" s="159" t="str">
        <f t="shared" si="806"/>
        <v/>
      </c>
    </row>
    <row r="2423" spans="1:13" ht="12.75" customHeight="1" outlineLevel="1" x14ac:dyDescent="0.25">
      <c r="A2423" s="240"/>
      <c r="B2423" s="51" t="s">
        <v>3789</v>
      </c>
      <c r="C2423" s="4"/>
      <c r="D2423" s="4"/>
      <c r="E2423" s="234" t="s">
        <v>1255</v>
      </c>
      <c r="F2423" s="234" t="s">
        <v>2681</v>
      </c>
      <c r="G2423" s="159" t="str">
        <f t="shared" si="800"/>
        <v>string</v>
      </c>
      <c r="H2423" s="159" t="str">
        <f t="shared" si="801"/>
        <v/>
      </c>
      <c r="I2423" s="159">
        <f t="shared" si="802"/>
        <v>3</v>
      </c>
      <c r="J2423" s="159" t="str">
        <f t="shared" si="803"/>
        <v/>
      </c>
      <c r="K2423" s="159" t="str">
        <f t="shared" si="804"/>
        <v/>
      </c>
      <c r="L2423" s="159" t="str">
        <f t="shared" si="805"/>
        <v/>
      </c>
      <c r="M2423" s="159" t="str">
        <f t="shared" si="806"/>
        <v/>
      </c>
    </row>
    <row r="2424" spans="1:13" ht="12.75" customHeight="1" outlineLevel="1" x14ac:dyDescent="0.25">
      <c r="A2424" s="240"/>
      <c r="B2424" s="51" t="s">
        <v>3789</v>
      </c>
      <c r="C2424" s="4"/>
      <c r="D2424" s="4"/>
      <c r="E2424" s="234" t="s">
        <v>2882</v>
      </c>
      <c r="F2424" s="234" t="s">
        <v>2681</v>
      </c>
      <c r="G2424" s="159" t="str">
        <f t="shared" si="800"/>
        <v>string</v>
      </c>
      <c r="H2424" s="159" t="str">
        <f t="shared" si="801"/>
        <v/>
      </c>
      <c r="I2424" s="159">
        <f t="shared" si="802"/>
        <v>3</v>
      </c>
      <c r="J2424" s="159" t="str">
        <f t="shared" si="803"/>
        <v/>
      </c>
      <c r="K2424" s="159" t="str">
        <f t="shared" si="804"/>
        <v/>
      </c>
      <c r="L2424" s="159" t="str">
        <f t="shared" si="805"/>
        <v/>
      </c>
      <c r="M2424" s="159" t="str">
        <f t="shared" si="806"/>
        <v/>
      </c>
    </row>
    <row r="2425" spans="1:13" ht="12.75" customHeight="1" outlineLevel="1" x14ac:dyDescent="0.25">
      <c r="A2425" s="240"/>
      <c r="B2425" s="51" t="s">
        <v>3789</v>
      </c>
      <c r="C2425" s="159" t="s">
        <v>2883</v>
      </c>
      <c r="D2425" s="159" t="s">
        <v>2674</v>
      </c>
      <c r="E2425" s="234" t="s">
        <v>2884</v>
      </c>
      <c r="F2425" s="234" t="s">
        <v>2670</v>
      </c>
      <c r="G2425" s="159" t="str">
        <f t="shared" si="800"/>
        <v>int</v>
      </c>
      <c r="H2425" s="159" t="str">
        <f t="shared" si="801"/>
        <v/>
      </c>
      <c r="I2425" s="159" t="str">
        <f t="shared" si="802"/>
        <v/>
      </c>
      <c r="J2425" s="159" t="str">
        <f t="shared" si="803"/>
        <v/>
      </c>
      <c r="K2425" s="159">
        <f t="shared" si="804"/>
        <v>2</v>
      </c>
      <c r="L2425" s="159" t="str">
        <f t="shared" si="805"/>
        <v/>
      </c>
      <c r="M2425" s="159" t="str">
        <f t="shared" si="806"/>
        <v/>
      </c>
    </row>
    <row r="2426" spans="1:13" ht="12.75" customHeight="1" outlineLevel="1" x14ac:dyDescent="0.25">
      <c r="A2426" s="240"/>
      <c r="B2426" s="51" t="s">
        <v>3789</v>
      </c>
      <c r="C2426" s="159"/>
      <c r="D2426" s="159"/>
      <c r="E2426" s="234" t="s">
        <v>2885</v>
      </c>
      <c r="F2426" s="234" t="s">
        <v>2670</v>
      </c>
      <c r="G2426" s="159" t="str">
        <f t="shared" si="800"/>
        <v>string</v>
      </c>
      <c r="H2426" s="159" t="str">
        <f t="shared" si="801"/>
        <v/>
      </c>
      <c r="I2426" s="159">
        <f t="shared" si="802"/>
        <v>8</v>
      </c>
      <c r="J2426" s="159" t="str">
        <f t="shared" si="803"/>
        <v/>
      </c>
      <c r="K2426" s="159" t="str">
        <f t="shared" si="804"/>
        <v/>
      </c>
      <c r="L2426" s="159" t="str">
        <f t="shared" si="805"/>
        <v/>
      </c>
      <c r="M2426" s="159" t="str">
        <f t="shared" si="806"/>
        <v/>
      </c>
    </row>
    <row r="2427" spans="1:13" ht="12.75" customHeight="1" outlineLevel="1" x14ac:dyDescent="0.25">
      <c r="A2427" s="240"/>
      <c r="B2427" s="51" t="s">
        <v>3789</v>
      </c>
      <c r="C2427" s="159"/>
      <c r="D2427" s="159"/>
      <c r="E2427" s="234" t="s">
        <v>2886</v>
      </c>
      <c r="F2427" s="234" t="s">
        <v>2670</v>
      </c>
      <c r="G2427" s="159" t="str">
        <f t="shared" si="800"/>
        <v>decimal</v>
      </c>
      <c r="H2427" s="159" t="str">
        <f t="shared" si="801"/>
        <v/>
      </c>
      <c r="I2427" s="159" t="str">
        <f t="shared" si="802"/>
        <v/>
      </c>
      <c r="J2427" s="159" t="str">
        <f t="shared" si="803"/>
        <v/>
      </c>
      <c r="K2427" s="159">
        <f t="shared" si="804"/>
        <v>16</v>
      </c>
      <c r="L2427" s="159">
        <f t="shared" si="805"/>
        <v>7</v>
      </c>
      <c r="M2427" s="159" t="str">
        <f t="shared" si="806"/>
        <v/>
      </c>
    </row>
    <row r="2428" spans="1:13" ht="12.75" customHeight="1" outlineLevel="1" x14ac:dyDescent="0.25">
      <c r="A2428" s="240"/>
      <c r="B2428" s="51" t="s">
        <v>3789</v>
      </c>
      <c r="C2428" s="159"/>
      <c r="D2428" s="159"/>
      <c r="E2428" s="234" t="s">
        <v>2887</v>
      </c>
      <c r="F2428" s="234" t="s">
        <v>2670</v>
      </c>
      <c r="G2428" s="159" t="str">
        <f t="shared" si="800"/>
        <v>decimal</v>
      </c>
      <c r="H2428" s="159" t="str">
        <f t="shared" si="801"/>
        <v/>
      </c>
      <c r="I2428" s="159" t="str">
        <f t="shared" si="802"/>
        <v/>
      </c>
      <c r="J2428" s="159" t="str">
        <f t="shared" si="803"/>
        <v/>
      </c>
      <c r="K2428" s="159">
        <f t="shared" si="804"/>
        <v>16</v>
      </c>
      <c r="L2428" s="159">
        <f t="shared" si="805"/>
        <v>7</v>
      </c>
      <c r="M2428" s="159" t="str">
        <f t="shared" si="806"/>
        <v/>
      </c>
    </row>
    <row r="2429" spans="1:13" ht="12.75" customHeight="1" outlineLevel="1" x14ac:dyDescent="0.25">
      <c r="A2429" s="240"/>
      <c r="B2429" s="51" t="s">
        <v>3789</v>
      </c>
      <c r="C2429" s="159"/>
      <c r="D2429" s="159"/>
      <c r="E2429" s="234" t="s">
        <v>2888</v>
      </c>
      <c r="F2429" s="234" t="s">
        <v>2670</v>
      </c>
      <c r="G2429" s="159" t="str">
        <f t="shared" si="800"/>
        <v>string</v>
      </c>
      <c r="H2429" s="159" t="str">
        <f t="shared" si="801"/>
        <v/>
      </c>
      <c r="I2429" s="159">
        <f t="shared" si="802"/>
        <v>3</v>
      </c>
      <c r="J2429" s="159" t="str">
        <f t="shared" si="803"/>
        <v/>
      </c>
      <c r="K2429" s="159" t="str">
        <f t="shared" si="804"/>
        <v/>
      </c>
      <c r="L2429" s="159" t="str">
        <f t="shared" si="805"/>
        <v/>
      </c>
      <c r="M2429" s="159" t="str">
        <f t="shared" si="806"/>
        <v/>
      </c>
    </row>
    <row r="2430" spans="1:13" ht="12.75" customHeight="1" outlineLevel="1" x14ac:dyDescent="0.25">
      <c r="A2430" s="240"/>
      <c r="B2430" s="51" t="s">
        <v>3789</v>
      </c>
      <c r="C2430" s="159"/>
      <c r="D2430" s="159"/>
      <c r="E2430" s="159" t="s">
        <v>524</v>
      </c>
      <c r="F2430" s="234" t="s">
        <v>2670</v>
      </c>
      <c r="G2430" s="159" t="str">
        <f t="shared" si="800"/>
        <v>int</v>
      </c>
      <c r="H2430" s="159" t="str">
        <f t="shared" si="801"/>
        <v/>
      </c>
      <c r="I2430" s="159" t="str">
        <f t="shared" si="802"/>
        <v/>
      </c>
      <c r="J2430" s="159" t="str">
        <f t="shared" si="803"/>
        <v/>
      </c>
      <c r="K2430" s="159">
        <f t="shared" si="804"/>
        <v>4</v>
      </c>
      <c r="L2430" s="159" t="str">
        <f t="shared" si="805"/>
        <v/>
      </c>
      <c r="M2430" s="159" t="str">
        <f t="shared" si="806"/>
        <v/>
      </c>
    </row>
    <row r="2431" spans="1:13" ht="12.75" customHeight="1" x14ac:dyDescent="0.25">
      <c r="A2431" s="240"/>
      <c r="B2431" s="47" t="s">
        <v>1272</v>
      </c>
      <c r="C2431" s="48" t="str">
        <f>VLOOKUP($B2431,MMnames,2,FALSE)</f>
        <v>Unmetered Consumption Withdrawal</v>
      </c>
      <c r="D2431" s="49"/>
      <c r="E2431" s="49"/>
      <c r="F2431" s="14"/>
      <c r="G2431" s="14"/>
      <c r="H2431" s="14"/>
      <c r="I2431" s="14"/>
      <c r="J2431" s="14"/>
      <c r="K2431" s="14"/>
      <c r="L2431" s="14"/>
      <c r="M2431" s="14"/>
    </row>
    <row r="2432" spans="1:13" ht="12.75" customHeight="1" outlineLevel="1" x14ac:dyDescent="0.25">
      <c r="A2432" s="240"/>
      <c r="B2432" s="51" t="s">
        <v>1272</v>
      </c>
      <c r="C2432" s="159" t="s">
        <v>2668</v>
      </c>
      <c r="D2432" s="159"/>
      <c r="E2432" s="159" t="s">
        <v>2769</v>
      </c>
      <c r="F2432" s="159" t="s">
        <v>2670</v>
      </c>
      <c r="G2432" s="159" t="str">
        <f t="shared" ref="G2432:G2453" si="807">VLOOKUP(E2432,DI_schema,2,FALSE)</f>
        <v>string</v>
      </c>
      <c r="H2432" s="159">
        <f t="shared" ref="H2432:H2453" si="808">VLOOKUP($E2432,DI_schema,3,FALSE)</f>
        <v>11</v>
      </c>
      <c r="I2432" s="159" t="str">
        <f t="shared" ref="I2432:I2453" si="809">VLOOKUP($E2432,DI_schema,4,FALSE)</f>
        <v/>
      </c>
      <c r="J2432" s="159" t="str">
        <f t="shared" ref="J2432:J2453" si="810">VLOOKUP($E2432,DI_schema,5,FALSE)</f>
        <v/>
      </c>
      <c r="K2432" s="159" t="str">
        <f t="shared" ref="K2432:K2453" si="811">VLOOKUP($E2432,DI_schema,6,FALSE)</f>
        <v/>
      </c>
      <c r="L2432" s="159" t="str">
        <f t="shared" ref="L2432:L2453" si="812">VLOOKUP($E2432,DI_schema,7,FALSE)</f>
        <v/>
      </c>
      <c r="M2432" s="159" t="str">
        <f t="shared" ref="M2432:M2453" si="813">IF(LEN(VLOOKUP($E2432,DI_schema,8,FALSE))&gt;0,"Yes","")</f>
        <v/>
      </c>
    </row>
    <row r="2433" spans="1:13" ht="12.75" customHeight="1" outlineLevel="1" x14ac:dyDescent="0.25">
      <c r="A2433" s="240"/>
      <c r="B2433" s="51" t="s">
        <v>1272</v>
      </c>
      <c r="C2433" s="159"/>
      <c r="D2433" s="159"/>
      <c r="E2433" s="159" t="s">
        <v>2770</v>
      </c>
      <c r="F2433" s="159" t="s">
        <v>2681</v>
      </c>
      <c r="G2433" s="159" t="str">
        <f t="shared" si="807"/>
        <v>string</v>
      </c>
      <c r="H2433" s="159">
        <f t="shared" si="808"/>
        <v>11</v>
      </c>
      <c r="I2433" s="159" t="str">
        <f t="shared" si="809"/>
        <v/>
      </c>
      <c r="J2433" s="159" t="str">
        <f t="shared" si="810"/>
        <v/>
      </c>
      <c r="K2433" s="159" t="str">
        <f t="shared" si="811"/>
        <v/>
      </c>
      <c r="L2433" s="159" t="str">
        <f t="shared" si="812"/>
        <v/>
      </c>
      <c r="M2433" s="159" t="str">
        <f t="shared" si="813"/>
        <v/>
      </c>
    </row>
    <row r="2434" spans="1:13" ht="12.75" customHeight="1" outlineLevel="1" x14ac:dyDescent="0.25">
      <c r="A2434" s="240"/>
      <c r="B2434" s="51" t="s">
        <v>1272</v>
      </c>
      <c r="C2434" s="159"/>
      <c r="D2434" s="159"/>
      <c r="E2434" s="159" t="s">
        <v>2683</v>
      </c>
      <c r="F2434" s="159" t="s">
        <v>2670</v>
      </c>
      <c r="G2434" s="159" t="str">
        <f t="shared" si="807"/>
        <v>string</v>
      </c>
      <c r="H2434" s="159" t="str">
        <f t="shared" si="808"/>
        <v/>
      </c>
      <c r="I2434" s="159">
        <f t="shared" si="809"/>
        <v>3</v>
      </c>
      <c r="J2434" s="159" t="str">
        <f t="shared" si="810"/>
        <v/>
      </c>
      <c r="K2434" s="159" t="str">
        <f t="shared" si="811"/>
        <v/>
      </c>
      <c r="L2434" s="159" t="str">
        <f t="shared" si="812"/>
        <v/>
      </c>
      <c r="M2434" s="159" t="str">
        <f t="shared" si="813"/>
        <v/>
      </c>
    </row>
    <row r="2435" spans="1:13" ht="12.75" customHeight="1" outlineLevel="1" x14ac:dyDescent="0.25">
      <c r="A2435" s="240"/>
      <c r="B2435" s="51" t="s">
        <v>1272</v>
      </c>
      <c r="C2435" s="159"/>
      <c r="D2435" s="159"/>
      <c r="E2435" s="159" t="s">
        <v>2771</v>
      </c>
      <c r="F2435" s="159" t="s">
        <v>2670</v>
      </c>
      <c r="G2435" s="159" t="str">
        <f t="shared" si="807"/>
        <v>string</v>
      </c>
      <c r="H2435" s="159" t="str">
        <f t="shared" si="808"/>
        <v/>
      </c>
      <c r="I2435" s="159">
        <f t="shared" si="809"/>
        <v>4</v>
      </c>
      <c r="J2435" s="159" t="str">
        <f t="shared" si="810"/>
        <v/>
      </c>
      <c r="K2435" s="159" t="str">
        <f t="shared" si="811"/>
        <v/>
      </c>
      <c r="L2435" s="159" t="str">
        <f t="shared" si="812"/>
        <v/>
      </c>
      <c r="M2435" s="159" t="str">
        <f t="shared" si="813"/>
        <v/>
      </c>
    </row>
    <row r="2436" spans="1:13" ht="12.75" customHeight="1" outlineLevel="1" x14ac:dyDescent="0.25">
      <c r="A2436" s="240"/>
      <c r="B2436" s="51" t="s">
        <v>1272</v>
      </c>
      <c r="C2436" s="159"/>
      <c r="D2436" s="159"/>
      <c r="E2436" s="159" t="s">
        <v>2772</v>
      </c>
      <c r="F2436" s="159" t="s">
        <v>2670</v>
      </c>
      <c r="G2436" s="159" t="str">
        <f t="shared" si="807"/>
        <v>string</v>
      </c>
      <c r="H2436" s="159" t="str">
        <f t="shared" si="808"/>
        <v/>
      </c>
      <c r="I2436" s="159">
        <f t="shared" si="809"/>
        <v>2</v>
      </c>
      <c r="J2436" s="159" t="str">
        <f t="shared" si="810"/>
        <v/>
      </c>
      <c r="K2436" s="159" t="str">
        <f t="shared" si="811"/>
        <v/>
      </c>
      <c r="L2436" s="159" t="str">
        <f t="shared" si="812"/>
        <v/>
      </c>
      <c r="M2436" s="159" t="str">
        <f t="shared" si="813"/>
        <v/>
      </c>
    </row>
    <row r="2437" spans="1:13" ht="12.75" customHeight="1" outlineLevel="1" x14ac:dyDescent="0.25">
      <c r="A2437" s="240"/>
      <c r="B2437" s="51" t="s">
        <v>1272</v>
      </c>
      <c r="C2437" s="159"/>
      <c r="D2437" s="159"/>
      <c r="E2437" s="159" t="s">
        <v>2590</v>
      </c>
      <c r="F2437" s="159" t="s">
        <v>2670</v>
      </c>
      <c r="G2437" s="159" t="str">
        <f t="shared" si="807"/>
        <v>string</v>
      </c>
      <c r="H2437" s="159" t="str">
        <f t="shared" si="808"/>
        <v/>
      </c>
      <c r="I2437" s="159">
        <f t="shared" si="809"/>
        <v>10</v>
      </c>
      <c r="J2437" s="159" t="str">
        <f t="shared" si="810"/>
        <v/>
      </c>
      <c r="K2437" s="159" t="str">
        <f t="shared" si="811"/>
        <v/>
      </c>
      <c r="L2437" s="159" t="str">
        <f t="shared" si="812"/>
        <v/>
      </c>
      <c r="M2437" s="159" t="str">
        <f t="shared" si="813"/>
        <v/>
      </c>
    </row>
    <row r="2438" spans="1:13" ht="12.75" customHeight="1" outlineLevel="1" x14ac:dyDescent="0.25">
      <c r="A2438" s="240"/>
      <c r="B2438" s="51" t="s">
        <v>1272</v>
      </c>
      <c r="C2438" s="159"/>
      <c r="D2438" s="159"/>
      <c r="E2438" s="159" t="s">
        <v>629</v>
      </c>
      <c r="F2438" s="159" t="s">
        <v>2670</v>
      </c>
      <c r="G2438" s="159" t="str">
        <f t="shared" si="807"/>
        <v>string</v>
      </c>
      <c r="H2438" s="159" t="str">
        <f t="shared" si="808"/>
        <v/>
      </c>
      <c r="I2438" s="159">
        <f t="shared" si="809"/>
        <v>35</v>
      </c>
      <c r="J2438" s="159" t="str">
        <f t="shared" si="810"/>
        <v/>
      </c>
      <c r="K2438" s="159" t="str">
        <f t="shared" si="811"/>
        <v/>
      </c>
      <c r="L2438" s="159" t="str">
        <f t="shared" si="812"/>
        <v/>
      </c>
      <c r="M2438" s="159" t="str">
        <f t="shared" si="813"/>
        <v/>
      </c>
    </row>
    <row r="2439" spans="1:13" ht="12.75" customHeight="1" outlineLevel="1" x14ac:dyDescent="0.25">
      <c r="A2439" s="240"/>
      <c r="B2439" s="51" t="s">
        <v>1272</v>
      </c>
      <c r="C2439" s="159"/>
      <c r="D2439" s="159"/>
      <c r="E2439" s="159" t="s">
        <v>630</v>
      </c>
      <c r="F2439" s="159" t="s">
        <v>2670</v>
      </c>
      <c r="G2439" s="159" t="str">
        <f t="shared" si="807"/>
        <v>string</v>
      </c>
      <c r="H2439" s="159" t="str">
        <f t="shared" si="808"/>
        <v/>
      </c>
      <c r="I2439" s="159">
        <f t="shared" si="809"/>
        <v>3</v>
      </c>
      <c r="J2439" s="159" t="str">
        <f t="shared" si="810"/>
        <v/>
      </c>
      <c r="K2439" s="159" t="str">
        <f t="shared" si="811"/>
        <v/>
      </c>
      <c r="L2439" s="159" t="str">
        <f t="shared" si="812"/>
        <v/>
      </c>
      <c r="M2439" s="159" t="str">
        <f t="shared" si="813"/>
        <v/>
      </c>
    </row>
    <row r="2440" spans="1:13" ht="12.75" customHeight="1" outlineLevel="1" x14ac:dyDescent="0.25">
      <c r="A2440" s="240"/>
      <c r="B2440" s="51" t="s">
        <v>1272</v>
      </c>
      <c r="C2440" s="159"/>
      <c r="D2440" s="159"/>
      <c r="E2440" s="159" t="s">
        <v>2890</v>
      </c>
      <c r="F2440" s="159" t="s">
        <v>2670</v>
      </c>
      <c r="G2440" s="159" t="str">
        <f t="shared" si="807"/>
        <v>date</v>
      </c>
      <c r="H2440" s="159" t="str">
        <f t="shared" si="808"/>
        <v/>
      </c>
      <c r="I2440" s="159" t="str">
        <f t="shared" si="809"/>
        <v/>
      </c>
      <c r="J2440" s="159" t="str">
        <f t="shared" si="810"/>
        <v/>
      </c>
      <c r="K2440" s="159" t="str">
        <f t="shared" si="811"/>
        <v/>
      </c>
      <c r="L2440" s="159" t="str">
        <f t="shared" si="812"/>
        <v/>
      </c>
      <c r="M2440" s="159" t="str">
        <f t="shared" si="813"/>
        <v/>
      </c>
    </row>
    <row r="2441" spans="1:13" ht="12.75" customHeight="1" outlineLevel="1" x14ac:dyDescent="0.25">
      <c r="A2441" s="240"/>
      <c r="B2441" s="51" t="s">
        <v>1272</v>
      </c>
      <c r="C2441" s="159"/>
      <c r="D2441" s="159"/>
      <c r="E2441" s="159" t="s">
        <v>2891</v>
      </c>
      <c r="F2441" s="159" t="s">
        <v>2670</v>
      </c>
      <c r="G2441" s="159" t="str">
        <f t="shared" si="807"/>
        <v>date</v>
      </c>
      <c r="H2441" s="159" t="str">
        <f t="shared" si="808"/>
        <v/>
      </c>
      <c r="I2441" s="159" t="str">
        <f t="shared" si="809"/>
        <v/>
      </c>
      <c r="J2441" s="159" t="str">
        <f t="shared" si="810"/>
        <v/>
      </c>
      <c r="K2441" s="159" t="str">
        <f t="shared" si="811"/>
        <v/>
      </c>
      <c r="L2441" s="159" t="str">
        <f t="shared" si="812"/>
        <v/>
      </c>
      <c r="M2441" s="159" t="str">
        <f t="shared" si="813"/>
        <v/>
      </c>
    </row>
    <row r="2442" spans="1:13" ht="12.75" customHeight="1" outlineLevel="1" x14ac:dyDescent="0.25">
      <c r="A2442" s="240"/>
      <c r="B2442" s="51" t="s">
        <v>1272</v>
      </c>
      <c r="C2442" s="159"/>
      <c r="D2442" s="159"/>
      <c r="E2442" s="159" t="s">
        <v>2892</v>
      </c>
      <c r="F2442" s="159" t="s">
        <v>2670</v>
      </c>
      <c r="G2442" s="159" t="str">
        <f t="shared" si="807"/>
        <v>date</v>
      </c>
      <c r="H2442" s="159" t="str">
        <f t="shared" si="808"/>
        <v/>
      </c>
      <c r="I2442" s="159" t="str">
        <f t="shared" si="809"/>
        <v/>
      </c>
      <c r="J2442" s="159" t="str">
        <f t="shared" si="810"/>
        <v/>
      </c>
      <c r="K2442" s="159" t="str">
        <f t="shared" si="811"/>
        <v/>
      </c>
      <c r="L2442" s="159" t="str">
        <f t="shared" si="812"/>
        <v/>
      </c>
      <c r="M2442" s="159" t="str">
        <f t="shared" si="813"/>
        <v/>
      </c>
    </row>
    <row r="2443" spans="1:13" ht="12.75" customHeight="1" outlineLevel="1" x14ac:dyDescent="0.25">
      <c r="A2443" s="240"/>
      <c r="B2443" s="51" t="s">
        <v>1272</v>
      </c>
      <c r="C2443" s="159"/>
      <c r="D2443" s="159"/>
      <c r="E2443" s="159" t="s">
        <v>2893</v>
      </c>
      <c r="F2443" s="159" t="s">
        <v>2670</v>
      </c>
      <c r="G2443" s="159" t="str">
        <f t="shared" si="807"/>
        <v>decimal</v>
      </c>
      <c r="H2443" s="159" t="str">
        <f t="shared" si="808"/>
        <v/>
      </c>
      <c r="I2443" s="159" t="str">
        <f t="shared" si="809"/>
        <v/>
      </c>
      <c r="J2443" s="159" t="str">
        <f t="shared" si="810"/>
        <v/>
      </c>
      <c r="K2443" s="159">
        <f t="shared" si="811"/>
        <v>15</v>
      </c>
      <c r="L2443" s="159">
        <f t="shared" si="812"/>
        <v>3</v>
      </c>
      <c r="M2443" s="159" t="str">
        <f t="shared" si="813"/>
        <v/>
      </c>
    </row>
    <row r="2444" spans="1:13" ht="12.75" customHeight="1" outlineLevel="1" x14ac:dyDescent="0.25">
      <c r="A2444" s="240"/>
      <c r="B2444" s="51" t="s">
        <v>1272</v>
      </c>
      <c r="C2444" s="159"/>
      <c r="D2444" s="159"/>
      <c r="E2444" s="159" t="s">
        <v>2889</v>
      </c>
      <c r="F2444" s="159" t="s">
        <v>2670</v>
      </c>
      <c r="G2444" s="159" t="str">
        <f t="shared" si="807"/>
        <v>string</v>
      </c>
      <c r="H2444" s="159">
        <f t="shared" si="808"/>
        <v>2</v>
      </c>
      <c r="I2444" s="159" t="str">
        <f t="shared" si="809"/>
        <v/>
      </c>
      <c r="J2444" s="159" t="str">
        <f t="shared" si="810"/>
        <v/>
      </c>
      <c r="K2444" s="159" t="str">
        <f t="shared" si="811"/>
        <v/>
      </c>
      <c r="L2444" s="159" t="str">
        <f t="shared" si="812"/>
        <v/>
      </c>
      <c r="M2444" s="159" t="str">
        <f t="shared" si="813"/>
        <v/>
      </c>
    </row>
    <row r="2445" spans="1:13" ht="12.75" customHeight="1" outlineLevel="1" x14ac:dyDescent="0.25">
      <c r="A2445" s="240"/>
      <c r="B2445" s="51" t="s">
        <v>1272</v>
      </c>
      <c r="C2445" s="159" t="s">
        <v>2883</v>
      </c>
      <c r="D2445" s="159" t="s">
        <v>2674</v>
      </c>
      <c r="E2445" s="234" t="s">
        <v>2884</v>
      </c>
      <c r="F2445" s="234" t="s">
        <v>2670</v>
      </c>
      <c r="G2445" s="159" t="str">
        <f t="shared" si="807"/>
        <v>int</v>
      </c>
      <c r="H2445" s="159" t="str">
        <f t="shared" si="808"/>
        <v/>
      </c>
      <c r="I2445" s="159" t="str">
        <f t="shared" si="809"/>
        <v/>
      </c>
      <c r="J2445" s="159" t="str">
        <f t="shared" si="810"/>
        <v/>
      </c>
      <c r="K2445" s="159">
        <f t="shared" si="811"/>
        <v>2</v>
      </c>
      <c r="L2445" s="159" t="str">
        <f t="shared" si="812"/>
        <v/>
      </c>
      <c r="M2445" s="159" t="str">
        <f t="shared" si="813"/>
        <v/>
      </c>
    </row>
    <row r="2446" spans="1:13" ht="12.75" customHeight="1" outlineLevel="1" x14ac:dyDescent="0.25">
      <c r="A2446" s="240"/>
      <c r="B2446" s="51" t="s">
        <v>1272</v>
      </c>
      <c r="C2446" s="159"/>
      <c r="D2446" s="159"/>
      <c r="E2446" s="234" t="s">
        <v>2885</v>
      </c>
      <c r="F2446" s="234" t="s">
        <v>2670</v>
      </c>
      <c r="G2446" s="159" t="str">
        <f t="shared" si="807"/>
        <v>string</v>
      </c>
      <c r="H2446" s="159" t="str">
        <f t="shared" si="808"/>
        <v/>
      </c>
      <c r="I2446" s="159">
        <f t="shared" si="809"/>
        <v>8</v>
      </c>
      <c r="J2446" s="159" t="str">
        <f t="shared" si="810"/>
        <v/>
      </c>
      <c r="K2446" s="159" t="str">
        <f t="shared" si="811"/>
        <v/>
      </c>
      <c r="L2446" s="159" t="str">
        <f t="shared" si="812"/>
        <v/>
      </c>
      <c r="M2446" s="159" t="str">
        <f t="shared" si="813"/>
        <v/>
      </c>
    </row>
    <row r="2447" spans="1:13" ht="12.75" customHeight="1" outlineLevel="1" x14ac:dyDescent="0.25">
      <c r="A2447" s="240"/>
      <c r="B2447" s="51" t="s">
        <v>1272</v>
      </c>
      <c r="C2447" s="159"/>
      <c r="D2447" s="159"/>
      <c r="E2447" s="234" t="s">
        <v>2886</v>
      </c>
      <c r="F2447" s="234" t="s">
        <v>2670</v>
      </c>
      <c r="G2447" s="159" t="str">
        <f t="shared" si="807"/>
        <v>decimal</v>
      </c>
      <c r="H2447" s="159" t="str">
        <f t="shared" si="808"/>
        <v/>
      </c>
      <c r="I2447" s="159" t="str">
        <f t="shared" si="809"/>
        <v/>
      </c>
      <c r="J2447" s="159" t="str">
        <f t="shared" si="810"/>
        <v/>
      </c>
      <c r="K2447" s="159">
        <f t="shared" si="811"/>
        <v>16</v>
      </c>
      <c r="L2447" s="159">
        <f t="shared" si="812"/>
        <v>7</v>
      </c>
      <c r="M2447" s="159" t="str">
        <f t="shared" si="813"/>
        <v/>
      </c>
    </row>
    <row r="2448" spans="1:13" ht="12.75" customHeight="1" outlineLevel="1" x14ac:dyDescent="0.25">
      <c r="A2448" s="240"/>
      <c r="B2448" s="51" t="s">
        <v>1272</v>
      </c>
      <c r="C2448" s="159"/>
      <c r="D2448" s="159"/>
      <c r="E2448" s="234" t="s">
        <v>2887</v>
      </c>
      <c r="F2448" s="234" t="s">
        <v>2670</v>
      </c>
      <c r="G2448" s="159" t="str">
        <f t="shared" si="807"/>
        <v>decimal</v>
      </c>
      <c r="H2448" s="159" t="str">
        <f t="shared" si="808"/>
        <v/>
      </c>
      <c r="I2448" s="159" t="str">
        <f t="shared" si="809"/>
        <v/>
      </c>
      <c r="J2448" s="159" t="str">
        <f t="shared" si="810"/>
        <v/>
      </c>
      <c r="K2448" s="159">
        <f t="shared" si="811"/>
        <v>16</v>
      </c>
      <c r="L2448" s="159">
        <f t="shared" si="812"/>
        <v>7</v>
      </c>
      <c r="M2448" s="159" t="str">
        <f t="shared" si="813"/>
        <v/>
      </c>
    </row>
    <row r="2449" spans="1:13" ht="12.75" customHeight="1" outlineLevel="1" x14ac:dyDescent="0.25">
      <c r="A2449" s="240"/>
      <c r="B2449" s="51" t="s">
        <v>1272</v>
      </c>
      <c r="C2449" s="159"/>
      <c r="D2449" s="159"/>
      <c r="E2449" s="234" t="s">
        <v>2888</v>
      </c>
      <c r="F2449" s="234" t="s">
        <v>2670</v>
      </c>
      <c r="G2449" s="159" t="str">
        <f t="shared" si="807"/>
        <v>string</v>
      </c>
      <c r="H2449" s="159" t="str">
        <f t="shared" si="808"/>
        <v/>
      </c>
      <c r="I2449" s="159">
        <f t="shared" si="809"/>
        <v>3</v>
      </c>
      <c r="J2449" s="159" t="str">
        <f t="shared" si="810"/>
        <v/>
      </c>
      <c r="K2449" s="159" t="str">
        <f t="shared" si="811"/>
        <v/>
      </c>
      <c r="L2449" s="159" t="str">
        <f t="shared" si="812"/>
        <v/>
      </c>
      <c r="M2449" s="159" t="str">
        <f t="shared" si="813"/>
        <v/>
      </c>
    </row>
    <row r="2450" spans="1:13" ht="12.75" customHeight="1" outlineLevel="1" x14ac:dyDescent="0.25">
      <c r="A2450" s="240"/>
      <c r="B2450" s="51" t="s">
        <v>1272</v>
      </c>
      <c r="C2450" s="159"/>
      <c r="D2450" s="159"/>
      <c r="E2450" s="159" t="s">
        <v>524</v>
      </c>
      <c r="F2450" s="234" t="s">
        <v>2670</v>
      </c>
      <c r="G2450" s="159" t="str">
        <f t="shared" si="807"/>
        <v>int</v>
      </c>
      <c r="H2450" s="159" t="str">
        <f t="shared" si="808"/>
        <v/>
      </c>
      <c r="I2450" s="159" t="str">
        <f t="shared" si="809"/>
        <v/>
      </c>
      <c r="J2450" s="159" t="str">
        <f t="shared" si="810"/>
        <v/>
      </c>
      <c r="K2450" s="159">
        <f t="shared" si="811"/>
        <v>4</v>
      </c>
      <c r="L2450" s="159" t="str">
        <f t="shared" si="812"/>
        <v/>
      </c>
      <c r="M2450" s="159" t="str">
        <f t="shared" si="813"/>
        <v/>
      </c>
    </row>
    <row r="2451" spans="1:13" ht="12.75" customHeight="1" outlineLevel="1" x14ac:dyDescent="0.25">
      <c r="A2451" s="240"/>
      <c r="B2451" s="51" t="s">
        <v>1272</v>
      </c>
      <c r="C2451" s="159"/>
      <c r="D2451" s="159"/>
      <c r="E2451" s="159" t="s">
        <v>2891</v>
      </c>
      <c r="F2451" s="159" t="s">
        <v>2670</v>
      </c>
      <c r="G2451" s="159" t="str">
        <f t="shared" si="807"/>
        <v>date</v>
      </c>
      <c r="H2451" s="159" t="str">
        <f t="shared" si="808"/>
        <v/>
      </c>
      <c r="I2451" s="159" t="str">
        <f t="shared" si="809"/>
        <v/>
      </c>
      <c r="J2451" s="159" t="str">
        <f t="shared" si="810"/>
        <v/>
      </c>
      <c r="K2451" s="159" t="str">
        <f t="shared" si="811"/>
        <v/>
      </c>
      <c r="L2451" s="159" t="str">
        <f t="shared" si="812"/>
        <v/>
      </c>
      <c r="M2451" s="159" t="str">
        <f t="shared" si="813"/>
        <v/>
      </c>
    </row>
    <row r="2452" spans="1:13" ht="12.75" customHeight="1" outlineLevel="1" x14ac:dyDescent="0.25">
      <c r="A2452" s="240"/>
      <c r="B2452" s="51" t="s">
        <v>1272</v>
      </c>
      <c r="C2452" s="159"/>
      <c r="D2452" s="159"/>
      <c r="E2452" s="159" t="s">
        <v>2892</v>
      </c>
      <c r="F2452" s="159" t="s">
        <v>2670</v>
      </c>
      <c r="G2452" s="159" t="str">
        <f t="shared" si="807"/>
        <v>date</v>
      </c>
      <c r="H2452" s="159" t="str">
        <f t="shared" si="808"/>
        <v/>
      </c>
      <c r="I2452" s="159" t="str">
        <f t="shared" si="809"/>
        <v/>
      </c>
      <c r="J2452" s="159" t="str">
        <f t="shared" si="810"/>
        <v/>
      </c>
      <c r="K2452" s="159" t="str">
        <f t="shared" si="811"/>
        <v/>
      </c>
      <c r="L2452" s="159" t="str">
        <f t="shared" si="812"/>
        <v/>
      </c>
      <c r="M2452" s="159" t="str">
        <f t="shared" si="813"/>
        <v/>
      </c>
    </row>
    <row r="2453" spans="1:13" ht="12.75" customHeight="1" outlineLevel="1" x14ac:dyDescent="0.25">
      <c r="A2453" s="240"/>
      <c r="B2453" s="51" t="s">
        <v>1272</v>
      </c>
      <c r="C2453" s="159"/>
      <c r="D2453" s="159"/>
      <c r="E2453" s="159" t="s">
        <v>2893</v>
      </c>
      <c r="F2453" s="159" t="s">
        <v>2670</v>
      </c>
      <c r="G2453" s="159" t="str">
        <f t="shared" si="807"/>
        <v>decimal</v>
      </c>
      <c r="H2453" s="159" t="str">
        <f t="shared" si="808"/>
        <v/>
      </c>
      <c r="I2453" s="159" t="str">
        <f t="shared" si="809"/>
        <v/>
      </c>
      <c r="J2453" s="159" t="str">
        <f t="shared" si="810"/>
        <v/>
      </c>
      <c r="K2453" s="159">
        <f t="shared" si="811"/>
        <v>15</v>
      </c>
      <c r="L2453" s="159">
        <f t="shared" si="812"/>
        <v>3</v>
      </c>
      <c r="M2453" s="159" t="str">
        <f t="shared" si="813"/>
        <v/>
      </c>
    </row>
    <row r="2454" spans="1:13" ht="12.75" customHeight="1" x14ac:dyDescent="0.3">
      <c r="A2454" s="240"/>
      <c r="B2454" s="28"/>
      <c r="C2454" s="231"/>
      <c r="D2454" s="231"/>
      <c r="E2454" s="231"/>
      <c r="F2454" s="231"/>
      <c r="G2454" s="231"/>
      <c r="H2454" s="231"/>
      <c r="I2454" s="231"/>
      <c r="J2454" s="231"/>
      <c r="K2454" s="231"/>
      <c r="L2454" s="231"/>
      <c r="M2454" s="231"/>
    </row>
    <row r="2455" spans="1:13" ht="12.75" customHeight="1" x14ac:dyDescent="0.3">
      <c r="A2455" s="240"/>
      <c r="B2455" s="28"/>
      <c r="C2455" s="231"/>
      <c r="D2455" s="231"/>
      <c r="E2455" s="231"/>
      <c r="F2455" s="231"/>
      <c r="G2455" s="231"/>
      <c r="H2455" s="231"/>
      <c r="I2455" s="231"/>
      <c r="J2455" s="231"/>
      <c r="K2455" s="231"/>
      <c r="L2455" s="231"/>
      <c r="M2455" s="231"/>
    </row>
    <row r="2456" spans="1:13" ht="12.75" customHeight="1" x14ac:dyDescent="0.3">
      <c r="A2456" s="240"/>
      <c r="B2456" s="28"/>
      <c r="C2456" s="231"/>
      <c r="D2456" s="231"/>
      <c r="E2456" s="231"/>
      <c r="F2456" s="231"/>
      <c r="G2456" s="231"/>
      <c r="H2456" s="231"/>
      <c r="I2456" s="231"/>
      <c r="J2456" s="231"/>
      <c r="K2456" s="231"/>
      <c r="L2456" s="231"/>
      <c r="M2456" s="231"/>
    </row>
    <row r="2457" spans="1:13" ht="12.75" customHeight="1" x14ac:dyDescent="0.3">
      <c r="A2457" s="240"/>
      <c r="B2457" s="28"/>
      <c r="C2457" s="231"/>
      <c r="D2457" s="231"/>
      <c r="E2457" s="231"/>
      <c r="F2457" s="231"/>
      <c r="G2457" s="231"/>
      <c r="H2457" s="231"/>
      <c r="I2457" s="231"/>
      <c r="J2457" s="231"/>
      <c r="K2457" s="231"/>
      <c r="L2457" s="231"/>
      <c r="M2457" s="231"/>
    </row>
    <row r="2458" spans="1:13" ht="12.75" customHeight="1" x14ac:dyDescent="0.3">
      <c r="A2458" s="240"/>
      <c r="B2458" s="28"/>
      <c r="C2458" s="231"/>
      <c r="D2458" s="231"/>
      <c r="E2458" s="231"/>
      <c r="F2458" s="231"/>
      <c r="G2458" s="231"/>
      <c r="H2458" s="231"/>
      <c r="I2458" s="231"/>
      <c r="J2458" s="231"/>
      <c r="K2458" s="231"/>
      <c r="L2458" s="231"/>
      <c r="M2458" s="231"/>
    </row>
    <row r="2459" spans="1:13" ht="12.75" customHeight="1" x14ac:dyDescent="0.3">
      <c r="A2459" s="240"/>
      <c r="B2459" s="28"/>
      <c r="C2459" s="231"/>
      <c r="D2459" s="231"/>
      <c r="E2459" s="231"/>
      <c r="F2459" s="231"/>
      <c r="G2459" s="231"/>
      <c r="H2459" s="231"/>
      <c r="I2459" s="231"/>
      <c r="J2459" s="231"/>
      <c r="K2459" s="231"/>
      <c r="L2459" s="231"/>
      <c r="M2459" s="231"/>
    </row>
    <row r="2460" spans="1:13" ht="12.75" customHeight="1" x14ac:dyDescent="0.3">
      <c r="A2460" s="240"/>
      <c r="B2460" s="28"/>
      <c r="C2460" s="231"/>
      <c r="D2460" s="231"/>
      <c r="E2460" s="231"/>
      <c r="F2460" s="231"/>
      <c r="G2460" s="231"/>
      <c r="H2460" s="231"/>
      <c r="I2460" s="231"/>
      <c r="J2460" s="231"/>
      <c r="K2460" s="231"/>
      <c r="L2460" s="231"/>
      <c r="M2460" s="231"/>
    </row>
    <row r="2461" spans="1:13" ht="12.75" customHeight="1" x14ac:dyDescent="0.3">
      <c r="A2461" s="240"/>
      <c r="B2461" s="28"/>
      <c r="C2461" s="231"/>
      <c r="D2461" s="231"/>
      <c r="E2461" s="231"/>
      <c r="F2461" s="231"/>
      <c r="G2461" s="231"/>
      <c r="H2461" s="231"/>
      <c r="I2461" s="231"/>
      <c r="J2461" s="231"/>
      <c r="K2461" s="231"/>
      <c r="L2461" s="231"/>
      <c r="M2461" s="231"/>
    </row>
    <row r="2462" spans="1:13" ht="12.75" customHeight="1" x14ac:dyDescent="0.3">
      <c r="A2462" s="240"/>
      <c r="B2462" s="28"/>
      <c r="C2462" s="231"/>
      <c r="D2462" s="231"/>
      <c r="E2462" s="231"/>
      <c r="F2462" s="231"/>
      <c r="G2462" s="231"/>
      <c r="H2462" s="231"/>
      <c r="I2462" s="231"/>
      <c r="J2462" s="231"/>
      <c r="K2462" s="231"/>
      <c r="L2462" s="231"/>
      <c r="M2462" s="231"/>
    </row>
    <row r="2463" spans="1:13" ht="12.75" customHeight="1" x14ac:dyDescent="0.3">
      <c r="A2463" s="240"/>
      <c r="B2463" s="28"/>
      <c r="C2463" s="231"/>
      <c r="D2463" s="231"/>
      <c r="E2463" s="231"/>
      <c r="F2463" s="231"/>
      <c r="G2463" s="231"/>
      <c r="H2463" s="231"/>
      <c r="I2463" s="231"/>
      <c r="J2463" s="231"/>
      <c r="K2463" s="231"/>
      <c r="L2463" s="231"/>
      <c r="M2463" s="231"/>
    </row>
    <row r="2464" spans="1:13" ht="12.75" customHeight="1" x14ac:dyDescent="0.3">
      <c r="A2464" s="240"/>
      <c r="B2464" s="28"/>
      <c r="C2464" s="231"/>
      <c r="D2464" s="231"/>
      <c r="E2464" s="231"/>
      <c r="F2464" s="231"/>
      <c r="G2464" s="231"/>
      <c r="H2464" s="231"/>
      <c r="I2464" s="231"/>
      <c r="J2464" s="231"/>
      <c r="K2464" s="231"/>
      <c r="L2464" s="231"/>
      <c r="M2464" s="231"/>
    </row>
    <row r="2465" spans="1:13" ht="12.75" customHeight="1" x14ac:dyDescent="0.3">
      <c r="A2465" s="240"/>
      <c r="B2465" s="28"/>
      <c r="C2465" s="231"/>
      <c r="D2465" s="231"/>
      <c r="E2465" s="231"/>
      <c r="F2465" s="231"/>
      <c r="G2465" s="231"/>
      <c r="H2465" s="231"/>
      <c r="I2465" s="231"/>
      <c r="J2465" s="231"/>
      <c r="K2465" s="231"/>
      <c r="L2465" s="231"/>
      <c r="M2465" s="231"/>
    </row>
    <row r="2466" spans="1:13" ht="12.75" customHeight="1" x14ac:dyDescent="0.3">
      <c r="A2466" s="240"/>
      <c r="B2466" s="28"/>
      <c r="C2466" s="231"/>
      <c r="D2466" s="231"/>
      <c r="E2466" s="231"/>
      <c r="F2466" s="231"/>
      <c r="G2466" s="231"/>
      <c r="H2466" s="231"/>
      <c r="I2466" s="231"/>
      <c r="J2466" s="231"/>
      <c r="K2466" s="231"/>
      <c r="L2466" s="231"/>
      <c r="M2466" s="231"/>
    </row>
    <row r="2467" spans="1:13" ht="12.75" customHeight="1" x14ac:dyDescent="0.3">
      <c r="A2467" s="240"/>
      <c r="B2467" s="28"/>
      <c r="C2467" s="231"/>
      <c r="D2467" s="231"/>
      <c r="E2467" s="231"/>
      <c r="F2467" s="231"/>
      <c r="G2467" s="231"/>
      <c r="H2467" s="231"/>
      <c r="I2467" s="231"/>
      <c r="J2467" s="231"/>
      <c r="K2467" s="231"/>
      <c r="L2467" s="231"/>
      <c r="M2467" s="231"/>
    </row>
    <row r="2468" spans="1:13" ht="12.75" customHeight="1" x14ac:dyDescent="0.3">
      <c r="A2468" s="240"/>
      <c r="B2468" s="28"/>
      <c r="C2468" s="231"/>
      <c r="D2468" s="231"/>
      <c r="E2468" s="231"/>
      <c r="F2468" s="231"/>
      <c r="G2468" s="231"/>
      <c r="H2468" s="231"/>
      <c r="I2468" s="231"/>
      <c r="J2468" s="231"/>
      <c r="K2468" s="231"/>
      <c r="L2468" s="231"/>
      <c r="M2468" s="231"/>
    </row>
    <row r="2469" spans="1:13" ht="12.75" customHeight="1" x14ac:dyDescent="0.3">
      <c r="A2469" s="240"/>
      <c r="B2469" s="28"/>
      <c r="C2469" s="231"/>
      <c r="D2469" s="231"/>
      <c r="E2469" s="231"/>
      <c r="F2469" s="231"/>
      <c r="G2469" s="231"/>
      <c r="H2469" s="231"/>
      <c r="I2469" s="231"/>
      <c r="J2469" s="231"/>
      <c r="K2469" s="231"/>
      <c r="L2469" s="231"/>
      <c r="M2469" s="231"/>
    </row>
    <row r="2470" spans="1:13" ht="12.75" customHeight="1" x14ac:dyDescent="0.3">
      <c r="A2470" s="240"/>
      <c r="B2470" s="28"/>
      <c r="C2470" s="231"/>
      <c r="D2470" s="231"/>
      <c r="E2470" s="231"/>
      <c r="F2470" s="231"/>
      <c r="G2470" s="231"/>
      <c r="H2470" s="231"/>
      <c r="I2470" s="231"/>
      <c r="J2470" s="231"/>
      <c r="K2470" s="231"/>
      <c r="L2470" s="231"/>
      <c r="M2470" s="231"/>
    </row>
    <row r="2471" spans="1:13" ht="12.75" customHeight="1" x14ac:dyDescent="0.3">
      <c r="A2471" s="240"/>
      <c r="B2471" s="28"/>
      <c r="C2471" s="231"/>
      <c r="D2471" s="231"/>
      <c r="E2471" s="231"/>
      <c r="F2471" s="231"/>
      <c r="G2471" s="231"/>
      <c r="H2471" s="231"/>
      <c r="I2471" s="231"/>
      <c r="J2471" s="231"/>
      <c r="K2471" s="231"/>
      <c r="L2471" s="231"/>
      <c r="M2471" s="231"/>
    </row>
    <row r="2472" spans="1:13" ht="12.75" customHeight="1" x14ac:dyDescent="0.3">
      <c r="A2472" s="240"/>
      <c r="B2472" s="28"/>
      <c r="C2472" s="231"/>
      <c r="D2472" s="231"/>
      <c r="E2472" s="231"/>
      <c r="F2472" s="231"/>
      <c r="G2472" s="231"/>
      <c r="H2472" s="231"/>
      <c r="I2472" s="231"/>
      <c r="J2472" s="231"/>
      <c r="K2472" s="231"/>
      <c r="L2472" s="231"/>
      <c r="M2472" s="231"/>
    </row>
    <row r="2473" spans="1:13" ht="12.75" customHeight="1" x14ac:dyDescent="0.3">
      <c r="A2473" s="240"/>
      <c r="B2473" s="28"/>
      <c r="C2473" s="231"/>
      <c r="D2473" s="231"/>
      <c r="E2473" s="231"/>
      <c r="F2473" s="231"/>
      <c r="G2473" s="231"/>
      <c r="H2473" s="231"/>
      <c r="I2473" s="231"/>
      <c r="J2473" s="231"/>
      <c r="K2473" s="231"/>
      <c r="L2473" s="231"/>
      <c r="M2473" s="231"/>
    </row>
    <row r="2474" spans="1:13" ht="12.75" customHeight="1" x14ac:dyDescent="0.3">
      <c r="A2474" s="240"/>
      <c r="B2474" s="28"/>
      <c r="C2474" s="231"/>
      <c r="D2474" s="231"/>
      <c r="E2474" s="231"/>
      <c r="F2474" s="231"/>
      <c r="G2474" s="231"/>
      <c r="H2474" s="231"/>
      <c r="I2474" s="231"/>
      <c r="J2474" s="231"/>
      <c r="K2474" s="231"/>
      <c r="L2474" s="231"/>
      <c r="M2474" s="231"/>
    </row>
    <row r="2475" spans="1:13" ht="12.75" customHeight="1" x14ac:dyDescent="0.3">
      <c r="A2475" s="240"/>
      <c r="B2475" s="28"/>
      <c r="C2475" s="231"/>
      <c r="D2475" s="231"/>
      <c r="E2475" s="231"/>
      <c r="F2475" s="231"/>
      <c r="G2475" s="231"/>
      <c r="H2475" s="231"/>
      <c r="I2475" s="231"/>
      <c r="J2475" s="231"/>
      <c r="K2475" s="231"/>
      <c r="L2475" s="231"/>
      <c r="M2475" s="231"/>
    </row>
    <row r="2476" spans="1:13" ht="12.75" customHeight="1" x14ac:dyDescent="0.3">
      <c r="A2476" s="240"/>
      <c r="B2476" s="28"/>
      <c r="C2476" s="231"/>
      <c r="D2476" s="231"/>
      <c r="E2476" s="231"/>
      <c r="F2476" s="231"/>
      <c r="G2476" s="231"/>
      <c r="H2476" s="231"/>
      <c r="I2476" s="231"/>
      <c r="J2476" s="231"/>
      <c r="K2476" s="231"/>
      <c r="L2476" s="231"/>
      <c r="M2476" s="231"/>
    </row>
    <row r="2477" spans="1:13" ht="12.75" customHeight="1" x14ac:dyDescent="0.3">
      <c r="A2477" s="240"/>
      <c r="B2477" s="28"/>
      <c r="C2477" s="231"/>
      <c r="D2477" s="231"/>
      <c r="E2477" s="231"/>
      <c r="F2477" s="231"/>
      <c r="G2477" s="231"/>
      <c r="H2477" s="231"/>
      <c r="I2477" s="231"/>
      <c r="J2477" s="231"/>
      <c r="K2477" s="231"/>
      <c r="L2477" s="231"/>
      <c r="M2477" s="231"/>
    </row>
    <row r="2478" spans="1:13" ht="12.75" customHeight="1" x14ac:dyDescent="0.3">
      <c r="A2478" s="240"/>
      <c r="B2478" s="28"/>
      <c r="C2478" s="231"/>
      <c r="D2478" s="231"/>
      <c r="E2478" s="231"/>
      <c r="F2478" s="231"/>
      <c r="G2478" s="231"/>
      <c r="H2478" s="231"/>
      <c r="I2478" s="231"/>
      <c r="J2478" s="231"/>
      <c r="K2478" s="231"/>
      <c r="L2478" s="231"/>
      <c r="M2478" s="231"/>
    </row>
    <row r="2479" spans="1:13" ht="12.75" customHeight="1" x14ac:dyDescent="0.3">
      <c r="A2479" s="240"/>
      <c r="B2479" s="28"/>
      <c r="C2479" s="231"/>
      <c r="D2479" s="231"/>
      <c r="E2479" s="231"/>
      <c r="F2479" s="231"/>
      <c r="G2479" s="231"/>
      <c r="H2479" s="231"/>
      <c r="I2479" s="231"/>
      <c r="J2479" s="231"/>
      <c r="K2479" s="231"/>
      <c r="L2479" s="231"/>
      <c r="M2479" s="231"/>
    </row>
    <row r="2480" spans="1:13" ht="12.75" customHeight="1" x14ac:dyDescent="0.3">
      <c r="A2480" s="240"/>
      <c r="B2480" s="28"/>
      <c r="C2480" s="231"/>
      <c r="D2480" s="231"/>
      <c r="E2480" s="231"/>
      <c r="F2480" s="231"/>
      <c r="G2480" s="231"/>
      <c r="H2480" s="231"/>
      <c r="I2480" s="231"/>
      <c r="J2480" s="231"/>
      <c r="K2480" s="231"/>
      <c r="L2480" s="231"/>
      <c r="M2480" s="231"/>
    </row>
    <row r="2481" spans="1:13" ht="12.75" customHeight="1" x14ac:dyDescent="0.3">
      <c r="A2481" s="240"/>
      <c r="B2481" s="28"/>
      <c r="C2481" s="231"/>
      <c r="D2481" s="231"/>
      <c r="E2481" s="231"/>
      <c r="F2481" s="231"/>
      <c r="G2481" s="231"/>
      <c r="H2481" s="231"/>
      <c r="I2481" s="231"/>
      <c r="J2481" s="231"/>
      <c r="K2481" s="231"/>
      <c r="L2481" s="231"/>
      <c r="M2481" s="231"/>
    </row>
    <row r="2482" spans="1:13" ht="12.75" customHeight="1" x14ac:dyDescent="0.3">
      <c r="A2482" s="240"/>
      <c r="B2482" s="28"/>
      <c r="C2482" s="231"/>
      <c r="D2482" s="231"/>
      <c r="E2482" s="231"/>
      <c r="F2482" s="231"/>
      <c r="G2482" s="231"/>
      <c r="H2482" s="231"/>
      <c r="I2482" s="231"/>
      <c r="J2482" s="231"/>
      <c r="K2482" s="231"/>
      <c r="L2482" s="231"/>
      <c r="M2482" s="231"/>
    </row>
    <row r="2483" spans="1:13" ht="12.75" customHeight="1" x14ac:dyDescent="0.3">
      <c r="A2483" s="240"/>
      <c r="B2483" s="28"/>
      <c r="C2483" s="231"/>
      <c r="D2483" s="231"/>
      <c r="E2483" s="231"/>
      <c r="F2483" s="231"/>
      <c r="G2483" s="231"/>
      <c r="H2483" s="231"/>
      <c r="I2483" s="231"/>
      <c r="J2483" s="231"/>
      <c r="K2483" s="231"/>
      <c r="L2483" s="231"/>
      <c r="M2483" s="231"/>
    </row>
    <row r="2484" spans="1:13" ht="12.75" customHeight="1" x14ac:dyDescent="0.3">
      <c r="A2484" s="240"/>
      <c r="B2484" s="28"/>
      <c r="C2484" s="231"/>
      <c r="D2484" s="231"/>
      <c r="E2484" s="231"/>
      <c r="F2484" s="231"/>
      <c r="G2484" s="231"/>
      <c r="H2484" s="231"/>
      <c r="I2484" s="231"/>
      <c r="J2484" s="231"/>
      <c r="K2484" s="231"/>
      <c r="L2484" s="231"/>
      <c r="M2484" s="231"/>
    </row>
    <row r="2485" spans="1:13" ht="12.75" customHeight="1" x14ac:dyDescent="0.3">
      <c r="A2485" s="240"/>
      <c r="B2485" s="28"/>
      <c r="C2485" s="231"/>
      <c r="D2485" s="231"/>
      <c r="E2485" s="231"/>
      <c r="F2485" s="231"/>
      <c r="G2485" s="231"/>
      <c r="H2485" s="231"/>
      <c r="I2485" s="231"/>
      <c r="J2485" s="231"/>
      <c r="K2485" s="231"/>
      <c r="L2485" s="231"/>
      <c r="M2485" s="231"/>
    </row>
    <row r="2486" spans="1:13" ht="12.75" customHeight="1" x14ac:dyDescent="0.3">
      <c r="A2486" s="240"/>
      <c r="B2486" s="28"/>
      <c r="C2486" s="231"/>
      <c r="D2486" s="231"/>
      <c r="E2486" s="231"/>
      <c r="F2486" s="231"/>
      <c r="G2486" s="231"/>
      <c r="H2486" s="231"/>
      <c r="I2486" s="231"/>
      <c r="J2486" s="231"/>
      <c r="K2486" s="231"/>
      <c r="L2486" s="231"/>
      <c r="M2486" s="231"/>
    </row>
    <row r="2487" spans="1:13" ht="12.75" customHeight="1" x14ac:dyDescent="0.3">
      <c r="A2487" s="240"/>
      <c r="B2487" s="28"/>
      <c r="C2487" s="231"/>
      <c r="D2487" s="231"/>
      <c r="E2487" s="231"/>
      <c r="F2487" s="231"/>
      <c r="G2487" s="231"/>
      <c r="H2487" s="231"/>
      <c r="I2487" s="231"/>
      <c r="J2487" s="231"/>
      <c r="K2487" s="231"/>
      <c r="L2487" s="231"/>
      <c r="M2487" s="231"/>
    </row>
    <row r="2488" spans="1:13" ht="12.75" customHeight="1" x14ac:dyDescent="0.3">
      <c r="A2488" s="240"/>
      <c r="B2488" s="28"/>
      <c r="C2488" s="231"/>
      <c r="D2488" s="231"/>
      <c r="E2488" s="231"/>
      <c r="F2488" s="231"/>
      <c r="G2488" s="231"/>
      <c r="H2488" s="231"/>
      <c r="I2488" s="231"/>
      <c r="J2488" s="231"/>
      <c r="K2488" s="231"/>
      <c r="L2488" s="231"/>
      <c r="M2488" s="231"/>
    </row>
    <row r="2489" spans="1:13" ht="12.75" customHeight="1" x14ac:dyDescent="0.3">
      <c r="A2489" s="240"/>
      <c r="B2489" s="28"/>
      <c r="C2489" s="231"/>
      <c r="D2489" s="231"/>
      <c r="E2489" s="231"/>
      <c r="F2489" s="231"/>
      <c r="G2489" s="231"/>
      <c r="H2489" s="231"/>
      <c r="I2489" s="231"/>
      <c r="J2489" s="231"/>
      <c r="K2489" s="231"/>
      <c r="L2489" s="231"/>
      <c r="M2489" s="231"/>
    </row>
    <row r="2490" spans="1:13" ht="12.75" customHeight="1" x14ac:dyDescent="0.3">
      <c r="A2490" s="240"/>
      <c r="B2490" s="28"/>
      <c r="C2490" s="231"/>
      <c r="D2490" s="231"/>
      <c r="E2490" s="231"/>
      <c r="F2490" s="231"/>
      <c r="G2490" s="231"/>
      <c r="H2490" s="231"/>
      <c r="I2490" s="231"/>
      <c r="J2490" s="231"/>
      <c r="K2490" s="231"/>
      <c r="L2490" s="231"/>
      <c r="M2490" s="231"/>
    </row>
    <row r="2491" spans="1:13" ht="12.75" customHeight="1" x14ac:dyDescent="0.3">
      <c r="A2491" s="240"/>
      <c r="B2491" s="28"/>
      <c r="C2491" s="231"/>
      <c r="D2491" s="231"/>
      <c r="E2491" s="231"/>
      <c r="F2491" s="231"/>
      <c r="G2491" s="231"/>
      <c r="H2491" s="231"/>
      <c r="I2491" s="231"/>
      <c r="J2491" s="231"/>
      <c r="K2491" s="231"/>
      <c r="L2491" s="231"/>
      <c r="M2491" s="231"/>
    </row>
    <row r="2492" spans="1:13" ht="12.75" customHeight="1" x14ac:dyDescent="0.3">
      <c r="A2492" s="240"/>
      <c r="B2492" s="28"/>
      <c r="C2492" s="231"/>
      <c r="D2492" s="231"/>
      <c r="E2492" s="231"/>
      <c r="F2492" s="231"/>
      <c r="G2492" s="231"/>
      <c r="H2492" s="231"/>
      <c r="I2492" s="231"/>
      <c r="J2492" s="231"/>
      <c r="K2492" s="231"/>
      <c r="L2492" s="231"/>
      <c r="M2492" s="231"/>
    </row>
    <row r="2493" spans="1:13" ht="12.75" customHeight="1" x14ac:dyDescent="0.3">
      <c r="A2493" s="240"/>
      <c r="B2493" s="28"/>
      <c r="C2493" s="231"/>
      <c r="D2493" s="231"/>
      <c r="E2493" s="231"/>
      <c r="F2493" s="231"/>
      <c r="G2493" s="231"/>
      <c r="H2493" s="231"/>
      <c r="I2493" s="231"/>
      <c r="J2493" s="231"/>
      <c r="K2493" s="231"/>
      <c r="L2493" s="231"/>
      <c r="M2493" s="231"/>
    </row>
    <row r="2494" spans="1:13" ht="12.75" customHeight="1" x14ac:dyDescent="0.3">
      <c r="A2494" s="240"/>
      <c r="B2494" s="28"/>
      <c r="C2494" s="231"/>
      <c r="D2494" s="231"/>
      <c r="E2494" s="231"/>
      <c r="F2494" s="231"/>
      <c r="G2494" s="231"/>
      <c r="H2494" s="231"/>
      <c r="I2494" s="231"/>
      <c r="J2494" s="231"/>
      <c r="K2494" s="231"/>
      <c r="L2494" s="231"/>
      <c r="M2494" s="231"/>
    </row>
    <row r="2495" spans="1:13" ht="12.75" customHeight="1" x14ac:dyDescent="0.3">
      <c r="A2495" s="240"/>
      <c r="B2495" s="28"/>
      <c r="C2495" s="231"/>
      <c r="D2495" s="231"/>
      <c r="E2495" s="231"/>
      <c r="F2495" s="231"/>
      <c r="G2495" s="231"/>
      <c r="H2495" s="231"/>
      <c r="I2495" s="231"/>
      <c r="J2495" s="231"/>
      <c r="K2495" s="231"/>
      <c r="L2495" s="231"/>
      <c r="M2495" s="231"/>
    </row>
    <row r="2496" spans="1:13" ht="12.75" customHeight="1" x14ac:dyDescent="0.3">
      <c r="A2496" s="240"/>
      <c r="B2496" s="28"/>
      <c r="C2496" s="231"/>
      <c r="D2496" s="231"/>
      <c r="E2496" s="231"/>
      <c r="F2496" s="231"/>
      <c r="G2496" s="231"/>
      <c r="H2496" s="231"/>
      <c r="I2496" s="231"/>
      <c r="J2496" s="231"/>
      <c r="K2496" s="231"/>
      <c r="L2496" s="231"/>
      <c r="M2496" s="231"/>
    </row>
    <row r="2497" spans="1:13" ht="12.75" customHeight="1" x14ac:dyDescent="0.3">
      <c r="A2497" s="240"/>
      <c r="B2497" s="28"/>
      <c r="C2497" s="231"/>
      <c r="D2497" s="231"/>
      <c r="E2497" s="231"/>
      <c r="F2497" s="231"/>
      <c r="G2497" s="231"/>
      <c r="H2497" s="231"/>
      <c r="I2497" s="231"/>
      <c r="J2497" s="231"/>
      <c r="K2497" s="231"/>
      <c r="L2497" s="231"/>
      <c r="M2497" s="231"/>
    </row>
    <row r="2498" spans="1:13" ht="12.75" customHeight="1" x14ac:dyDescent="0.3">
      <c r="A2498" s="240"/>
      <c r="B2498" s="28"/>
      <c r="C2498" s="231"/>
      <c r="D2498" s="231"/>
      <c r="E2498" s="231"/>
      <c r="F2498" s="231"/>
      <c r="G2498" s="231"/>
      <c r="H2498" s="231"/>
      <c r="I2498" s="231"/>
      <c r="J2498" s="231"/>
      <c r="K2498" s="231"/>
      <c r="L2498" s="231"/>
      <c r="M2498" s="231"/>
    </row>
    <row r="2499" spans="1:13" ht="12.75" customHeight="1" x14ac:dyDescent="0.3">
      <c r="A2499" s="240"/>
      <c r="B2499" s="28"/>
      <c r="C2499" s="231"/>
      <c r="D2499" s="231"/>
      <c r="E2499" s="231"/>
      <c r="F2499" s="231"/>
      <c r="G2499" s="231"/>
      <c r="H2499" s="231"/>
      <c r="I2499" s="231"/>
      <c r="J2499" s="231"/>
      <c r="K2499" s="231"/>
      <c r="L2499" s="231"/>
      <c r="M2499" s="231"/>
    </row>
    <row r="2500" spans="1:13" ht="12.75" customHeight="1" x14ac:dyDescent="0.3">
      <c r="A2500" s="240"/>
      <c r="B2500" s="28"/>
      <c r="C2500" s="231"/>
      <c r="D2500" s="231"/>
      <c r="E2500" s="231"/>
      <c r="F2500" s="231"/>
      <c r="G2500" s="231"/>
      <c r="H2500" s="231"/>
      <c r="I2500" s="231"/>
      <c r="J2500" s="231"/>
      <c r="K2500" s="231"/>
      <c r="L2500" s="231"/>
      <c r="M2500" s="231"/>
    </row>
    <row r="2501" spans="1:13" ht="12.75" customHeight="1" x14ac:dyDescent="0.3">
      <c r="A2501" s="240"/>
      <c r="B2501" s="28"/>
      <c r="C2501" s="231"/>
      <c r="D2501" s="231"/>
      <c r="E2501" s="231"/>
      <c r="F2501" s="231"/>
      <c r="G2501" s="231"/>
      <c r="H2501" s="231"/>
      <c r="I2501" s="231"/>
      <c r="J2501" s="231"/>
      <c r="K2501" s="231"/>
      <c r="L2501" s="231"/>
      <c r="M2501" s="231"/>
    </row>
    <row r="2502" spans="1:13" ht="12.75" customHeight="1" x14ac:dyDescent="0.3">
      <c r="A2502" s="240"/>
      <c r="B2502" s="28"/>
      <c r="C2502" s="231"/>
      <c r="D2502" s="231"/>
      <c r="E2502" s="231"/>
      <c r="F2502" s="231"/>
      <c r="G2502" s="231"/>
      <c r="H2502" s="231"/>
      <c r="I2502" s="231"/>
      <c r="J2502" s="231"/>
      <c r="K2502" s="231"/>
      <c r="L2502" s="231"/>
      <c r="M2502" s="231"/>
    </row>
    <row r="2503" spans="1:13" ht="12.75" customHeight="1" x14ac:dyDescent="0.3">
      <c r="A2503" s="240"/>
      <c r="B2503" s="28"/>
      <c r="C2503" s="231"/>
      <c r="D2503" s="231"/>
      <c r="E2503" s="231"/>
      <c r="F2503" s="231"/>
      <c r="G2503" s="231"/>
      <c r="H2503" s="231"/>
      <c r="I2503" s="231"/>
      <c r="J2503" s="231"/>
      <c r="K2503" s="231"/>
      <c r="L2503" s="231"/>
      <c r="M2503" s="231"/>
    </row>
    <row r="2504" spans="1:13" ht="12.75" customHeight="1" x14ac:dyDescent="0.3">
      <c r="A2504" s="240"/>
      <c r="B2504" s="28"/>
      <c r="C2504" s="231"/>
      <c r="D2504" s="231"/>
      <c r="E2504" s="231"/>
      <c r="F2504" s="231"/>
      <c r="G2504" s="231"/>
      <c r="H2504" s="231"/>
      <c r="I2504" s="231"/>
      <c r="J2504" s="231"/>
      <c r="K2504" s="231"/>
      <c r="L2504" s="231"/>
      <c r="M2504" s="231"/>
    </row>
    <row r="2505" spans="1:13" ht="12.75" customHeight="1" x14ac:dyDescent="0.3">
      <c r="A2505" s="240"/>
      <c r="B2505" s="28"/>
      <c r="C2505" s="231"/>
      <c r="D2505" s="231"/>
      <c r="E2505" s="231"/>
      <c r="F2505" s="231"/>
      <c r="G2505" s="231"/>
      <c r="H2505" s="231"/>
      <c r="I2505" s="231"/>
      <c r="J2505" s="231"/>
      <c r="K2505" s="231"/>
      <c r="L2505" s="231"/>
      <c r="M2505" s="231"/>
    </row>
    <row r="2506" spans="1:13" ht="12.75" customHeight="1" x14ac:dyDescent="0.3">
      <c r="A2506" s="240"/>
      <c r="B2506" s="28"/>
      <c r="C2506" s="231"/>
      <c r="D2506" s="231"/>
      <c r="E2506" s="231"/>
      <c r="F2506" s="231"/>
      <c r="G2506" s="231"/>
      <c r="H2506" s="231"/>
      <c r="I2506" s="231"/>
      <c r="J2506" s="231"/>
      <c r="K2506" s="231"/>
      <c r="L2506" s="231"/>
      <c r="M2506" s="231"/>
    </row>
    <row r="2507" spans="1:13" ht="12.75" customHeight="1" x14ac:dyDescent="0.3">
      <c r="A2507" s="240"/>
      <c r="B2507" s="28"/>
      <c r="C2507" s="231"/>
      <c r="D2507" s="231"/>
      <c r="E2507" s="231"/>
      <c r="F2507" s="231"/>
      <c r="G2507" s="231"/>
      <c r="H2507" s="231"/>
      <c r="I2507" s="231"/>
      <c r="J2507" s="231"/>
      <c r="K2507" s="231"/>
      <c r="L2507" s="231"/>
      <c r="M2507" s="231"/>
    </row>
    <row r="2508" spans="1:13" ht="12.75" customHeight="1" x14ac:dyDescent="0.3">
      <c r="A2508" s="240"/>
      <c r="B2508" s="28"/>
      <c r="C2508" s="231"/>
      <c r="D2508" s="231"/>
      <c r="E2508" s="231"/>
      <c r="F2508" s="231"/>
      <c r="G2508" s="231"/>
      <c r="H2508" s="231"/>
      <c r="I2508" s="231"/>
      <c r="J2508" s="231"/>
      <c r="K2508" s="231"/>
      <c r="L2508" s="231"/>
      <c r="M2508" s="231"/>
    </row>
    <row r="2509" spans="1:13" ht="12.75" customHeight="1" x14ac:dyDescent="0.3">
      <c r="A2509" s="240"/>
      <c r="B2509" s="28"/>
      <c r="C2509" s="231"/>
      <c r="D2509" s="231"/>
      <c r="E2509" s="231"/>
      <c r="F2509" s="231"/>
      <c r="G2509" s="231"/>
      <c r="H2509" s="231"/>
      <c r="I2509" s="231"/>
      <c r="J2509" s="231"/>
      <c r="K2509" s="231"/>
      <c r="L2509" s="231"/>
      <c r="M2509" s="231"/>
    </row>
    <row r="2510" spans="1:13" ht="12.75" customHeight="1" x14ac:dyDescent="0.3">
      <c r="A2510" s="240"/>
      <c r="B2510" s="28"/>
      <c r="C2510" s="231"/>
      <c r="D2510" s="231"/>
      <c r="E2510" s="231"/>
      <c r="F2510" s="231"/>
      <c r="G2510" s="231"/>
      <c r="H2510" s="231"/>
      <c r="I2510" s="231"/>
      <c r="J2510" s="231"/>
      <c r="K2510" s="231"/>
      <c r="L2510" s="231"/>
      <c r="M2510" s="231"/>
    </row>
    <row r="2511" spans="1:13" ht="12.75" customHeight="1" x14ac:dyDescent="0.3">
      <c r="A2511" s="240"/>
      <c r="B2511" s="28"/>
      <c r="C2511" s="231"/>
      <c r="D2511" s="231"/>
      <c r="E2511" s="231"/>
      <c r="F2511" s="231"/>
      <c r="G2511" s="231"/>
      <c r="H2511" s="231"/>
      <c r="I2511" s="231"/>
      <c r="J2511" s="231"/>
      <c r="K2511" s="231"/>
      <c r="L2511" s="231"/>
      <c r="M2511" s="231"/>
    </row>
    <row r="2512" spans="1:13" ht="12.75" customHeight="1" x14ac:dyDescent="0.3">
      <c r="A2512" s="240"/>
      <c r="B2512" s="28"/>
      <c r="C2512" s="231"/>
      <c r="D2512" s="231"/>
      <c r="E2512" s="231"/>
      <c r="F2512" s="231"/>
      <c r="G2512" s="231"/>
      <c r="H2512" s="231"/>
      <c r="I2512" s="231"/>
      <c r="J2512" s="231"/>
      <c r="K2512" s="231"/>
      <c r="L2512" s="231"/>
      <c r="M2512" s="231"/>
    </row>
    <row r="2513" spans="1:13" ht="12.75" customHeight="1" x14ac:dyDescent="0.3">
      <c r="A2513" s="240"/>
      <c r="B2513" s="28"/>
      <c r="C2513" s="231"/>
      <c r="D2513" s="231"/>
      <c r="E2513" s="231"/>
      <c r="F2513" s="231"/>
      <c r="G2513" s="231"/>
      <c r="H2513" s="231"/>
      <c r="I2513" s="231"/>
      <c r="J2513" s="231"/>
      <c r="K2513" s="231"/>
      <c r="L2513" s="231"/>
      <c r="M2513" s="231"/>
    </row>
    <row r="2514" spans="1:13" ht="12.75" customHeight="1" x14ac:dyDescent="0.3">
      <c r="A2514" s="240"/>
      <c r="B2514" s="28"/>
      <c r="C2514" s="231"/>
      <c r="D2514" s="231"/>
      <c r="E2514" s="231"/>
      <c r="F2514" s="231"/>
      <c r="G2514" s="231"/>
      <c r="H2514" s="231"/>
      <c r="I2514" s="231"/>
      <c r="J2514" s="231"/>
      <c r="K2514" s="231"/>
      <c r="L2514" s="231"/>
      <c r="M2514" s="231"/>
    </row>
    <row r="2515" spans="1:13" ht="12.75" customHeight="1" x14ac:dyDescent="0.3">
      <c r="A2515" s="240"/>
      <c r="B2515" s="28"/>
      <c r="C2515" s="231"/>
      <c r="D2515" s="231"/>
      <c r="E2515" s="231"/>
      <c r="F2515" s="231"/>
      <c r="G2515" s="231"/>
      <c r="H2515" s="231"/>
      <c r="I2515" s="231"/>
      <c r="J2515" s="231"/>
      <c r="K2515" s="231"/>
      <c r="L2515" s="231"/>
      <c r="M2515" s="231"/>
    </row>
    <row r="2516" spans="1:13" ht="12.75" customHeight="1" x14ac:dyDescent="0.3">
      <c r="A2516" s="240"/>
      <c r="B2516" s="28"/>
      <c r="C2516" s="231"/>
      <c r="D2516" s="231"/>
      <c r="E2516" s="231"/>
      <c r="F2516" s="231"/>
      <c r="G2516" s="231"/>
      <c r="H2516" s="231"/>
      <c r="I2516" s="231"/>
      <c r="J2516" s="231"/>
      <c r="K2516" s="231"/>
      <c r="L2516" s="231"/>
      <c r="M2516" s="231"/>
    </row>
    <row r="2517" spans="1:13" ht="12.75" customHeight="1" x14ac:dyDescent="0.3">
      <c r="A2517" s="240"/>
      <c r="B2517" s="28"/>
      <c r="C2517" s="231"/>
      <c r="D2517" s="231"/>
      <c r="E2517" s="231"/>
      <c r="F2517" s="231"/>
      <c r="G2517" s="231"/>
      <c r="H2517" s="231"/>
      <c r="I2517" s="231"/>
      <c r="J2517" s="231"/>
      <c r="K2517" s="231"/>
      <c r="L2517" s="231"/>
      <c r="M2517" s="231"/>
    </row>
    <row r="2518" spans="1:13" ht="12.75" customHeight="1" x14ac:dyDescent="0.3">
      <c r="A2518" s="240"/>
      <c r="B2518" s="28"/>
      <c r="C2518" s="231"/>
      <c r="D2518" s="231"/>
      <c r="E2518" s="231"/>
      <c r="F2518" s="231"/>
      <c r="G2518" s="231"/>
      <c r="H2518" s="231"/>
      <c r="I2518" s="231"/>
      <c r="J2518" s="231"/>
      <c r="K2518" s="231"/>
      <c r="L2518" s="231"/>
      <c r="M2518" s="231"/>
    </row>
    <row r="2519" spans="1:13" ht="12.75" customHeight="1" x14ac:dyDescent="0.3">
      <c r="A2519" s="240"/>
      <c r="B2519" s="28"/>
      <c r="C2519" s="231"/>
      <c r="D2519" s="231"/>
      <c r="E2519" s="231"/>
      <c r="F2519" s="231"/>
      <c r="G2519" s="231"/>
      <c r="H2519" s="231"/>
      <c r="I2519" s="231"/>
      <c r="J2519" s="231"/>
      <c r="K2519" s="231"/>
      <c r="L2519" s="231"/>
      <c r="M2519" s="231"/>
    </row>
    <row r="2520" spans="1:13" ht="12.75" customHeight="1" x14ac:dyDescent="0.3">
      <c r="A2520" s="240"/>
      <c r="B2520" s="28"/>
      <c r="C2520" s="231"/>
      <c r="D2520" s="231"/>
      <c r="E2520" s="231"/>
      <c r="F2520" s="231"/>
      <c r="G2520" s="231"/>
      <c r="H2520" s="231"/>
      <c r="I2520" s="231"/>
      <c r="J2520" s="231"/>
      <c r="K2520" s="231"/>
      <c r="L2520" s="231"/>
      <c r="M2520" s="231"/>
    </row>
    <row r="2521" spans="1:13" ht="12.75" customHeight="1" x14ac:dyDescent="0.3">
      <c r="A2521" s="240"/>
      <c r="B2521" s="28"/>
      <c r="C2521" s="231"/>
      <c r="D2521" s="231"/>
      <c r="E2521" s="231"/>
      <c r="F2521" s="231"/>
      <c r="G2521" s="231"/>
      <c r="H2521" s="231"/>
      <c r="I2521" s="231"/>
      <c r="J2521" s="231"/>
      <c r="K2521" s="231"/>
      <c r="L2521" s="231"/>
      <c r="M2521" s="231"/>
    </row>
    <row r="2522" spans="1:13" ht="12.75" customHeight="1" x14ac:dyDescent="0.3">
      <c r="A2522" s="240"/>
      <c r="B2522" s="28"/>
      <c r="C2522" s="231"/>
      <c r="D2522" s="231"/>
      <c r="E2522" s="231"/>
      <c r="F2522" s="231"/>
      <c r="G2522" s="231"/>
      <c r="H2522" s="231"/>
      <c r="I2522" s="231"/>
      <c r="J2522" s="231"/>
      <c r="K2522" s="231"/>
      <c r="L2522" s="231"/>
      <c r="M2522" s="231"/>
    </row>
    <row r="2523" spans="1:13" ht="12.75" customHeight="1" x14ac:dyDescent="0.3">
      <c r="A2523" s="240"/>
      <c r="B2523" s="28"/>
      <c r="C2523" s="231"/>
      <c r="D2523" s="231"/>
      <c r="E2523" s="231"/>
      <c r="F2523" s="231"/>
      <c r="G2523" s="231"/>
      <c r="H2523" s="231"/>
      <c r="I2523" s="231"/>
      <c r="J2523" s="231"/>
      <c r="K2523" s="231"/>
      <c r="L2523" s="231"/>
      <c r="M2523" s="231"/>
    </row>
    <row r="2524" spans="1:13" ht="12.75" customHeight="1" x14ac:dyDescent="0.3">
      <c r="A2524" s="240"/>
      <c r="B2524" s="28"/>
      <c r="C2524" s="231"/>
      <c r="D2524" s="231"/>
      <c r="E2524" s="231"/>
      <c r="F2524" s="231"/>
      <c r="G2524" s="231"/>
      <c r="H2524" s="231"/>
      <c r="I2524" s="231"/>
      <c r="J2524" s="231"/>
      <c r="K2524" s="231"/>
      <c r="L2524" s="231"/>
      <c r="M2524" s="231"/>
    </row>
    <row r="2525" spans="1:13" ht="12.75" customHeight="1" x14ac:dyDescent="0.3">
      <c r="A2525" s="240"/>
      <c r="B2525" s="28"/>
      <c r="C2525" s="231"/>
      <c r="D2525" s="231"/>
      <c r="E2525" s="231"/>
      <c r="F2525" s="231"/>
      <c r="G2525" s="231"/>
      <c r="H2525" s="231"/>
      <c r="I2525" s="231"/>
      <c r="J2525" s="231"/>
      <c r="K2525" s="231"/>
      <c r="L2525" s="231"/>
      <c r="M2525" s="231"/>
    </row>
    <row r="2526" spans="1:13" ht="12.75" customHeight="1" x14ac:dyDescent="0.3">
      <c r="A2526" s="240"/>
      <c r="B2526" s="28"/>
      <c r="C2526" s="231"/>
      <c r="D2526" s="231"/>
      <c r="E2526" s="231"/>
      <c r="F2526" s="231"/>
      <c r="G2526" s="231"/>
      <c r="H2526" s="231"/>
      <c r="I2526" s="231"/>
      <c r="J2526" s="231"/>
      <c r="K2526" s="231"/>
      <c r="L2526" s="231"/>
      <c r="M2526" s="231"/>
    </row>
    <row r="2527" spans="1:13" ht="12.75" customHeight="1" x14ac:dyDescent="0.3">
      <c r="A2527" s="240"/>
      <c r="B2527" s="28"/>
      <c r="C2527" s="231"/>
      <c r="D2527" s="231"/>
      <c r="E2527" s="231"/>
      <c r="F2527" s="231"/>
      <c r="G2527" s="231"/>
      <c r="H2527" s="231"/>
      <c r="I2527" s="231"/>
      <c r="J2527" s="231"/>
      <c r="K2527" s="231"/>
      <c r="L2527" s="231"/>
      <c r="M2527" s="231"/>
    </row>
    <row r="2528" spans="1:13" ht="12.75" customHeight="1" x14ac:dyDescent="0.3">
      <c r="A2528" s="240"/>
      <c r="B2528" s="28"/>
      <c r="C2528" s="231"/>
      <c r="D2528" s="231"/>
      <c r="E2528" s="231"/>
      <c r="F2528" s="231"/>
      <c r="G2528" s="231"/>
      <c r="H2528" s="231"/>
      <c r="I2528" s="231"/>
      <c r="J2528" s="231"/>
      <c r="K2528" s="231"/>
      <c r="L2528" s="231"/>
      <c r="M2528" s="231"/>
    </row>
    <row r="2529" spans="1:13" ht="12.75" customHeight="1" x14ac:dyDescent="0.3">
      <c r="A2529" s="240"/>
      <c r="B2529" s="28"/>
      <c r="C2529" s="231"/>
      <c r="D2529" s="231"/>
      <c r="E2529" s="231"/>
      <c r="F2529" s="231"/>
      <c r="G2529" s="231"/>
      <c r="H2529" s="231"/>
      <c r="I2529" s="231"/>
      <c r="J2529" s="231"/>
      <c r="K2529" s="231"/>
      <c r="L2529" s="231"/>
      <c r="M2529" s="231"/>
    </row>
    <row r="2530" spans="1:13" ht="12.75" customHeight="1" x14ac:dyDescent="0.3">
      <c r="A2530" s="240"/>
      <c r="B2530" s="28"/>
      <c r="C2530" s="231"/>
      <c r="D2530" s="231"/>
      <c r="E2530" s="231"/>
      <c r="F2530" s="231"/>
      <c r="G2530" s="231"/>
      <c r="H2530" s="231"/>
      <c r="I2530" s="231"/>
      <c r="J2530" s="231"/>
      <c r="K2530" s="231"/>
      <c r="L2530" s="231"/>
      <c r="M2530" s="231"/>
    </row>
    <row r="2531" spans="1:13" ht="12.75" customHeight="1" x14ac:dyDescent="0.3">
      <c r="A2531" s="240"/>
      <c r="B2531" s="28"/>
      <c r="C2531" s="231"/>
      <c r="D2531" s="231"/>
      <c r="E2531" s="231"/>
      <c r="F2531" s="231"/>
      <c r="G2531" s="231"/>
      <c r="H2531" s="231"/>
      <c r="I2531" s="231"/>
      <c r="J2531" s="231"/>
      <c r="K2531" s="231"/>
      <c r="L2531" s="231"/>
      <c r="M2531" s="231"/>
    </row>
    <row r="2532" spans="1:13" ht="12.75" customHeight="1" x14ac:dyDescent="0.3">
      <c r="A2532" s="240"/>
      <c r="B2532" s="28"/>
      <c r="C2532" s="231"/>
      <c r="D2532" s="231"/>
      <c r="E2532" s="231"/>
      <c r="F2532" s="231"/>
      <c r="G2532" s="231"/>
      <c r="H2532" s="231"/>
      <c r="I2532" s="231"/>
      <c r="J2532" s="231"/>
      <c r="K2532" s="231"/>
      <c r="L2532" s="231"/>
      <c r="M2532" s="231"/>
    </row>
    <row r="2533" spans="1:13" ht="12.75" customHeight="1" x14ac:dyDescent="0.3">
      <c r="A2533" s="240"/>
      <c r="B2533" s="28"/>
      <c r="C2533" s="231"/>
      <c r="D2533" s="231"/>
      <c r="E2533" s="231"/>
      <c r="F2533" s="231"/>
      <c r="G2533" s="231"/>
      <c r="H2533" s="231"/>
      <c r="I2533" s="231"/>
      <c r="J2533" s="231"/>
      <c r="K2533" s="231"/>
      <c r="L2533" s="231"/>
      <c r="M2533" s="231"/>
    </row>
    <row r="2534" spans="1:13" ht="12.75" customHeight="1" x14ac:dyDescent="0.3">
      <c r="A2534" s="240"/>
      <c r="B2534" s="28"/>
      <c r="C2534" s="231"/>
      <c r="D2534" s="231"/>
      <c r="E2534" s="231"/>
      <c r="F2534" s="231"/>
      <c r="G2534" s="231"/>
      <c r="H2534" s="231"/>
      <c r="I2534" s="231"/>
      <c r="J2534" s="231"/>
      <c r="K2534" s="231"/>
      <c r="L2534" s="231"/>
      <c r="M2534" s="231"/>
    </row>
    <row r="2535" spans="1:13" ht="12.75" customHeight="1" x14ac:dyDescent="0.3">
      <c r="A2535" s="240"/>
      <c r="B2535" s="28"/>
      <c r="C2535" s="231"/>
      <c r="D2535" s="231"/>
      <c r="E2535" s="231"/>
      <c r="F2535" s="231"/>
      <c r="G2535" s="231"/>
      <c r="H2535" s="231"/>
      <c r="I2535" s="231"/>
      <c r="J2535" s="231"/>
      <c r="K2535" s="231"/>
      <c r="L2535" s="231"/>
      <c r="M2535" s="231"/>
    </row>
    <row r="2536" spans="1:13" ht="12.75" customHeight="1" x14ac:dyDescent="0.3">
      <c r="A2536" s="240"/>
      <c r="B2536" s="28"/>
      <c r="C2536" s="231"/>
      <c r="D2536" s="231"/>
      <c r="E2536" s="231"/>
      <c r="F2536" s="231"/>
      <c r="G2536" s="231"/>
      <c r="H2536" s="231"/>
      <c r="I2536" s="231"/>
      <c r="J2536" s="231"/>
      <c r="K2536" s="231"/>
      <c r="L2536" s="231"/>
      <c r="M2536" s="231"/>
    </row>
    <row r="2537" spans="1:13" ht="12.75" customHeight="1" x14ac:dyDescent="0.3">
      <c r="A2537" s="240"/>
      <c r="B2537" s="28"/>
      <c r="C2537" s="231"/>
      <c r="D2537" s="231"/>
      <c r="E2537" s="231"/>
      <c r="F2537" s="231"/>
      <c r="G2537" s="231"/>
      <c r="H2537" s="231"/>
      <c r="I2537" s="231"/>
      <c r="J2537" s="231"/>
      <c r="K2537" s="231"/>
      <c r="L2537" s="231"/>
      <c r="M2537" s="231"/>
    </row>
    <row r="2538" spans="1:13" ht="12.75" customHeight="1" x14ac:dyDescent="0.3">
      <c r="A2538" s="240"/>
      <c r="B2538" s="28"/>
      <c r="C2538" s="231"/>
      <c r="D2538" s="231"/>
      <c r="E2538" s="231"/>
      <c r="F2538" s="231"/>
      <c r="G2538" s="231"/>
      <c r="H2538" s="231"/>
      <c r="I2538" s="231"/>
      <c r="J2538" s="231"/>
      <c r="K2538" s="231"/>
      <c r="L2538" s="231"/>
      <c r="M2538" s="231"/>
    </row>
    <row r="2539" spans="1:13" ht="12.75" customHeight="1" x14ac:dyDescent="0.3">
      <c r="A2539" s="240"/>
      <c r="B2539" s="28"/>
      <c r="C2539" s="231"/>
      <c r="D2539" s="231"/>
      <c r="E2539" s="231"/>
      <c r="F2539" s="231"/>
      <c r="G2539" s="231"/>
      <c r="H2539" s="231"/>
      <c r="I2539" s="231"/>
      <c r="J2539" s="231"/>
      <c r="K2539" s="231"/>
      <c r="L2539" s="231"/>
      <c r="M2539" s="231"/>
    </row>
    <row r="2540" spans="1:13" ht="12.75" customHeight="1" x14ac:dyDescent="0.3">
      <c r="A2540" s="240"/>
      <c r="B2540" s="28"/>
      <c r="C2540" s="231"/>
      <c r="D2540" s="231"/>
      <c r="E2540" s="231"/>
      <c r="F2540" s="231"/>
      <c r="G2540" s="231"/>
      <c r="H2540" s="231"/>
      <c r="I2540" s="231"/>
      <c r="J2540" s="231"/>
      <c r="K2540" s="231"/>
      <c r="L2540" s="231"/>
      <c r="M2540" s="231"/>
    </row>
    <row r="2541" spans="1:13" ht="12.75" customHeight="1" x14ac:dyDescent="0.3">
      <c r="A2541" s="240"/>
      <c r="B2541" s="28"/>
      <c r="C2541" s="231"/>
      <c r="D2541" s="231"/>
      <c r="E2541" s="231"/>
      <c r="F2541" s="231"/>
      <c r="G2541" s="231"/>
      <c r="H2541" s="231"/>
      <c r="I2541" s="231"/>
      <c r="J2541" s="231"/>
      <c r="K2541" s="231"/>
      <c r="L2541" s="231"/>
      <c r="M2541" s="231"/>
    </row>
    <row r="2542" spans="1:13" ht="12.75" customHeight="1" x14ac:dyDescent="0.3">
      <c r="A2542" s="240"/>
      <c r="B2542" s="28"/>
      <c r="C2542" s="231"/>
      <c r="D2542" s="231"/>
      <c r="E2542" s="231"/>
      <c r="F2542" s="231"/>
      <c r="G2542" s="231"/>
      <c r="H2542" s="231"/>
      <c r="I2542" s="231"/>
      <c r="J2542" s="231"/>
      <c r="K2542" s="231"/>
      <c r="L2542" s="231"/>
      <c r="M2542" s="231"/>
    </row>
    <row r="2543" spans="1:13" ht="12.75" customHeight="1" x14ac:dyDescent="0.3">
      <c r="A2543" s="240"/>
      <c r="B2543" s="28"/>
      <c r="C2543" s="231"/>
      <c r="D2543" s="231"/>
      <c r="E2543" s="231"/>
      <c r="F2543" s="231"/>
      <c r="G2543" s="231"/>
      <c r="H2543" s="231"/>
      <c r="I2543" s="231"/>
      <c r="J2543" s="231"/>
      <c r="K2543" s="231"/>
      <c r="L2543" s="231"/>
      <c r="M2543" s="231"/>
    </row>
    <row r="2544" spans="1:13" ht="12.75" customHeight="1" x14ac:dyDescent="0.3">
      <c r="A2544" s="240"/>
      <c r="B2544" s="28"/>
      <c r="C2544" s="231"/>
      <c r="D2544" s="231"/>
      <c r="E2544" s="231"/>
      <c r="F2544" s="231"/>
      <c r="G2544" s="231"/>
      <c r="H2544" s="231"/>
      <c r="I2544" s="231"/>
      <c r="J2544" s="231"/>
      <c r="K2544" s="231"/>
      <c r="L2544" s="231"/>
      <c r="M2544" s="231"/>
    </row>
    <row r="2545" spans="1:13" ht="12.75" customHeight="1" x14ac:dyDescent="0.3">
      <c r="A2545" s="240"/>
      <c r="B2545" s="28"/>
      <c r="C2545" s="231"/>
      <c r="D2545" s="231"/>
      <c r="E2545" s="231"/>
      <c r="F2545" s="231"/>
      <c r="G2545" s="231"/>
      <c r="H2545" s="231"/>
      <c r="I2545" s="231"/>
      <c r="J2545" s="231"/>
      <c r="K2545" s="231"/>
      <c r="L2545" s="231"/>
      <c r="M2545" s="231"/>
    </row>
    <row r="2546" spans="1:13" ht="12.75" customHeight="1" x14ac:dyDescent="0.3">
      <c r="A2546" s="240"/>
      <c r="B2546" s="28"/>
      <c r="C2546" s="231"/>
      <c r="D2546" s="231"/>
      <c r="E2546" s="231"/>
      <c r="F2546" s="231"/>
      <c r="G2546" s="231"/>
      <c r="H2546" s="231"/>
      <c r="I2546" s="231"/>
      <c r="J2546" s="231"/>
      <c r="K2546" s="231"/>
      <c r="L2546" s="231"/>
      <c r="M2546" s="231"/>
    </row>
    <row r="2547" spans="1:13" ht="12.75" customHeight="1" x14ac:dyDescent="0.3">
      <c r="A2547" s="240"/>
      <c r="B2547" s="28"/>
      <c r="C2547" s="231"/>
      <c r="D2547" s="231"/>
      <c r="E2547" s="231"/>
      <c r="F2547" s="231"/>
      <c r="G2547" s="231"/>
      <c r="H2547" s="231"/>
      <c r="I2547" s="231"/>
      <c r="J2547" s="231"/>
      <c r="K2547" s="231"/>
      <c r="L2547" s="231"/>
      <c r="M2547" s="231"/>
    </row>
    <row r="2548" spans="1:13" ht="12.75" customHeight="1" x14ac:dyDescent="0.3">
      <c r="A2548" s="240"/>
      <c r="B2548" s="28"/>
      <c r="C2548" s="231"/>
      <c r="D2548" s="231"/>
      <c r="E2548" s="231"/>
      <c r="F2548" s="231"/>
      <c r="G2548" s="231"/>
      <c r="H2548" s="231"/>
      <c r="I2548" s="231"/>
      <c r="J2548" s="231"/>
      <c r="K2548" s="231"/>
      <c r="L2548" s="231"/>
      <c r="M2548" s="231"/>
    </row>
    <row r="2549" spans="1:13" ht="12.75" customHeight="1" x14ac:dyDescent="0.3">
      <c r="A2549" s="240"/>
      <c r="B2549" s="28"/>
      <c r="C2549" s="231"/>
      <c r="D2549" s="231"/>
      <c r="E2549" s="231"/>
      <c r="F2549" s="231"/>
      <c r="G2549" s="231"/>
      <c r="H2549" s="231"/>
      <c r="I2549" s="231"/>
      <c r="J2549" s="231"/>
      <c r="K2549" s="231"/>
      <c r="L2549" s="231"/>
      <c r="M2549" s="231"/>
    </row>
    <row r="2550" spans="1:13" ht="12.75" customHeight="1" x14ac:dyDescent="0.3">
      <c r="A2550" s="240"/>
      <c r="B2550" s="28"/>
      <c r="C2550" s="231"/>
      <c r="D2550" s="231"/>
      <c r="E2550" s="231"/>
      <c r="F2550" s="231"/>
      <c r="G2550" s="231"/>
      <c r="H2550" s="231"/>
      <c r="I2550" s="231"/>
      <c r="J2550" s="231"/>
      <c r="K2550" s="231"/>
      <c r="L2550" s="231"/>
      <c r="M2550" s="231"/>
    </row>
    <row r="2551" spans="1:13" ht="12.75" customHeight="1" x14ac:dyDescent="0.3">
      <c r="A2551" s="240"/>
      <c r="B2551" s="28"/>
      <c r="C2551" s="231"/>
      <c r="D2551" s="231"/>
      <c r="E2551" s="231"/>
      <c r="F2551" s="231"/>
      <c r="G2551" s="231"/>
      <c r="H2551" s="231"/>
      <c r="I2551" s="231"/>
      <c r="J2551" s="231"/>
      <c r="K2551" s="231"/>
      <c r="L2551" s="231"/>
      <c r="M2551" s="231"/>
    </row>
    <row r="2552" spans="1:13" ht="12.75" customHeight="1" x14ac:dyDescent="0.3">
      <c r="A2552" s="240"/>
      <c r="B2552" s="28"/>
      <c r="C2552" s="231"/>
      <c r="D2552" s="231"/>
      <c r="E2552" s="231"/>
      <c r="F2552" s="231"/>
      <c r="G2552" s="231"/>
      <c r="H2552" s="231"/>
      <c r="I2552" s="231"/>
      <c r="J2552" s="231"/>
      <c r="K2552" s="231"/>
      <c r="L2552" s="231"/>
      <c r="M2552" s="231"/>
    </row>
    <row r="2553" spans="1:13" ht="12.75" customHeight="1" x14ac:dyDescent="0.3">
      <c r="A2553" s="240"/>
      <c r="B2553" s="28"/>
      <c r="C2553" s="231"/>
      <c r="D2553" s="231"/>
      <c r="E2553" s="231"/>
      <c r="F2553" s="231"/>
      <c r="G2553" s="231"/>
      <c r="H2553" s="231"/>
      <c r="I2553" s="231"/>
      <c r="J2553" s="231"/>
      <c r="K2553" s="231"/>
      <c r="L2553" s="231"/>
      <c r="M2553" s="231"/>
    </row>
    <row r="2554" spans="1:13" ht="12.75" customHeight="1" x14ac:dyDescent="0.3">
      <c r="A2554" s="240"/>
      <c r="B2554" s="28"/>
      <c r="C2554" s="231"/>
      <c r="D2554" s="231"/>
      <c r="E2554" s="231"/>
      <c r="F2554" s="231"/>
      <c r="G2554" s="231"/>
      <c r="H2554" s="231"/>
      <c r="I2554" s="231"/>
      <c r="J2554" s="231"/>
      <c r="K2554" s="231"/>
      <c r="L2554" s="231"/>
      <c r="M2554" s="231"/>
    </row>
    <row r="2555" spans="1:13" ht="12.75" customHeight="1" x14ac:dyDescent="0.3">
      <c r="A2555" s="240"/>
      <c r="B2555" s="28"/>
      <c r="C2555" s="231"/>
      <c r="D2555" s="231"/>
      <c r="E2555" s="231"/>
      <c r="F2555" s="231"/>
      <c r="G2555" s="231"/>
      <c r="H2555" s="231"/>
      <c r="I2555" s="231"/>
      <c r="J2555" s="231"/>
      <c r="K2555" s="231"/>
      <c r="L2555" s="231"/>
      <c r="M2555" s="231"/>
    </row>
    <row r="2556" spans="1:13" ht="12.75" customHeight="1" x14ac:dyDescent="0.3">
      <c r="A2556" s="240"/>
      <c r="B2556" s="28"/>
      <c r="C2556" s="231"/>
      <c r="D2556" s="231"/>
      <c r="E2556" s="231"/>
      <c r="F2556" s="231"/>
      <c r="G2556" s="231"/>
      <c r="H2556" s="231"/>
      <c r="I2556" s="231"/>
      <c r="J2556" s="231"/>
      <c r="K2556" s="231"/>
      <c r="L2556" s="231"/>
      <c r="M2556" s="231"/>
    </row>
    <row r="2557" spans="1:13" ht="12.75" customHeight="1" x14ac:dyDescent="0.3">
      <c r="A2557" s="240"/>
      <c r="B2557" s="28"/>
      <c r="C2557" s="231"/>
      <c r="D2557" s="231"/>
      <c r="E2557" s="231"/>
      <c r="F2557" s="231"/>
      <c r="G2557" s="231"/>
      <c r="H2557" s="231"/>
      <c r="I2557" s="231"/>
      <c r="J2557" s="231"/>
      <c r="K2557" s="231"/>
      <c r="L2557" s="231"/>
      <c r="M2557" s="231"/>
    </row>
    <row r="2558" spans="1:13" ht="12.75" customHeight="1" x14ac:dyDescent="0.3">
      <c r="A2558" s="240"/>
      <c r="B2558" s="28"/>
      <c r="C2558" s="231"/>
      <c r="D2558" s="231"/>
      <c r="E2558" s="231"/>
      <c r="F2558" s="231"/>
      <c r="G2558" s="231"/>
      <c r="H2558" s="231"/>
      <c r="I2558" s="231"/>
      <c r="J2558" s="231"/>
      <c r="K2558" s="231"/>
      <c r="L2558" s="231"/>
      <c r="M2558" s="231"/>
    </row>
    <row r="2559" spans="1:13" ht="12.75" customHeight="1" x14ac:dyDescent="0.3">
      <c r="A2559" s="240"/>
      <c r="B2559" s="28"/>
      <c r="C2559" s="231"/>
      <c r="D2559" s="231"/>
      <c r="E2559" s="231"/>
      <c r="F2559" s="231"/>
      <c r="G2559" s="231"/>
      <c r="H2559" s="231"/>
      <c r="I2559" s="231"/>
      <c r="J2559" s="231"/>
      <c r="K2559" s="231"/>
      <c r="L2559" s="231"/>
      <c r="M2559" s="231"/>
    </row>
    <row r="2560" spans="1:13" ht="12.75" customHeight="1" x14ac:dyDescent="0.3">
      <c r="A2560" s="240"/>
      <c r="B2560" s="28"/>
      <c r="C2560" s="231"/>
      <c r="D2560" s="231"/>
      <c r="E2560" s="231"/>
      <c r="F2560" s="231"/>
      <c r="G2560" s="231"/>
      <c r="H2560" s="231"/>
      <c r="I2560" s="231"/>
      <c r="J2560" s="231"/>
      <c r="K2560" s="231"/>
      <c r="L2560" s="231"/>
      <c r="M2560" s="231"/>
    </row>
    <row r="2561" spans="1:13" ht="12.75" customHeight="1" x14ac:dyDescent="0.3">
      <c r="A2561" s="240"/>
      <c r="B2561" s="28"/>
      <c r="C2561" s="231"/>
      <c r="D2561" s="231"/>
      <c r="E2561" s="231"/>
      <c r="F2561" s="231"/>
      <c r="G2561" s="231"/>
      <c r="H2561" s="231"/>
      <c r="I2561" s="231"/>
      <c r="J2561" s="231"/>
      <c r="K2561" s="231"/>
      <c r="L2561" s="231"/>
      <c r="M2561" s="231"/>
    </row>
    <row r="2562" spans="1:13" ht="12.75" customHeight="1" x14ac:dyDescent="0.3">
      <c r="A2562" s="240"/>
      <c r="B2562" s="28"/>
      <c r="C2562" s="231"/>
      <c r="D2562" s="231"/>
      <c r="E2562" s="231"/>
      <c r="F2562" s="231"/>
      <c r="G2562" s="231"/>
      <c r="H2562" s="231"/>
      <c r="I2562" s="231"/>
      <c r="J2562" s="231"/>
      <c r="K2562" s="231"/>
      <c r="L2562" s="231"/>
      <c r="M2562" s="231"/>
    </row>
    <row r="2563" spans="1:13" ht="12.75" customHeight="1" x14ac:dyDescent="0.3">
      <c r="A2563" s="240"/>
      <c r="B2563" s="28"/>
      <c r="C2563" s="231"/>
      <c r="D2563" s="231"/>
      <c r="E2563" s="231"/>
      <c r="F2563" s="231"/>
      <c r="G2563" s="231"/>
      <c r="H2563" s="231"/>
      <c r="I2563" s="231"/>
      <c r="J2563" s="231"/>
      <c r="K2563" s="231"/>
      <c r="L2563" s="231"/>
      <c r="M2563" s="231"/>
    </row>
    <row r="2564" spans="1:13" ht="12.75" customHeight="1" x14ac:dyDescent="0.3">
      <c r="A2564" s="240"/>
      <c r="B2564" s="28"/>
      <c r="C2564" s="231"/>
      <c r="D2564" s="231"/>
      <c r="E2564" s="231"/>
      <c r="F2564" s="231"/>
      <c r="G2564" s="231"/>
      <c r="H2564" s="231"/>
      <c r="I2564" s="231"/>
      <c r="J2564" s="231"/>
      <c r="K2564" s="231"/>
      <c r="L2564" s="231"/>
      <c r="M2564" s="231"/>
    </row>
    <row r="2565" spans="1:13" ht="12.75" customHeight="1" x14ac:dyDescent="0.3">
      <c r="A2565" s="240"/>
      <c r="B2565" s="28"/>
      <c r="C2565" s="231"/>
      <c r="D2565" s="231"/>
      <c r="E2565" s="231"/>
      <c r="F2565" s="231"/>
      <c r="G2565" s="231"/>
      <c r="H2565" s="231"/>
      <c r="I2565" s="231"/>
      <c r="J2565" s="231"/>
      <c r="K2565" s="231"/>
      <c r="L2565" s="231"/>
      <c r="M2565" s="231"/>
    </row>
    <row r="2566" spans="1:13" ht="12.75" customHeight="1" x14ac:dyDescent="0.3">
      <c r="A2566" s="240"/>
      <c r="B2566" s="28"/>
      <c r="C2566" s="231"/>
      <c r="D2566" s="231"/>
      <c r="E2566" s="231"/>
      <c r="F2566" s="231"/>
      <c r="G2566" s="231"/>
      <c r="H2566" s="231"/>
      <c r="I2566" s="231"/>
      <c r="J2566" s="231"/>
      <c r="K2566" s="231"/>
      <c r="L2566" s="231"/>
      <c r="M2566" s="231"/>
    </row>
    <row r="2567" spans="1:13" ht="12.75" customHeight="1" x14ac:dyDescent="0.3">
      <c r="A2567" s="240"/>
      <c r="B2567" s="28"/>
      <c r="C2567" s="231"/>
      <c r="D2567" s="231"/>
      <c r="E2567" s="231"/>
      <c r="F2567" s="231"/>
      <c r="G2567" s="231"/>
      <c r="H2567" s="231"/>
      <c r="I2567" s="231"/>
      <c r="J2567" s="231"/>
      <c r="K2567" s="231"/>
      <c r="L2567" s="231"/>
      <c r="M2567" s="231"/>
    </row>
    <row r="2568" spans="1:13" ht="12.75" customHeight="1" x14ac:dyDescent="0.3">
      <c r="A2568" s="240"/>
      <c r="B2568" s="28"/>
      <c r="C2568" s="231"/>
      <c r="D2568" s="231"/>
      <c r="E2568" s="231"/>
      <c r="F2568" s="231"/>
      <c r="G2568" s="231"/>
      <c r="H2568" s="231"/>
      <c r="I2568" s="231"/>
      <c r="J2568" s="231"/>
      <c r="K2568" s="231"/>
      <c r="L2568" s="231"/>
      <c r="M2568" s="231"/>
    </row>
    <row r="2569" spans="1:13" ht="12.75" customHeight="1" x14ac:dyDescent="0.3">
      <c r="A2569" s="240"/>
      <c r="B2569" s="28"/>
      <c r="C2569" s="231"/>
      <c r="D2569" s="231"/>
      <c r="E2569" s="231"/>
      <c r="F2569" s="231"/>
      <c r="G2569" s="231"/>
      <c r="H2569" s="231"/>
      <c r="I2569" s="231"/>
      <c r="J2569" s="231"/>
      <c r="K2569" s="231"/>
      <c r="L2569" s="231"/>
      <c r="M2569" s="231"/>
    </row>
    <row r="2570" spans="1:13" ht="12.75" customHeight="1" x14ac:dyDescent="0.3">
      <c r="A2570" s="240"/>
      <c r="B2570" s="28"/>
      <c r="C2570" s="231"/>
      <c r="D2570" s="231"/>
      <c r="E2570" s="231"/>
      <c r="F2570" s="231"/>
      <c r="G2570" s="231"/>
      <c r="H2570" s="231"/>
      <c r="I2570" s="231"/>
      <c r="J2570" s="231"/>
      <c r="K2570" s="231"/>
      <c r="L2570" s="231"/>
      <c r="M2570" s="231"/>
    </row>
    <row r="2571" spans="1:13" ht="12.75" customHeight="1" x14ac:dyDescent="0.3">
      <c r="A2571" s="240"/>
      <c r="B2571" s="28"/>
      <c r="C2571" s="231"/>
      <c r="D2571" s="231"/>
      <c r="E2571" s="231"/>
      <c r="F2571" s="231"/>
      <c r="G2571" s="231"/>
      <c r="H2571" s="231"/>
      <c r="I2571" s="231"/>
      <c r="J2571" s="231"/>
      <c r="K2571" s="231"/>
      <c r="L2571" s="231"/>
      <c r="M2571" s="231"/>
    </row>
    <row r="2572" spans="1:13" ht="12.75" customHeight="1" x14ac:dyDescent="0.3">
      <c r="A2572" s="240"/>
      <c r="B2572" s="28"/>
      <c r="C2572" s="231"/>
      <c r="D2572" s="231"/>
      <c r="E2572" s="231"/>
      <c r="F2572" s="231"/>
      <c r="G2572" s="231"/>
      <c r="H2572" s="231"/>
      <c r="I2572" s="231"/>
      <c r="J2572" s="231"/>
      <c r="K2572" s="231"/>
      <c r="L2572" s="231"/>
      <c r="M2572" s="231"/>
    </row>
    <row r="2573" spans="1:13" ht="12.75" customHeight="1" x14ac:dyDescent="0.3">
      <c r="A2573" s="240"/>
      <c r="B2573" s="28"/>
      <c r="C2573" s="231"/>
      <c r="D2573" s="231"/>
      <c r="E2573" s="231"/>
      <c r="F2573" s="231"/>
      <c r="G2573" s="231"/>
      <c r="H2573" s="231"/>
      <c r="I2573" s="231"/>
      <c r="J2573" s="231"/>
      <c r="K2573" s="231"/>
      <c r="L2573" s="231"/>
      <c r="M2573" s="231"/>
    </row>
    <row r="2574" spans="1:13" ht="12.75" customHeight="1" x14ac:dyDescent="0.3">
      <c r="A2574" s="240"/>
      <c r="B2574" s="28"/>
      <c r="C2574" s="231"/>
      <c r="D2574" s="231"/>
      <c r="E2574" s="231"/>
      <c r="F2574" s="231"/>
      <c r="G2574" s="231"/>
      <c r="H2574" s="231"/>
      <c r="I2574" s="231"/>
      <c r="J2574" s="231"/>
      <c r="K2574" s="231"/>
      <c r="L2574" s="231"/>
      <c r="M2574" s="231"/>
    </row>
    <row r="2575" spans="1:13" ht="12.75" customHeight="1" x14ac:dyDescent="0.3">
      <c r="A2575" s="240"/>
      <c r="B2575" s="28"/>
      <c r="C2575" s="231"/>
      <c r="D2575" s="231"/>
      <c r="E2575" s="231"/>
      <c r="F2575" s="231"/>
      <c r="G2575" s="231"/>
      <c r="H2575" s="231"/>
      <c r="I2575" s="231"/>
      <c r="J2575" s="231"/>
      <c r="K2575" s="231"/>
      <c r="L2575" s="231"/>
      <c r="M2575" s="231"/>
    </row>
    <row r="2576" spans="1:13" ht="12.75" customHeight="1" x14ac:dyDescent="0.3">
      <c r="A2576" s="240"/>
      <c r="B2576" s="28"/>
      <c r="C2576" s="231"/>
      <c r="D2576" s="231"/>
      <c r="E2576" s="231"/>
      <c r="F2576" s="231"/>
      <c r="G2576" s="231"/>
      <c r="H2576" s="231"/>
      <c r="I2576" s="231"/>
      <c r="J2576" s="231"/>
      <c r="K2576" s="231"/>
      <c r="L2576" s="231"/>
      <c r="M2576" s="231"/>
    </row>
    <row r="2577" spans="1:13" ht="12.75" customHeight="1" x14ac:dyDescent="0.3">
      <c r="A2577" s="240"/>
      <c r="B2577" s="28"/>
      <c r="C2577" s="231"/>
      <c r="D2577" s="231"/>
      <c r="E2577" s="231"/>
      <c r="F2577" s="231"/>
      <c r="G2577" s="231"/>
      <c r="H2577" s="231"/>
      <c r="I2577" s="231"/>
      <c r="J2577" s="231"/>
      <c r="K2577" s="231"/>
      <c r="L2577" s="231"/>
      <c r="M2577" s="231"/>
    </row>
    <row r="2578" spans="1:13" ht="12.75" customHeight="1" x14ac:dyDescent="0.3">
      <c r="A2578" s="240"/>
      <c r="B2578" s="28"/>
      <c r="C2578" s="231"/>
      <c r="D2578" s="231"/>
      <c r="E2578" s="231"/>
      <c r="F2578" s="231"/>
      <c r="G2578" s="231"/>
      <c r="H2578" s="231"/>
      <c r="I2578" s="231"/>
      <c r="J2578" s="231"/>
      <c r="K2578" s="231"/>
      <c r="L2578" s="231"/>
      <c r="M2578" s="231"/>
    </row>
    <row r="2579" spans="1:13" ht="12.75" customHeight="1" x14ac:dyDescent="0.3">
      <c r="A2579" s="240"/>
      <c r="B2579" s="28"/>
      <c r="C2579" s="231"/>
      <c r="D2579" s="231"/>
      <c r="E2579" s="231"/>
      <c r="F2579" s="231"/>
      <c r="G2579" s="231"/>
      <c r="H2579" s="231"/>
      <c r="I2579" s="231"/>
      <c r="J2579" s="231"/>
      <c r="K2579" s="231"/>
      <c r="L2579" s="231"/>
      <c r="M2579" s="231"/>
    </row>
    <row r="2580" spans="1:13" ht="12.75" customHeight="1" x14ac:dyDescent="0.3">
      <c r="A2580" s="240"/>
      <c r="B2580" s="28"/>
      <c r="C2580" s="231"/>
      <c r="D2580" s="231"/>
      <c r="E2580" s="231"/>
      <c r="F2580" s="231"/>
      <c r="G2580" s="231"/>
      <c r="H2580" s="231"/>
      <c r="I2580" s="231"/>
      <c r="J2580" s="231"/>
      <c r="K2580" s="231"/>
      <c r="L2580" s="231"/>
      <c r="M2580" s="231"/>
    </row>
    <row r="2581" spans="1:13" ht="12.75" customHeight="1" x14ac:dyDescent="0.3">
      <c r="A2581" s="240"/>
      <c r="B2581" s="28"/>
      <c r="C2581" s="231"/>
      <c r="D2581" s="231"/>
      <c r="E2581" s="231"/>
      <c r="F2581" s="231"/>
      <c r="G2581" s="231"/>
      <c r="H2581" s="231"/>
      <c r="I2581" s="231"/>
      <c r="J2581" s="231"/>
      <c r="K2581" s="231"/>
      <c r="L2581" s="231"/>
      <c r="M2581" s="231"/>
    </row>
    <row r="2582" spans="1:13" ht="12.75" customHeight="1" x14ac:dyDescent="0.3">
      <c r="A2582" s="240"/>
      <c r="B2582" s="28"/>
      <c r="C2582" s="231"/>
      <c r="D2582" s="231"/>
      <c r="E2582" s="231"/>
      <c r="F2582" s="231"/>
      <c r="G2582" s="231"/>
      <c r="H2582" s="231"/>
      <c r="I2582" s="231"/>
      <c r="J2582" s="231"/>
      <c r="K2582" s="231"/>
      <c r="L2582" s="231"/>
      <c r="M2582" s="231"/>
    </row>
    <row r="2583" spans="1:13" ht="12.75" customHeight="1" x14ac:dyDescent="0.3">
      <c r="A2583" s="240"/>
      <c r="B2583" s="28"/>
      <c r="C2583" s="231"/>
      <c r="D2583" s="231"/>
      <c r="E2583" s="231"/>
      <c r="F2583" s="231"/>
      <c r="G2583" s="231"/>
      <c r="H2583" s="231"/>
      <c r="I2583" s="231"/>
      <c r="J2583" s="231"/>
      <c r="K2583" s="231"/>
      <c r="L2583" s="231"/>
      <c r="M2583" s="231"/>
    </row>
    <row r="2584" spans="1:13" ht="12.75" customHeight="1" x14ac:dyDescent="0.3">
      <c r="A2584" s="240"/>
      <c r="B2584" s="28"/>
      <c r="C2584" s="231"/>
      <c r="D2584" s="231"/>
      <c r="E2584" s="231"/>
      <c r="F2584" s="231"/>
      <c r="G2584" s="231"/>
      <c r="H2584" s="231"/>
      <c r="I2584" s="231"/>
      <c r="J2584" s="231"/>
      <c r="K2584" s="231"/>
      <c r="L2584" s="231"/>
      <c r="M2584" s="231"/>
    </row>
    <row r="2585" spans="1:13" ht="12.75" customHeight="1" x14ac:dyDescent="0.3">
      <c r="A2585" s="240"/>
      <c r="B2585" s="28"/>
      <c r="C2585" s="231"/>
      <c r="D2585" s="231"/>
      <c r="E2585" s="231"/>
      <c r="F2585" s="231"/>
      <c r="G2585" s="231"/>
      <c r="H2585" s="231"/>
      <c r="I2585" s="231"/>
      <c r="J2585" s="231"/>
      <c r="K2585" s="231"/>
      <c r="L2585" s="231"/>
      <c r="M2585" s="231"/>
    </row>
    <row r="2586" spans="1:13" ht="12.75" customHeight="1" x14ac:dyDescent="0.3">
      <c r="A2586" s="240"/>
      <c r="B2586" s="28"/>
      <c r="C2586" s="231"/>
      <c r="D2586" s="231"/>
      <c r="E2586" s="231"/>
      <c r="F2586" s="231"/>
      <c r="G2586" s="231"/>
      <c r="H2586" s="231"/>
      <c r="I2586" s="231"/>
      <c r="J2586" s="231"/>
      <c r="K2586" s="231"/>
      <c r="L2586" s="231"/>
      <c r="M2586" s="231"/>
    </row>
    <row r="2587" spans="1:13" ht="12.75" customHeight="1" x14ac:dyDescent="0.3">
      <c r="A2587" s="240"/>
      <c r="B2587" s="28"/>
      <c r="C2587" s="231"/>
      <c r="D2587" s="231"/>
      <c r="E2587" s="231"/>
      <c r="F2587" s="231"/>
      <c r="G2587" s="231"/>
      <c r="H2587" s="231"/>
      <c r="I2587" s="231"/>
      <c r="J2587" s="231"/>
      <c r="K2587" s="231"/>
      <c r="L2587" s="231"/>
      <c r="M2587" s="231"/>
    </row>
    <row r="2588" spans="1:13" ht="12.75" customHeight="1" x14ac:dyDescent="0.3">
      <c r="A2588" s="240"/>
      <c r="B2588" s="28"/>
      <c r="C2588" s="231"/>
      <c r="D2588" s="231"/>
      <c r="E2588" s="231"/>
      <c r="F2588" s="231"/>
      <c r="G2588" s="231"/>
      <c r="H2588" s="231"/>
      <c r="I2588" s="231"/>
      <c r="J2588" s="231"/>
      <c r="K2588" s="231"/>
      <c r="L2588" s="231"/>
      <c r="M2588" s="231"/>
    </row>
    <row r="2589" spans="1:13" ht="12.75" customHeight="1" x14ac:dyDescent="0.3">
      <c r="A2589" s="240"/>
      <c r="B2589" s="28"/>
      <c r="C2589" s="231"/>
      <c r="D2589" s="231"/>
      <c r="E2589" s="231"/>
      <c r="F2589" s="231"/>
      <c r="G2589" s="231"/>
      <c r="H2589" s="231"/>
      <c r="I2589" s="231"/>
      <c r="J2589" s="231"/>
      <c r="K2589" s="231"/>
      <c r="L2589" s="231"/>
      <c r="M2589" s="231"/>
    </row>
    <row r="2590" spans="1:13" ht="12.75" customHeight="1" x14ac:dyDescent="0.3">
      <c r="A2590" s="240"/>
      <c r="B2590" s="28"/>
      <c r="C2590" s="231"/>
      <c r="D2590" s="231"/>
      <c r="E2590" s="231"/>
      <c r="F2590" s="231"/>
      <c r="G2590" s="231"/>
      <c r="H2590" s="231"/>
      <c r="I2590" s="231"/>
      <c r="J2590" s="231"/>
      <c r="K2590" s="231"/>
      <c r="L2590" s="231"/>
      <c r="M2590" s="231"/>
    </row>
    <row r="2591" spans="1:13" ht="12.75" customHeight="1" x14ac:dyDescent="0.3">
      <c r="A2591" s="240"/>
      <c r="B2591" s="28"/>
      <c r="C2591" s="231"/>
      <c r="D2591" s="231"/>
      <c r="E2591" s="231"/>
      <c r="F2591" s="231"/>
      <c r="G2591" s="231"/>
      <c r="H2591" s="231"/>
      <c r="I2591" s="231"/>
      <c r="J2591" s="231"/>
      <c r="K2591" s="231"/>
      <c r="L2591" s="231"/>
      <c r="M2591" s="231"/>
    </row>
    <row r="2592" spans="1:13" ht="12.75" customHeight="1" x14ac:dyDescent="0.3">
      <c r="A2592" s="240"/>
      <c r="B2592" s="28"/>
      <c r="C2592" s="231"/>
      <c r="D2592" s="231"/>
      <c r="E2592" s="231"/>
      <c r="F2592" s="231"/>
      <c r="G2592" s="231"/>
      <c r="H2592" s="231"/>
      <c r="I2592" s="231"/>
      <c r="J2592" s="231"/>
      <c r="K2592" s="231"/>
      <c r="L2592" s="231"/>
      <c r="M2592" s="231"/>
    </row>
    <row r="2593" spans="1:13" ht="12.75" customHeight="1" x14ac:dyDescent="0.3">
      <c r="A2593" s="240"/>
      <c r="B2593" s="28"/>
      <c r="C2593" s="231"/>
      <c r="D2593" s="231"/>
      <c r="E2593" s="231"/>
      <c r="F2593" s="231"/>
      <c r="G2593" s="231"/>
      <c r="H2593" s="231"/>
      <c r="I2593" s="231"/>
      <c r="J2593" s="231"/>
      <c r="K2593" s="231"/>
      <c r="L2593" s="231"/>
      <c r="M2593" s="231"/>
    </row>
    <row r="2594" spans="1:13" ht="12.75" customHeight="1" x14ac:dyDescent="0.3">
      <c r="A2594" s="240"/>
      <c r="B2594" s="28"/>
      <c r="C2594" s="231"/>
      <c r="D2594" s="231"/>
      <c r="E2594" s="231"/>
      <c r="F2594" s="231"/>
      <c r="G2594" s="231"/>
      <c r="H2594" s="231"/>
      <c r="I2594" s="231"/>
      <c r="J2594" s="231"/>
      <c r="K2594" s="231"/>
      <c r="L2594" s="231"/>
      <c r="M2594" s="231"/>
    </row>
    <row r="2595" spans="1:13" ht="12.75" customHeight="1" x14ac:dyDescent="0.3">
      <c r="A2595" s="240"/>
      <c r="B2595" s="28"/>
      <c r="C2595" s="231"/>
      <c r="D2595" s="231"/>
      <c r="E2595" s="231"/>
      <c r="F2595" s="231"/>
      <c r="G2595" s="231"/>
      <c r="H2595" s="231"/>
      <c r="I2595" s="231"/>
      <c r="J2595" s="231"/>
      <c r="K2595" s="231"/>
      <c r="L2595" s="231"/>
      <c r="M2595" s="231"/>
    </row>
    <row r="2596" spans="1:13" ht="12.75" customHeight="1" x14ac:dyDescent="0.3">
      <c r="A2596" s="240"/>
      <c r="B2596" s="28"/>
      <c r="C2596" s="231"/>
      <c r="D2596" s="231"/>
      <c r="E2596" s="231"/>
      <c r="F2596" s="231"/>
      <c r="G2596" s="231"/>
      <c r="H2596" s="231"/>
      <c r="I2596" s="231"/>
      <c r="J2596" s="231"/>
      <c r="K2596" s="231"/>
      <c r="L2596" s="231"/>
      <c r="M2596" s="231"/>
    </row>
    <row r="2597" spans="1:13" ht="12.75" customHeight="1" x14ac:dyDescent="0.3">
      <c r="A2597" s="240"/>
      <c r="B2597" s="28"/>
      <c r="C2597" s="231"/>
      <c r="D2597" s="231"/>
      <c r="E2597" s="231"/>
      <c r="F2597" s="231"/>
      <c r="G2597" s="231"/>
      <c r="H2597" s="231"/>
      <c r="I2597" s="231"/>
      <c r="J2597" s="231"/>
      <c r="K2597" s="231"/>
      <c r="L2597" s="231"/>
      <c r="M2597" s="231"/>
    </row>
    <row r="2598" spans="1:13" ht="12.75" customHeight="1" x14ac:dyDescent="0.3">
      <c r="A2598" s="240"/>
      <c r="B2598" s="28"/>
      <c r="C2598" s="231"/>
      <c r="D2598" s="231"/>
      <c r="E2598" s="231"/>
      <c r="F2598" s="231"/>
      <c r="G2598" s="231"/>
      <c r="H2598" s="231"/>
      <c r="I2598" s="231"/>
      <c r="J2598" s="231"/>
      <c r="K2598" s="231"/>
      <c r="L2598" s="231"/>
      <c r="M2598" s="231"/>
    </row>
    <row r="2599" spans="1:13" ht="12.75" customHeight="1" x14ac:dyDescent="0.3">
      <c r="A2599" s="240"/>
      <c r="B2599" s="28"/>
      <c r="C2599" s="231"/>
      <c r="D2599" s="231"/>
      <c r="E2599" s="231"/>
      <c r="F2599" s="231"/>
      <c r="G2599" s="231"/>
      <c r="H2599" s="231"/>
      <c r="I2599" s="231"/>
      <c r="J2599" s="231"/>
      <c r="K2599" s="231"/>
      <c r="L2599" s="231"/>
      <c r="M2599" s="231"/>
    </row>
    <row r="2600" spans="1:13" ht="12.75" customHeight="1" x14ac:dyDescent="0.3">
      <c r="A2600" s="240"/>
      <c r="B2600" s="28"/>
      <c r="C2600" s="231"/>
      <c r="D2600" s="231"/>
      <c r="E2600" s="231"/>
      <c r="F2600" s="231"/>
      <c r="G2600" s="231"/>
      <c r="H2600" s="231"/>
      <c r="I2600" s="231"/>
      <c r="J2600" s="231"/>
      <c r="K2600" s="231"/>
      <c r="L2600" s="231"/>
      <c r="M2600" s="231"/>
    </row>
    <row r="2601" spans="1:13" ht="12.75" customHeight="1" x14ac:dyDescent="0.3">
      <c r="A2601" s="240"/>
      <c r="B2601" s="28"/>
      <c r="C2601" s="231"/>
      <c r="D2601" s="231"/>
      <c r="E2601" s="231"/>
      <c r="F2601" s="231"/>
      <c r="G2601" s="231"/>
      <c r="H2601" s="231"/>
      <c r="I2601" s="231"/>
      <c r="J2601" s="231"/>
      <c r="K2601" s="231"/>
      <c r="L2601" s="231"/>
      <c r="M2601" s="231"/>
    </row>
    <row r="2602" spans="1:13" ht="12.75" customHeight="1" x14ac:dyDescent="0.3">
      <c r="A2602" s="240"/>
      <c r="B2602" s="28"/>
      <c r="C2602" s="231"/>
      <c r="D2602" s="231"/>
      <c r="E2602" s="231"/>
      <c r="F2602" s="231"/>
      <c r="G2602" s="231"/>
      <c r="H2602" s="231"/>
      <c r="I2602" s="231"/>
      <c r="J2602" s="231"/>
      <c r="K2602" s="231"/>
      <c r="L2602" s="231"/>
      <c r="M2602" s="231"/>
    </row>
    <row r="2603" spans="1:13" ht="12.75" customHeight="1" x14ac:dyDescent="0.3">
      <c r="A2603" s="240"/>
      <c r="B2603" s="28"/>
      <c r="C2603" s="231"/>
      <c r="D2603" s="231"/>
      <c r="E2603" s="231"/>
      <c r="F2603" s="231"/>
      <c r="G2603" s="231"/>
      <c r="H2603" s="231"/>
      <c r="I2603" s="231"/>
      <c r="J2603" s="231"/>
      <c r="K2603" s="231"/>
      <c r="L2603" s="231"/>
      <c r="M2603" s="231"/>
    </row>
    <row r="2604" spans="1:13" ht="12.75" customHeight="1" x14ac:dyDescent="0.3">
      <c r="A2604" s="240"/>
      <c r="B2604" s="28"/>
      <c r="C2604" s="231"/>
      <c r="D2604" s="231"/>
      <c r="E2604" s="231"/>
      <c r="F2604" s="231"/>
      <c r="G2604" s="231"/>
      <c r="H2604" s="231"/>
      <c r="I2604" s="231"/>
      <c r="J2604" s="231"/>
      <c r="K2604" s="231"/>
      <c r="L2604" s="231"/>
      <c r="M2604" s="231"/>
    </row>
    <row r="2605" spans="1:13" ht="12.75" customHeight="1" x14ac:dyDescent="0.3">
      <c r="A2605" s="240"/>
      <c r="B2605" s="28"/>
      <c r="C2605" s="231"/>
      <c r="D2605" s="231"/>
      <c r="E2605" s="231"/>
      <c r="F2605" s="231"/>
      <c r="G2605" s="231"/>
      <c r="H2605" s="231"/>
      <c r="I2605" s="231"/>
      <c r="J2605" s="231"/>
      <c r="K2605" s="231"/>
      <c r="L2605" s="231"/>
      <c r="M2605" s="231"/>
    </row>
    <row r="2606" spans="1:13" ht="12.75" customHeight="1" x14ac:dyDescent="0.3">
      <c r="A2606" s="240"/>
      <c r="B2606" s="28"/>
      <c r="C2606" s="231"/>
      <c r="D2606" s="231"/>
      <c r="E2606" s="231"/>
      <c r="F2606" s="231"/>
      <c r="G2606" s="231"/>
      <c r="H2606" s="231"/>
      <c r="I2606" s="231"/>
      <c r="J2606" s="231"/>
      <c r="K2606" s="231"/>
      <c r="L2606" s="231"/>
      <c r="M2606" s="231"/>
    </row>
    <row r="2607" spans="1:13" ht="12.75" customHeight="1" x14ac:dyDescent="0.3">
      <c r="A2607" s="240"/>
      <c r="B2607" s="28"/>
      <c r="C2607" s="231"/>
      <c r="D2607" s="231"/>
      <c r="E2607" s="231"/>
      <c r="F2607" s="231"/>
      <c r="G2607" s="231"/>
      <c r="H2607" s="231"/>
      <c r="I2607" s="231"/>
      <c r="J2607" s="231"/>
      <c r="K2607" s="231"/>
      <c r="L2607" s="231"/>
      <c r="M2607" s="231"/>
    </row>
    <row r="2608" spans="1:13" ht="12.75" customHeight="1" x14ac:dyDescent="0.3">
      <c r="A2608" s="240"/>
      <c r="B2608" s="28"/>
      <c r="C2608" s="231"/>
      <c r="D2608" s="231"/>
      <c r="E2608" s="231"/>
      <c r="F2608" s="231"/>
      <c r="G2608" s="231"/>
      <c r="H2608" s="231"/>
      <c r="I2608" s="231"/>
      <c r="J2608" s="231"/>
      <c r="K2608" s="231"/>
      <c r="L2608" s="231"/>
      <c r="M2608" s="231"/>
    </row>
    <row r="2609" spans="1:13" ht="12.75" customHeight="1" x14ac:dyDescent="0.3">
      <c r="A2609" s="240"/>
      <c r="B2609" s="28"/>
      <c r="C2609" s="231"/>
      <c r="D2609" s="231"/>
      <c r="E2609" s="231"/>
      <c r="F2609" s="231"/>
      <c r="G2609" s="231"/>
      <c r="H2609" s="231"/>
      <c r="I2609" s="231"/>
      <c r="J2609" s="231"/>
      <c r="K2609" s="231"/>
      <c r="L2609" s="231"/>
      <c r="M2609" s="231"/>
    </row>
    <row r="2610" spans="1:13" ht="12.75" customHeight="1" x14ac:dyDescent="0.3">
      <c r="A2610" s="240"/>
      <c r="B2610" s="28"/>
      <c r="C2610" s="231"/>
      <c r="D2610" s="231"/>
      <c r="E2610" s="231"/>
      <c r="F2610" s="231"/>
      <c r="G2610" s="231"/>
      <c r="H2610" s="231"/>
      <c r="I2610" s="231"/>
      <c r="J2610" s="231"/>
      <c r="K2610" s="231"/>
      <c r="L2610" s="231"/>
      <c r="M2610" s="231"/>
    </row>
    <row r="2611" spans="1:13" ht="12.75" customHeight="1" x14ac:dyDescent="0.3">
      <c r="A2611" s="240"/>
      <c r="B2611" s="28"/>
      <c r="C2611" s="231"/>
      <c r="D2611" s="231"/>
      <c r="E2611" s="231"/>
      <c r="F2611" s="231"/>
      <c r="G2611" s="231"/>
      <c r="H2611" s="231"/>
      <c r="I2611" s="231"/>
      <c r="J2611" s="231"/>
      <c r="K2611" s="231"/>
      <c r="L2611" s="231"/>
      <c r="M2611" s="231"/>
    </row>
    <row r="2612" spans="1:13" ht="12.75" customHeight="1" x14ac:dyDescent="0.3">
      <c r="A2612" s="240"/>
      <c r="B2612" s="28"/>
      <c r="C2612" s="231"/>
      <c r="D2612" s="231"/>
      <c r="E2612" s="231"/>
      <c r="F2612" s="231"/>
      <c r="G2612" s="231"/>
      <c r="H2612" s="231"/>
      <c r="I2612" s="231"/>
      <c r="J2612" s="231"/>
      <c r="K2612" s="231"/>
      <c r="L2612" s="231"/>
      <c r="M2612" s="231"/>
    </row>
    <row r="2613" spans="1:13" ht="12.75" customHeight="1" x14ac:dyDescent="0.3">
      <c r="A2613" s="240"/>
      <c r="B2613" s="28"/>
      <c r="C2613" s="231"/>
      <c r="D2613" s="231"/>
      <c r="E2613" s="231"/>
      <c r="F2613" s="231"/>
      <c r="G2613" s="231"/>
      <c r="H2613" s="231"/>
      <c r="I2613" s="231"/>
      <c r="J2613" s="231"/>
      <c r="K2613" s="231"/>
      <c r="L2613" s="231"/>
      <c r="M2613" s="231"/>
    </row>
    <row r="2614" spans="1:13" ht="12.75" customHeight="1" x14ac:dyDescent="0.3">
      <c r="A2614" s="240"/>
      <c r="B2614" s="28"/>
      <c r="C2614" s="231"/>
      <c r="D2614" s="231"/>
      <c r="E2614" s="231"/>
      <c r="F2614" s="231"/>
      <c r="G2614" s="231"/>
      <c r="H2614" s="231"/>
      <c r="I2614" s="231"/>
      <c r="J2614" s="231"/>
      <c r="K2614" s="231"/>
      <c r="L2614" s="231"/>
      <c r="M2614" s="231"/>
    </row>
    <row r="2615" spans="1:13" ht="12.75" customHeight="1" x14ac:dyDescent="0.3">
      <c r="A2615" s="240"/>
      <c r="B2615" s="28"/>
      <c r="C2615" s="231"/>
      <c r="D2615" s="231"/>
      <c r="E2615" s="231"/>
      <c r="F2615" s="231"/>
      <c r="G2615" s="231"/>
      <c r="H2615" s="231"/>
      <c r="I2615" s="231"/>
      <c r="J2615" s="231"/>
      <c r="K2615" s="231"/>
      <c r="L2615" s="231"/>
      <c r="M2615" s="231"/>
    </row>
    <row r="2616" spans="1:13" ht="12.75" customHeight="1" x14ac:dyDescent="0.3">
      <c r="A2616" s="240"/>
      <c r="B2616" s="28"/>
      <c r="C2616" s="231"/>
      <c r="D2616" s="231"/>
      <c r="E2616" s="231"/>
      <c r="F2616" s="231"/>
      <c r="G2616" s="231"/>
      <c r="H2616" s="231"/>
      <c r="I2616" s="231"/>
      <c r="J2616" s="231"/>
      <c r="K2616" s="231"/>
      <c r="L2616" s="231"/>
      <c r="M2616" s="231"/>
    </row>
    <row r="2617" spans="1:13" ht="12.75" customHeight="1" x14ac:dyDescent="0.3">
      <c r="A2617" s="240"/>
      <c r="B2617" s="28"/>
      <c r="C2617" s="231"/>
      <c r="D2617" s="231"/>
      <c r="E2617" s="231"/>
      <c r="F2617" s="231"/>
      <c r="G2617" s="231"/>
      <c r="H2617" s="231"/>
      <c r="I2617" s="231"/>
      <c r="J2617" s="231"/>
      <c r="K2617" s="231"/>
      <c r="L2617" s="231"/>
      <c r="M2617" s="231"/>
    </row>
    <row r="2618" spans="1:13" ht="12.75" customHeight="1" x14ac:dyDescent="0.3">
      <c r="A2618" s="240"/>
      <c r="B2618" s="28"/>
      <c r="C2618" s="231"/>
      <c r="D2618" s="231"/>
      <c r="E2618" s="231"/>
      <c r="F2618" s="231"/>
      <c r="G2618" s="231"/>
      <c r="H2618" s="231"/>
      <c r="I2618" s="231"/>
      <c r="J2618" s="231"/>
      <c r="K2618" s="231"/>
      <c r="L2618" s="231"/>
      <c r="M2618" s="231"/>
    </row>
    <row r="2619" spans="1:13" ht="12.75" customHeight="1" x14ac:dyDescent="0.3">
      <c r="A2619" s="240"/>
      <c r="B2619" s="28"/>
      <c r="C2619" s="231"/>
      <c r="D2619" s="231"/>
      <c r="E2619" s="231"/>
      <c r="F2619" s="231"/>
      <c r="G2619" s="231"/>
      <c r="H2619" s="231"/>
      <c r="I2619" s="231"/>
      <c r="J2619" s="231"/>
      <c r="K2619" s="231"/>
      <c r="L2619" s="231"/>
      <c r="M2619" s="231"/>
    </row>
    <row r="2620" spans="1:13" ht="12.75" customHeight="1" x14ac:dyDescent="0.3">
      <c r="A2620" s="240"/>
      <c r="B2620" s="28"/>
      <c r="C2620" s="231"/>
      <c r="D2620" s="231"/>
      <c r="E2620" s="231"/>
      <c r="F2620" s="231"/>
      <c r="G2620" s="231"/>
      <c r="H2620" s="231"/>
      <c r="I2620" s="231"/>
      <c r="J2620" s="231"/>
      <c r="K2620" s="231"/>
      <c r="L2620" s="231"/>
      <c r="M2620" s="231"/>
    </row>
    <row r="2621" spans="1:13" ht="12.75" customHeight="1" x14ac:dyDescent="0.3">
      <c r="A2621" s="240"/>
      <c r="B2621" s="28"/>
      <c r="C2621" s="231"/>
      <c r="D2621" s="231"/>
      <c r="E2621" s="231"/>
      <c r="F2621" s="231"/>
      <c r="G2621" s="231"/>
      <c r="H2621" s="231"/>
      <c r="I2621" s="231"/>
      <c r="J2621" s="231"/>
      <c r="K2621" s="231"/>
      <c r="L2621" s="231"/>
      <c r="M2621" s="231"/>
    </row>
    <row r="2622" spans="1:13" ht="12.75" customHeight="1" x14ac:dyDescent="0.3">
      <c r="A2622" s="240"/>
      <c r="B2622" s="28"/>
      <c r="C2622" s="231"/>
      <c r="D2622" s="231"/>
      <c r="E2622" s="231"/>
      <c r="F2622" s="231"/>
      <c r="G2622" s="231"/>
      <c r="H2622" s="231"/>
      <c r="I2622" s="231"/>
      <c r="J2622" s="231"/>
      <c r="K2622" s="231"/>
      <c r="L2622" s="231"/>
      <c r="M2622" s="231"/>
    </row>
    <row r="2623" spans="1:13" ht="12.75" customHeight="1" x14ac:dyDescent="0.3">
      <c r="A2623" s="240"/>
      <c r="B2623" s="28"/>
      <c r="C2623" s="231"/>
      <c r="D2623" s="231"/>
      <c r="E2623" s="231"/>
      <c r="F2623" s="231"/>
      <c r="G2623" s="231"/>
      <c r="H2623" s="231"/>
      <c r="I2623" s="231"/>
      <c r="J2623" s="231"/>
      <c r="K2623" s="231"/>
      <c r="L2623" s="231"/>
      <c r="M2623" s="231"/>
    </row>
    <row r="2624" spans="1:13" ht="12.75" customHeight="1" x14ac:dyDescent="0.3">
      <c r="A2624" s="240"/>
      <c r="B2624" s="28"/>
      <c r="C2624" s="231"/>
      <c r="D2624" s="231"/>
      <c r="E2624" s="231"/>
      <c r="F2624" s="231"/>
      <c r="G2624" s="231"/>
      <c r="H2624" s="231"/>
      <c r="I2624" s="231"/>
      <c r="J2624" s="231"/>
      <c r="K2624" s="231"/>
      <c r="L2624" s="231"/>
      <c r="M2624" s="231"/>
    </row>
    <row r="2625" spans="1:13" ht="12.75" customHeight="1" x14ac:dyDescent="0.3">
      <c r="A2625" s="240"/>
      <c r="B2625" s="28"/>
      <c r="C2625" s="231"/>
      <c r="D2625" s="231"/>
      <c r="E2625" s="231"/>
      <c r="F2625" s="231"/>
      <c r="G2625" s="231"/>
      <c r="H2625" s="231"/>
      <c r="I2625" s="231"/>
      <c r="J2625" s="231"/>
      <c r="K2625" s="231"/>
      <c r="L2625" s="231"/>
      <c r="M2625" s="231"/>
    </row>
    <row r="2626" spans="1:13" ht="12.75" customHeight="1" x14ac:dyDescent="0.3">
      <c r="A2626" s="240"/>
      <c r="B2626" s="28"/>
      <c r="C2626" s="231"/>
      <c r="D2626" s="231"/>
      <c r="E2626" s="231"/>
      <c r="F2626" s="231"/>
      <c r="G2626" s="231"/>
      <c r="H2626" s="231"/>
      <c r="I2626" s="231"/>
      <c r="J2626" s="231"/>
      <c r="K2626" s="231"/>
      <c r="L2626" s="231"/>
      <c r="M2626" s="231"/>
    </row>
    <row r="2627" spans="1:13" ht="12.75" customHeight="1" x14ac:dyDescent="0.3">
      <c r="A2627" s="240"/>
      <c r="B2627" s="28"/>
      <c r="C2627" s="231"/>
      <c r="D2627" s="231"/>
      <c r="E2627" s="231"/>
      <c r="F2627" s="231"/>
      <c r="G2627" s="231"/>
      <c r="H2627" s="231"/>
      <c r="I2627" s="231"/>
      <c r="J2627" s="231"/>
      <c r="K2627" s="231"/>
      <c r="L2627" s="231"/>
      <c r="M2627" s="231"/>
    </row>
    <row r="2628" spans="1:13" ht="12.75" customHeight="1" x14ac:dyDescent="0.3">
      <c r="A2628" s="240"/>
      <c r="B2628" s="28"/>
      <c r="C2628" s="231"/>
      <c r="D2628" s="231"/>
      <c r="E2628" s="231"/>
      <c r="F2628" s="231"/>
      <c r="G2628" s="231"/>
      <c r="H2628" s="231"/>
      <c r="I2628" s="231"/>
      <c r="J2628" s="231"/>
      <c r="K2628" s="231"/>
      <c r="L2628" s="231"/>
      <c r="M2628" s="231"/>
    </row>
    <row r="2629" spans="1:13" ht="12.75" customHeight="1" x14ac:dyDescent="0.3">
      <c r="A2629" s="240"/>
      <c r="B2629" s="28"/>
      <c r="C2629" s="231"/>
      <c r="D2629" s="231"/>
      <c r="E2629" s="231"/>
      <c r="F2629" s="231"/>
      <c r="G2629" s="231"/>
      <c r="H2629" s="231"/>
      <c r="I2629" s="231"/>
      <c r="J2629" s="231"/>
      <c r="K2629" s="231"/>
      <c r="L2629" s="231"/>
      <c r="M2629" s="231"/>
    </row>
    <row r="2630" spans="1:13" ht="12.75" customHeight="1" x14ac:dyDescent="0.3">
      <c r="A2630" s="240"/>
      <c r="B2630" s="28"/>
      <c r="C2630" s="231"/>
      <c r="D2630" s="231"/>
      <c r="E2630" s="231"/>
      <c r="F2630" s="231"/>
      <c r="G2630" s="231"/>
      <c r="H2630" s="231"/>
      <c r="I2630" s="231"/>
      <c r="J2630" s="231"/>
      <c r="K2630" s="231"/>
      <c r="L2630" s="231"/>
      <c r="M2630" s="231"/>
    </row>
    <row r="2631" spans="1:13" ht="12.75" customHeight="1" x14ac:dyDescent="0.3">
      <c r="A2631" s="240"/>
      <c r="B2631" s="28"/>
      <c r="C2631" s="231"/>
      <c r="D2631" s="231"/>
      <c r="E2631" s="231"/>
      <c r="F2631" s="231"/>
      <c r="G2631" s="231"/>
      <c r="H2631" s="231"/>
      <c r="I2631" s="231"/>
      <c r="J2631" s="231"/>
      <c r="K2631" s="231"/>
      <c r="L2631" s="231"/>
      <c r="M2631" s="231"/>
    </row>
    <row r="2632" spans="1:13" ht="12.75" customHeight="1" x14ac:dyDescent="0.3">
      <c r="A2632" s="240"/>
      <c r="B2632" s="28"/>
      <c r="C2632" s="231"/>
      <c r="D2632" s="231"/>
      <c r="E2632" s="231"/>
      <c r="F2632" s="231"/>
      <c r="G2632" s="231"/>
      <c r="H2632" s="231"/>
      <c r="I2632" s="231"/>
      <c r="J2632" s="231"/>
      <c r="K2632" s="231"/>
      <c r="L2632" s="231"/>
      <c r="M2632" s="231"/>
    </row>
    <row r="2633" spans="1:13" ht="12.75" customHeight="1" x14ac:dyDescent="0.3">
      <c r="A2633" s="240"/>
      <c r="B2633" s="28"/>
      <c r="C2633" s="231"/>
      <c r="D2633" s="231"/>
      <c r="E2633" s="231"/>
      <c r="F2633" s="231"/>
      <c r="G2633" s="231"/>
      <c r="H2633" s="231"/>
      <c r="I2633" s="231"/>
      <c r="J2633" s="231"/>
      <c r="K2633" s="231"/>
      <c r="L2633" s="231"/>
      <c r="M2633" s="231"/>
    </row>
    <row r="2634" spans="1:13" ht="12.75" customHeight="1" x14ac:dyDescent="0.3">
      <c r="A2634" s="240"/>
      <c r="B2634" s="28"/>
      <c r="C2634" s="231"/>
      <c r="D2634" s="231"/>
      <c r="E2634" s="231"/>
      <c r="F2634" s="231"/>
      <c r="G2634" s="231"/>
      <c r="H2634" s="231"/>
      <c r="I2634" s="231"/>
      <c r="J2634" s="231"/>
      <c r="K2634" s="231"/>
      <c r="L2634" s="231"/>
      <c r="M2634" s="231"/>
    </row>
    <row r="2635" spans="1:13" ht="12.75" customHeight="1" x14ac:dyDescent="0.3">
      <c r="A2635" s="240"/>
      <c r="B2635" s="28"/>
      <c r="C2635" s="231"/>
      <c r="D2635" s="231"/>
      <c r="E2635" s="231"/>
      <c r="F2635" s="231"/>
      <c r="G2635" s="231"/>
      <c r="H2635" s="231"/>
      <c r="I2635" s="231"/>
      <c r="J2635" s="231"/>
      <c r="K2635" s="231"/>
      <c r="L2635" s="231"/>
      <c r="M2635" s="231"/>
    </row>
    <row r="2636" spans="1:13" ht="12.75" customHeight="1" x14ac:dyDescent="0.3">
      <c r="A2636" s="240"/>
      <c r="B2636" s="28"/>
      <c r="C2636" s="231"/>
      <c r="D2636" s="231"/>
      <c r="E2636" s="231"/>
      <c r="F2636" s="231"/>
      <c r="G2636" s="231"/>
      <c r="H2636" s="231"/>
      <c r="I2636" s="231"/>
      <c r="J2636" s="231"/>
      <c r="K2636" s="231"/>
      <c r="L2636" s="231"/>
      <c r="M2636" s="231"/>
    </row>
    <row r="2637" spans="1:13" ht="12.75" customHeight="1" x14ac:dyDescent="0.3">
      <c r="A2637" s="240"/>
      <c r="B2637" s="28"/>
      <c r="C2637" s="231"/>
      <c r="D2637" s="231"/>
      <c r="E2637" s="231"/>
      <c r="F2637" s="231"/>
      <c r="G2637" s="231"/>
      <c r="H2637" s="231"/>
      <c r="I2637" s="231"/>
      <c r="J2637" s="231"/>
      <c r="K2637" s="231"/>
      <c r="L2637" s="231"/>
      <c r="M2637" s="231"/>
    </row>
    <row r="2638" spans="1:13" ht="12.75" customHeight="1" x14ac:dyDescent="0.3">
      <c r="A2638" s="240"/>
      <c r="B2638" s="28"/>
      <c r="C2638" s="231"/>
      <c r="D2638" s="231"/>
      <c r="E2638" s="231"/>
      <c r="F2638" s="231"/>
      <c r="G2638" s="231"/>
      <c r="H2638" s="231"/>
      <c r="I2638" s="231"/>
      <c r="J2638" s="231"/>
      <c r="K2638" s="231"/>
      <c r="L2638" s="231"/>
      <c r="M2638" s="231"/>
    </row>
    <row r="2639" spans="1:13" ht="12.75" customHeight="1" x14ac:dyDescent="0.3">
      <c r="A2639" s="240"/>
      <c r="B2639" s="28"/>
      <c r="C2639" s="231"/>
      <c r="D2639" s="231"/>
      <c r="E2639" s="231"/>
      <c r="F2639" s="231"/>
      <c r="G2639" s="231"/>
      <c r="H2639" s="231"/>
      <c r="I2639" s="231"/>
      <c r="J2639" s="231"/>
      <c r="K2639" s="231"/>
      <c r="L2639" s="231"/>
      <c r="M2639" s="231"/>
    </row>
    <row r="2640" spans="1:13" ht="12.75" customHeight="1" x14ac:dyDescent="0.3">
      <c r="A2640" s="240"/>
      <c r="B2640" s="28"/>
      <c r="C2640" s="231"/>
      <c r="D2640" s="231"/>
      <c r="E2640" s="231"/>
      <c r="F2640" s="231"/>
      <c r="G2640" s="231"/>
      <c r="H2640" s="231"/>
      <c r="I2640" s="231"/>
      <c r="J2640" s="231"/>
      <c r="K2640" s="231"/>
      <c r="L2640" s="231"/>
      <c r="M2640" s="231"/>
    </row>
    <row r="2641" spans="1:13" ht="12.75" customHeight="1" x14ac:dyDescent="0.3">
      <c r="A2641" s="240"/>
      <c r="B2641" s="28"/>
      <c r="C2641" s="231"/>
      <c r="D2641" s="231"/>
      <c r="E2641" s="231"/>
      <c r="F2641" s="231"/>
      <c r="G2641" s="231"/>
      <c r="H2641" s="231"/>
      <c r="I2641" s="231"/>
      <c r="J2641" s="231"/>
      <c r="K2641" s="231"/>
      <c r="L2641" s="231"/>
      <c r="M2641" s="231"/>
    </row>
    <row r="2642" spans="1:13" ht="12.75" customHeight="1" x14ac:dyDescent="0.3">
      <c r="A2642" s="240"/>
      <c r="B2642" s="28"/>
      <c r="C2642" s="231"/>
      <c r="D2642" s="231"/>
      <c r="E2642" s="231"/>
      <c r="F2642" s="231"/>
      <c r="G2642" s="231"/>
      <c r="H2642" s="231"/>
      <c r="I2642" s="231"/>
      <c r="J2642" s="231"/>
      <c r="K2642" s="231"/>
      <c r="L2642" s="231"/>
      <c r="M2642" s="231"/>
    </row>
    <row r="2643" spans="1:13" ht="12.75" customHeight="1" x14ac:dyDescent="0.3">
      <c r="A2643" s="240"/>
      <c r="B2643" s="28"/>
      <c r="C2643" s="231"/>
      <c r="D2643" s="231"/>
      <c r="E2643" s="231"/>
      <c r="F2643" s="231"/>
      <c r="G2643" s="231"/>
      <c r="H2643" s="231"/>
      <c r="I2643" s="231"/>
      <c r="J2643" s="231"/>
      <c r="K2643" s="231"/>
      <c r="L2643" s="231"/>
      <c r="M2643" s="231"/>
    </row>
    <row r="2644" spans="1:13" ht="12.75" customHeight="1" x14ac:dyDescent="0.3">
      <c r="A2644" s="240"/>
      <c r="B2644" s="28"/>
      <c r="C2644" s="231"/>
      <c r="D2644" s="231"/>
      <c r="E2644" s="231"/>
      <c r="F2644" s="231"/>
      <c r="G2644" s="231"/>
      <c r="H2644" s="231"/>
      <c r="I2644" s="231"/>
      <c r="J2644" s="231"/>
      <c r="K2644" s="231"/>
      <c r="L2644" s="231"/>
      <c r="M2644" s="231"/>
    </row>
    <row r="2645" spans="1:13" ht="12.75" customHeight="1" x14ac:dyDescent="0.3">
      <c r="A2645" s="240"/>
      <c r="B2645" s="28"/>
      <c r="C2645" s="231"/>
      <c r="D2645" s="231"/>
      <c r="E2645" s="231"/>
      <c r="F2645" s="231"/>
      <c r="G2645" s="231"/>
      <c r="H2645" s="231"/>
      <c r="I2645" s="231"/>
      <c r="J2645" s="231"/>
      <c r="K2645" s="231"/>
      <c r="L2645" s="231"/>
      <c r="M2645" s="231"/>
    </row>
    <row r="2646" spans="1:13" ht="12.75" customHeight="1" x14ac:dyDescent="0.3">
      <c r="A2646" s="240"/>
      <c r="B2646" s="28"/>
      <c r="C2646" s="231"/>
      <c r="D2646" s="231"/>
      <c r="E2646" s="231"/>
      <c r="F2646" s="231"/>
      <c r="G2646" s="231"/>
      <c r="H2646" s="231"/>
      <c r="I2646" s="231"/>
      <c r="J2646" s="231"/>
      <c r="K2646" s="231"/>
      <c r="L2646" s="231"/>
      <c r="M2646" s="231"/>
    </row>
    <row r="2647" spans="1:13" ht="12.75" customHeight="1" x14ac:dyDescent="0.3">
      <c r="A2647" s="240"/>
      <c r="B2647" s="28"/>
      <c r="C2647" s="231"/>
      <c r="D2647" s="231"/>
      <c r="E2647" s="231"/>
      <c r="F2647" s="231"/>
      <c r="G2647" s="231"/>
      <c r="H2647" s="231"/>
      <c r="I2647" s="231"/>
      <c r="J2647" s="231"/>
      <c r="K2647" s="231"/>
      <c r="L2647" s="231"/>
      <c r="M2647" s="231"/>
    </row>
    <row r="2648" spans="1:13" ht="12.75" customHeight="1" x14ac:dyDescent="0.3">
      <c r="A2648" s="240"/>
      <c r="B2648" s="28"/>
      <c r="C2648" s="231"/>
      <c r="D2648" s="231"/>
      <c r="E2648" s="231"/>
      <c r="F2648" s="231"/>
      <c r="G2648" s="231"/>
      <c r="H2648" s="231"/>
      <c r="I2648" s="231"/>
      <c r="J2648" s="231"/>
      <c r="K2648" s="231"/>
      <c r="L2648" s="231"/>
      <c r="M2648" s="231"/>
    </row>
    <row r="2649" spans="1:13" ht="12.75" customHeight="1" x14ac:dyDescent="0.3">
      <c r="A2649" s="240"/>
      <c r="B2649" s="28"/>
      <c r="C2649" s="231"/>
      <c r="D2649" s="231"/>
      <c r="E2649" s="231"/>
      <c r="F2649" s="231"/>
      <c r="G2649" s="231"/>
      <c r="H2649" s="231"/>
      <c r="I2649" s="231"/>
      <c r="J2649" s="231"/>
      <c r="K2649" s="231"/>
      <c r="L2649" s="231"/>
      <c r="M2649" s="231"/>
    </row>
    <row r="2650" spans="1:13" ht="12.75" customHeight="1" x14ac:dyDescent="0.3">
      <c r="A2650" s="240"/>
      <c r="B2650" s="28"/>
      <c r="C2650" s="231"/>
      <c r="D2650" s="231"/>
      <c r="E2650" s="231"/>
      <c r="F2650" s="231"/>
      <c r="G2650" s="231"/>
      <c r="H2650" s="231"/>
      <c r="I2650" s="231"/>
      <c r="J2650" s="231"/>
      <c r="K2650" s="231"/>
      <c r="L2650" s="231"/>
      <c r="M2650" s="231"/>
    </row>
    <row r="2651" spans="1:13" ht="12.75" customHeight="1" x14ac:dyDescent="0.3">
      <c r="A2651" s="240"/>
      <c r="B2651" s="28"/>
      <c r="C2651" s="231"/>
      <c r="D2651" s="231"/>
      <c r="E2651" s="231"/>
      <c r="F2651" s="231"/>
      <c r="G2651" s="231"/>
      <c r="H2651" s="231"/>
      <c r="I2651" s="231"/>
      <c r="J2651" s="231"/>
      <c r="K2651" s="231"/>
      <c r="L2651" s="231"/>
      <c r="M2651" s="231"/>
    </row>
    <row r="2652" spans="1:13" ht="12.75" customHeight="1" x14ac:dyDescent="0.3">
      <c r="A2652" s="240"/>
      <c r="B2652" s="28"/>
      <c r="C2652" s="231"/>
      <c r="D2652" s="231"/>
      <c r="E2652" s="231"/>
      <c r="F2652" s="231"/>
      <c r="G2652" s="231"/>
      <c r="H2652" s="231"/>
      <c r="I2652" s="231"/>
      <c r="J2652" s="231"/>
      <c r="K2652" s="231"/>
      <c r="L2652" s="231"/>
      <c r="M2652" s="231"/>
    </row>
    <row r="2653" spans="1:13" ht="12.75" customHeight="1" x14ac:dyDescent="0.3">
      <c r="A2653" s="240"/>
      <c r="B2653" s="28"/>
      <c r="C2653" s="231"/>
      <c r="D2653" s="231"/>
      <c r="E2653" s="231"/>
      <c r="F2653" s="231"/>
      <c r="G2653" s="231"/>
      <c r="H2653" s="231"/>
      <c r="I2653" s="231"/>
      <c r="J2653" s="231"/>
      <c r="K2653" s="231"/>
      <c r="L2653" s="231"/>
      <c r="M2653" s="231"/>
    </row>
    <row r="2654" spans="1:13" ht="12.75" customHeight="1" x14ac:dyDescent="0.3">
      <c r="A2654" s="240"/>
      <c r="B2654" s="28"/>
      <c r="C2654" s="231"/>
      <c r="D2654" s="231"/>
      <c r="E2654" s="231"/>
      <c r="F2654" s="231"/>
      <c r="G2654" s="231"/>
      <c r="H2654" s="231"/>
      <c r="I2654" s="231"/>
      <c r="J2654" s="231"/>
      <c r="K2654" s="231"/>
      <c r="L2654" s="231"/>
      <c r="M2654" s="231"/>
    </row>
    <row r="2655" spans="1:13" ht="12.75" customHeight="1" x14ac:dyDescent="0.3">
      <c r="A2655" s="240"/>
      <c r="B2655" s="28"/>
      <c r="C2655" s="231"/>
      <c r="D2655" s="231"/>
      <c r="E2655" s="231"/>
      <c r="F2655" s="231"/>
      <c r="G2655" s="231"/>
      <c r="H2655" s="231"/>
      <c r="I2655" s="231"/>
      <c r="J2655" s="231"/>
      <c r="K2655" s="231"/>
      <c r="L2655" s="231"/>
      <c r="M2655" s="231"/>
    </row>
    <row r="2656" spans="1:13" ht="12.75" customHeight="1" x14ac:dyDescent="0.3">
      <c r="A2656" s="240"/>
      <c r="B2656" s="28"/>
      <c r="C2656" s="231"/>
      <c r="D2656" s="231"/>
      <c r="E2656" s="231"/>
      <c r="F2656" s="231"/>
      <c r="G2656" s="231"/>
      <c r="H2656" s="231"/>
      <c r="I2656" s="231"/>
      <c r="J2656" s="231"/>
      <c r="K2656" s="231"/>
      <c r="L2656" s="231"/>
      <c r="M2656" s="231"/>
    </row>
    <row r="2657" spans="1:13" ht="12.75" customHeight="1" x14ac:dyDescent="0.3">
      <c r="A2657" s="240"/>
      <c r="B2657" s="28"/>
      <c r="C2657" s="231"/>
      <c r="D2657" s="231"/>
      <c r="E2657" s="231"/>
      <c r="F2657" s="231"/>
      <c r="G2657" s="231"/>
      <c r="H2657" s="231"/>
      <c r="I2657" s="231"/>
      <c r="J2657" s="231"/>
      <c r="K2657" s="231"/>
      <c r="L2657" s="231"/>
      <c r="M2657" s="231"/>
    </row>
    <row r="2658" spans="1:13" ht="12.75" customHeight="1" x14ac:dyDescent="0.3">
      <c r="A2658" s="240"/>
      <c r="B2658" s="28"/>
      <c r="C2658" s="231"/>
      <c r="D2658" s="231"/>
      <c r="E2658" s="231"/>
      <c r="F2658" s="231"/>
      <c r="G2658" s="231"/>
      <c r="H2658" s="231"/>
      <c r="I2658" s="231"/>
      <c r="J2658" s="231"/>
      <c r="K2658" s="231"/>
      <c r="L2658" s="231"/>
      <c r="M2658" s="231"/>
    </row>
    <row r="2659" spans="1:13" ht="12.75" customHeight="1" x14ac:dyDescent="0.3">
      <c r="A2659" s="240"/>
      <c r="B2659" s="28"/>
      <c r="C2659" s="231"/>
      <c r="D2659" s="231"/>
      <c r="E2659" s="231"/>
      <c r="F2659" s="231"/>
      <c r="G2659" s="231"/>
      <c r="H2659" s="231"/>
      <c r="I2659" s="231"/>
      <c r="J2659" s="231"/>
      <c r="K2659" s="231"/>
      <c r="L2659" s="231"/>
      <c r="M2659" s="231"/>
    </row>
    <row r="2660" spans="1:13" ht="12.75" customHeight="1" x14ac:dyDescent="0.3">
      <c r="A2660" s="240"/>
      <c r="B2660" s="28"/>
      <c r="C2660" s="231"/>
      <c r="D2660" s="231"/>
      <c r="E2660" s="231"/>
      <c r="F2660" s="231"/>
      <c r="G2660" s="231"/>
      <c r="H2660" s="231"/>
      <c r="I2660" s="231"/>
      <c r="J2660" s="231"/>
      <c r="K2660" s="231"/>
      <c r="L2660" s="231"/>
      <c r="M2660" s="231"/>
    </row>
    <row r="2661" spans="1:13" ht="12.75" customHeight="1" x14ac:dyDescent="0.3">
      <c r="A2661" s="240"/>
      <c r="B2661" s="28"/>
      <c r="C2661" s="231"/>
      <c r="D2661" s="231"/>
      <c r="E2661" s="231"/>
      <c r="F2661" s="231"/>
      <c r="G2661" s="231"/>
      <c r="H2661" s="231"/>
      <c r="I2661" s="231"/>
      <c r="J2661" s="231"/>
      <c r="K2661" s="231"/>
      <c r="L2661" s="231"/>
      <c r="M2661" s="231"/>
    </row>
    <row r="2662" spans="1:13" ht="12.75" customHeight="1" x14ac:dyDescent="0.3">
      <c r="A2662" s="240"/>
      <c r="B2662" s="28"/>
      <c r="C2662" s="231"/>
      <c r="D2662" s="231"/>
      <c r="E2662" s="231"/>
      <c r="F2662" s="231"/>
      <c r="G2662" s="231"/>
      <c r="H2662" s="231"/>
      <c r="I2662" s="231"/>
      <c r="J2662" s="231"/>
      <c r="K2662" s="231"/>
      <c r="L2662" s="231"/>
      <c r="M2662" s="231"/>
    </row>
    <row r="2663" spans="1:13" ht="12.75" customHeight="1" x14ac:dyDescent="0.3">
      <c r="A2663" s="240"/>
      <c r="B2663" s="28"/>
      <c r="C2663" s="231"/>
      <c r="D2663" s="231"/>
      <c r="E2663" s="231"/>
      <c r="F2663" s="231"/>
      <c r="G2663" s="231"/>
      <c r="H2663" s="231"/>
      <c r="I2663" s="231"/>
      <c r="J2663" s="231"/>
      <c r="K2663" s="231"/>
      <c r="L2663" s="231"/>
      <c r="M2663" s="231"/>
    </row>
    <row r="2664" spans="1:13" ht="12.75" customHeight="1" x14ac:dyDescent="0.3">
      <c r="A2664" s="240"/>
      <c r="B2664" s="28"/>
      <c r="C2664" s="231"/>
      <c r="D2664" s="231"/>
      <c r="E2664" s="231"/>
      <c r="F2664" s="231"/>
      <c r="G2664" s="231"/>
      <c r="H2664" s="231"/>
      <c r="I2664" s="231"/>
      <c r="J2664" s="231"/>
      <c r="K2664" s="231"/>
      <c r="L2664" s="231"/>
      <c r="M2664" s="231"/>
    </row>
    <row r="2665" spans="1:13" ht="12.75" customHeight="1" x14ac:dyDescent="0.3">
      <c r="A2665" s="240"/>
      <c r="B2665" s="28"/>
      <c r="C2665" s="231"/>
      <c r="D2665" s="231"/>
      <c r="E2665" s="231"/>
      <c r="F2665" s="231"/>
      <c r="G2665" s="231"/>
      <c r="H2665" s="231"/>
      <c r="I2665" s="231"/>
      <c r="J2665" s="231"/>
      <c r="K2665" s="231"/>
      <c r="L2665" s="231"/>
      <c r="M2665" s="231"/>
    </row>
    <row r="2666" spans="1:13" ht="12.75" customHeight="1" x14ac:dyDescent="0.3">
      <c r="A2666" s="240"/>
      <c r="B2666" s="28"/>
      <c r="C2666" s="231"/>
      <c r="D2666" s="231"/>
      <c r="E2666" s="231"/>
      <c r="F2666" s="231"/>
      <c r="G2666" s="231"/>
      <c r="H2666" s="231"/>
      <c r="I2666" s="231"/>
      <c r="J2666" s="231"/>
      <c r="K2666" s="231"/>
      <c r="L2666" s="231"/>
      <c r="M2666" s="231"/>
    </row>
    <row r="2667" spans="1:13" ht="12.75" customHeight="1" x14ac:dyDescent="0.3">
      <c r="A2667" s="240"/>
      <c r="B2667" s="28"/>
      <c r="C2667" s="231"/>
      <c r="D2667" s="231"/>
      <c r="E2667" s="231"/>
      <c r="F2667" s="231"/>
      <c r="G2667" s="231"/>
      <c r="H2667" s="231"/>
      <c r="I2667" s="231"/>
      <c r="J2667" s="231"/>
      <c r="K2667" s="231"/>
      <c r="L2667" s="231"/>
      <c r="M2667" s="231"/>
    </row>
    <row r="2668" spans="1:13" ht="12.75" customHeight="1" x14ac:dyDescent="0.3">
      <c r="A2668" s="240"/>
      <c r="B2668" s="28"/>
      <c r="C2668" s="231"/>
      <c r="D2668" s="231"/>
      <c r="E2668" s="231"/>
      <c r="F2668" s="231"/>
      <c r="G2668" s="231"/>
      <c r="H2668" s="231"/>
      <c r="I2668" s="231"/>
      <c r="J2668" s="231"/>
      <c r="K2668" s="231"/>
      <c r="L2668" s="231"/>
      <c r="M2668" s="231"/>
    </row>
    <row r="2669" spans="1:13" ht="12.75" customHeight="1" x14ac:dyDescent="0.3">
      <c r="A2669" s="240"/>
      <c r="B2669" s="28"/>
      <c r="C2669" s="231"/>
      <c r="D2669" s="231"/>
      <c r="E2669" s="231"/>
      <c r="F2669" s="231"/>
      <c r="G2669" s="231"/>
      <c r="H2669" s="231"/>
      <c r="I2669" s="231"/>
      <c r="J2669" s="231"/>
      <c r="K2669" s="231"/>
      <c r="L2669" s="231"/>
      <c r="M2669" s="231"/>
    </row>
    <row r="2670" spans="1:13" ht="12.75" customHeight="1" x14ac:dyDescent="0.3">
      <c r="A2670" s="240"/>
      <c r="B2670" s="28"/>
      <c r="C2670" s="231"/>
      <c r="D2670" s="231"/>
      <c r="E2670" s="231"/>
      <c r="F2670" s="231"/>
      <c r="G2670" s="231"/>
      <c r="H2670" s="231"/>
      <c r="I2670" s="231"/>
      <c r="J2670" s="231"/>
      <c r="K2670" s="231"/>
      <c r="L2670" s="231"/>
      <c r="M2670" s="231"/>
    </row>
    <row r="2671" spans="1:13" ht="12.75" customHeight="1" x14ac:dyDescent="0.3">
      <c r="A2671" s="240"/>
      <c r="B2671" s="28"/>
      <c r="C2671" s="231"/>
      <c r="D2671" s="231"/>
      <c r="E2671" s="231"/>
      <c r="F2671" s="231"/>
      <c r="G2671" s="231"/>
      <c r="H2671" s="231"/>
      <c r="I2671" s="231"/>
      <c r="J2671" s="231"/>
      <c r="K2671" s="231"/>
      <c r="L2671" s="231"/>
      <c r="M2671" s="231"/>
    </row>
    <row r="2672" spans="1:13" ht="12.75" customHeight="1" x14ac:dyDescent="0.3">
      <c r="A2672" s="240"/>
      <c r="B2672" s="28"/>
      <c r="C2672" s="231"/>
      <c r="D2672" s="231"/>
      <c r="E2672" s="231"/>
      <c r="F2672" s="231"/>
      <c r="G2672" s="231"/>
      <c r="H2672" s="231"/>
      <c r="I2672" s="231"/>
      <c r="J2672" s="231"/>
      <c r="K2672" s="231"/>
      <c r="L2672" s="231"/>
      <c r="M2672" s="231"/>
    </row>
    <row r="2673" spans="1:13" ht="12.75" customHeight="1" x14ac:dyDescent="0.3">
      <c r="A2673" s="240"/>
      <c r="B2673" s="28"/>
      <c r="C2673" s="231"/>
      <c r="D2673" s="231"/>
      <c r="E2673" s="231"/>
      <c r="F2673" s="231"/>
      <c r="G2673" s="231"/>
      <c r="H2673" s="231"/>
      <c r="I2673" s="231"/>
      <c r="J2673" s="231"/>
      <c r="K2673" s="231"/>
      <c r="L2673" s="231"/>
      <c r="M2673" s="231"/>
    </row>
    <row r="2674" spans="1:13" ht="12.75" customHeight="1" x14ac:dyDescent="0.3">
      <c r="A2674" s="240"/>
      <c r="B2674" s="28"/>
      <c r="C2674" s="231"/>
      <c r="D2674" s="231"/>
      <c r="E2674" s="231"/>
      <c r="F2674" s="231"/>
      <c r="G2674" s="231"/>
      <c r="H2674" s="231"/>
      <c r="I2674" s="231"/>
      <c r="J2674" s="231"/>
      <c r="K2674" s="231"/>
      <c r="L2674" s="231"/>
      <c r="M2674" s="231"/>
    </row>
    <row r="2675" spans="1:13" ht="12.75" customHeight="1" x14ac:dyDescent="0.3">
      <c r="A2675" s="240"/>
      <c r="B2675" s="28"/>
      <c r="C2675" s="231"/>
      <c r="D2675" s="231"/>
      <c r="E2675" s="231"/>
      <c r="F2675" s="231"/>
      <c r="G2675" s="231"/>
      <c r="H2675" s="231"/>
      <c r="I2675" s="231"/>
      <c r="J2675" s="231"/>
      <c r="K2675" s="231"/>
      <c r="L2675" s="231"/>
      <c r="M2675" s="231"/>
    </row>
    <row r="2676" spans="1:13" ht="12.75" customHeight="1" x14ac:dyDescent="0.3">
      <c r="A2676" s="240"/>
      <c r="B2676" s="28"/>
      <c r="C2676" s="231"/>
      <c r="D2676" s="231"/>
      <c r="E2676" s="231"/>
      <c r="F2676" s="231"/>
      <c r="G2676" s="231"/>
      <c r="H2676" s="231"/>
      <c r="I2676" s="231"/>
      <c r="J2676" s="231"/>
      <c r="K2676" s="231"/>
      <c r="L2676" s="231"/>
      <c r="M2676" s="231"/>
    </row>
    <row r="2677" spans="1:13" ht="12.75" customHeight="1" x14ac:dyDescent="0.3">
      <c r="A2677" s="240"/>
      <c r="B2677" s="28"/>
      <c r="C2677" s="231"/>
      <c r="D2677" s="231"/>
      <c r="E2677" s="231"/>
      <c r="F2677" s="231"/>
      <c r="G2677" s="231"/>
      <c r="H2677" s="231"/>
      <c r="I2677" s="231"/>
      <c r="J2677" s="231"/>
      <c r="K2677" s="231"/>
      <c r="L2677" s="231"/>
      <c r="M2677" s="231"/>
    </row>
    <row r="2678" spans="1:13" ht="12.75" customHeight="1" x14ac:dyDescent="0.3">
      <c r="A2678" s="240"/>
      <c r="B2678" s="28"/>
      <c r="C2678" s="231"/>
      <c r="D2678" s="231"/>
      <c r="E2678" s="231"/>
      <c r="F2678" s="231"/>
      <c r="G2678" s="231"/>
      <c r="H2678" s="231"/>
      <c r="I2678" s="231"/>
      <c r="J2678" s="231"/>
      <c r="K2678" s="231"/>
      <c r="L2678" s="231"/>
      <c r="M2678" s="231"/>
    </row>
    <row r="2679" spans="1:13" ht="12.75" customHeight="1" x14ac:dyDescent="0.3">
      <c r="A2679" s="240"/>
      <c r="B2679" s="28"/>
      <c r="C2679" s="231"/>
      <c r="D2679" s="231"/>
      <c r="E2679" s="231"/>
      <c r="F2679" s="231"/>
      <c r="G2679" s="231"/>
      <c r="H2679" s="231"/>
      <c r="I2679" s="231"/>
      <c r="J2679" s="231"/>
      <c r="K2679" s="231"/>
      <c r="L2679" s="231"/>
      <c r="M2679" s="231"/>
    </row>
    <row r="2680" spans="1:13" ht="12.75" customHeight="1" x14ac:dyDescent="0.3">
      <c r="A2680" s="240"/>
      <c r="B2680" s="28"/>
      <c r="C2680" s="231"/>
      <c r="D2680" s="231"/>
      <c r="E2680" s="231"/>
      <c r="F2680" s="231"/>
      <c r="G2680" s="231"/>
      <c r="H2680" s="231"/>
      <c r="I2680" s="231"/>
      <c r="J2680" s="231"/>
      <c r="K2680" s="231"/>
      <c r="L2680" s="231"/>
      <c r="M2680" s="231"/>
    </row>
    <row r="2681" spans="1:13" ht="12.75" customHeight="1" x14ac:dyDescent="0.3">
      <c r="A2681" s="240"/>
      <c r="B2681" s="28"/>
      <c r="C2681" s="231"/>
      <c r="D2681" s="231"/>
      <c r="E2681" s="231"/>
      <c r="F2681" s="231"/>
      <c r="G2681" s="231"/>
      <c r="H2681" s="231"/>
      <c r="I2681" s="231"/>
      <c r="J2681" s="231"/>
      <c r="K2681" s="231"/>
      <c r="L2681" s="231"/>
      <c r="M2681" s="231"/>
    </row>
    <row r="2682" spans="1:13" ht="12.75" customHeight="1" x14ac:dyDescent="0.3">
      <c r="A2682" s="240"/>
      <c r="B2682" s="28"/>
      <c r="C2682" s="231"/>
      <c r="D2682" s="231"/>
      <c r="E2682" s="231"/>
      <c r="F2682" s="231"/>
      <c r="G2682" s="231"/>
      <c r="H2682" s="231"/>
      <c r="I2682" s="231"/>
      <c r="J2682" s="231"/>
      <c r="K2682" s="231"/>
      <c r="L2682" s="231"/>
      <c r="M2682" s="231"/>
    </row>
    <row r="2683" spans="1:13" ht="12.75" customHeight="1" x14ac:dyDescent="0.3">
      <c r="A2683" s="240"/>
      <c r="B2683" s="28"/>
      <c r="C2683" s="231"/>
      <c r="D2683" s="231"/>
      <c r="E2683" s="231"/>
      <c r="F2683" s="231"/>
      <c r="G2683" s="231"/>
      <c r="H2683" s="231"/>
      <c r="I2683" s="231"/>
      <c r="J2683" s="231"/>
      <c r="K2683" s="231"/>
      <c r="L2683" s="231"/>
      <c r="M2683" s="231"/>
    </row>
    <row r="2684" spans="1:13" ht="12.75" customHeight="1" x14ac:dyDescent="0.3">
      <c r="A2684" s="240"/>
      <c r="B2684" s="28"/>
      <c r="C2684" s="231"/>
      <c r="D2684" s="231"/>
      <c r="E2684" s="231"/>
      <c r="F2684" s="231"/>
      <c r="G2684" s="231"/>
      <c r="H2684" s="231"/>
      <c r="I2684" s="231"/>
      <c r="J2684" s="231"/>
      <c r="K2684" s="231"/>
      <c r="L2684" s="231"/>
      <c r="M2684" s="231"/>
    </row>
    <row r="2685" spans="1:13" ht="12.75" customHeight="1" x14ac:dyDescent="0.3">
      <c r="A2685" s="240"/>
      <c r="B2685" s="28"/>
      <c r="C2685" s="231"/>
      <c r="D2685" s="231"/>
      <c r="E2685" s="231"/>
      <c r="F2685" s="231"/>
      <c r="G2685" s="231"/>
      <c r="H2685" s="231"/>
      <c r="I2685" s="231"/>
      <c r="J2685" s="231"/>
      <c r="K2685" s="231"/>
      <c r="L2685" s="231"/>
      <c r="M2685" s="231"/>
    </row>
    <row r="2686" spans="1:13" ht="12.75" customHeight="1" x14ac:dyDescent="0.3">
      <c r="A2686" s="240"/>
      <c r="B2686" s="28"/>
      <c r="C2686" s="231"/>
      <c r="D2686" s="231"/>
      <c r="E2686" s="231"/>
      <c r="F2686" s="231"/>
      <c r="G2686" s="231"/>
      <c r="H2686" s="231"/>
      <c r="I2686" s="231"/>
      <c r="J2686" s="231"/>
      <c r="K2686" s="231"/>
      <c r="L2686" s="231"/>
      <c r="M2686" s="231"/>
    </row>
    <row r="2687" spans="1:13" ht="12.75" customHeight="1" x14ac:dyDescent="0.3">
      <c r="A2687" s="240"/>
      <c r="B2687" s="28"/>
      <c r="C2687" s="231"/>
      <c r="D2687" s="231"/>
      <c r="E2687" s="231"/>
      <c r="F2687" s="231"/>
      <c r="G2687" s="231"/>
      <c r="H2687" s="231"/>
      <c r="I2687" s="231"/>
      <c r="J2687" s="231"/>
      <c r="K2687" s="231"/>
      <c r="L2687" s="231"/>
      <c r="M2687" s="231"/>
    </row>
    <row r="2688" spans="1:13" ht="12.75" customHeight="1" x14ac:dyDescent="0.3">
      <c r="A2688" s="240"/>
      <c r="B2688" s="28"/>
      <c r="C2688" s="231"/>
      <c r="D2688" s="231"/>
      <c r="E2688" s="231"/>
      <c r="F2688" s="231"/>
      <c r="G2688" s="231"/>
      <c r="H2688" s="231"/>
      <c r="I2688" s="231"/>
      <c r="J2688" s="231"/>
      <c r="K2688" s="231"/>
      <c r="L2688" s="231"/>
      <c r="M2688" s="231"/>
    </row>
    <row r="2689" spans="1:13" ht="12.75" customHeight="1" x14ac:dyDescent="0.3">
      <c r="A2689" s="240"/>
      <c r="B2689" s="28"/>
      <c r="C2689" s="231"/>
      <c r="D2689" s="231"/>
      <c r="E2689" s="231"/>
      <c r="F2689" s="231"/>
      <c r="G2689" s="231"/>
      <c r="H2689" s="231"/>
      <c r="I2689" s="231"/>
      <c r="J2689" s="231"/>
      <c r="K2689" s="231"/>
      <c r="L2689" s="231"/>
      <c r="M2689" s="231"/>
    </row>
    <row r="2690" spans="1:13" ht="12.75" customHeight="1" x14ac:dyDescent="0.3">
      <c r="A2690" s="240"/>
      <c r="B2690" s="28"/>
      <c r="C2690" s="231"/>
      <c r="D2690" s="231"/>
      <c r="E2690" s="231"/>
      <c r="F2690" s="231"/>
      <c r="G2690" s="231"/>
      <c r="H2690" s="231"/>
      <c r="I2690" s="231"/>
      <c r="J2690" s="231"/>
      <c r="K2690" s="231"/>
      <c r="L2690" s="231"/>
      <c r="M2690" s="231"/>
    </row>
    <row r="2691" spans="1:13" ht="12.75" customHeight="1" x14ac:dyDescent="0.3">
      <c r="A2691" s="240"/>
      <c r="B2691" s="28"/>
      <c r="C2691" s="231"/>
      <c r="D2691" s="231"/>
      <c r="E2691" s="231"/>
      <c r="F2691" s="231"/>
      <c r="G2691" s="231"/>
      <c r="H2691" s="231"/>
      <c r="I2691" s="231"/>
      <c r="J2691" s="231"/>
      <c r="K2691" s="231"/>
      <c r="L2691" s="231"/>
      <c r="M2691" s="231"/>
    </row>
    <row r="2692" spans="1:13" ht="12.75" customHeight="1" x14ac:dyDescent="0.3">
      <c r="A2692" s="240"/>
      <c r="B2692" s="28"/>
      <c r="C2692" s="231"/>
      <c r="D2692" s="231"/>
      <c r="E2692" s="231"/>
      <c r="F2692" s="231"/>
      <c r="G2692" s="231"/>
      <c r="H2692" s="231"/>
      <c r="I2692" s="231"/>
      <c r="J2692" s="231"/>
      <c r="K2692" s="231"/>
      <c r="L2692" s="231"/>
      <c r="M2692" s="231"/>
    </row>
    <row r="2693" spans="1:13" ht="12.75" customHeight="1" x14ac:dyDescent="0.3">
      <c r="A2693" s="240"/>
      <c r="B2693" s="28"/>
      <c r="C2693" s="231"/>
      <c r="D2693" s="231"/>
      <c r="E2693" s="231"/>
      <c r="F2693" s="231"/>
      <c r="G2693" s="231"/>
      <c r="H2693" s="231"/>
      <c r="I2693" s="231"/>
      <c r="J2693" s="231"/>
      <c r="K2693" s="231"/>
      <c r="L2693" s="231"/>
      <c r="M2693" s="231"/>
    </row>
    <row r="2694" spans="1:13" ht="12.75" customHeight="1" x14ac:dyDescent="0.3">
      <c r="A2694" s="240"/>
      <c r="B2694" s="28"/>
      <c r="C2694" s="231"/>
      <c r="D2694" s="231"/>
      <c r="E2694" s="231"/>
      <c r="F2694" s="231"/>
      <c r="G2694" s="231"/>
      <c r="H2694" s="231"/>
      <c r="I2694" s="231"/>
      <c r="J2694" s="231"/>
      <c r="K2694" s="231"/>
      <c r="L2694" s="231"/>
      <c r="M2694" s="231"/>
    </row>
    <row r="2695" spans="1:13" ht="12.75" customHeight="1" x14ac:dyDescent="0.3">
      <c r="A2695" s="240"/>
      <c r="B2695" s="28"/>
      <c r="C2695" s="231"/>
      <c r="D2695" s="231"/>
      <c r="E2695" s="231"/>
      <c r="F2695" s="231"/>
      <c r="G2695" s="231"/>
      <c r="H2695" s="231"/>
      <c r="I2695" s="231"/>
      <c r="J2695" s="231"/>
      <c r="K2695" s="231"/>
      <c r="L2695" s="231"/>
      <c r="M2695" s="231"/>
    </row>
    <row r="2696" spans="1:13" ht="12.75" customHeight="1" x14ac:dyDescent="0.3">
      <c r="A2696" s="240"/>
      <c r="B2696" s="28"/>
      <c r="C2696" s="231"/>
      <c r="D2696" s="231"/>
      <c r="E2696" s="231"/>
      <c r="F2696" s="231"/>
      <c r="G2696" s="231"/>
      <c r="H2696" s="231"/>
      <c r="I2696" s="231"/>
      <c r="J2696" s="231"/>
      <c r="K2696" s="231"/>
      <c r="L2696" s="231"/>
      <c r="M2696" s="231"/>
    </row>
    <row r="2697" spans="1:13" ht="12.75" customHeight="1" x14ac:dyDescent="0.3">
      <c r="A2697" s="240"/>
      <c r="B2697" s="28"/>
      <c r="C2697" s="231"/>
      <c r="D2697" s="231"/>
      <c r="E2697" s="231"/>
      <c r="F2697" s="231"/>
      <c r="G2697" s="231"/>
      <c r="H2697" s="231"/>
      <c r="I2697" s="231"/>
      <c r="J2697" s="231"/>
      <c r="K2697" s="231"/>
      <c r="L2697" s="231"/>
      <c r="M2697" s="231"/>
    </row>
    <row r="2698" spans="1:13" ht="12.75" customHeight="1" x14ac:dyDescent="0.3">
      <c r="A2698" s="240"/>
      <c r="B2698" s="28"/>
      <c r="C2698" s="231"/>
      <c r="D2698" s="231"/>
      <c r="E2698" s="231"/>
      <c r="F2698" s="231"/>
      <c r="G2698" s="231"/>
      <c r="H2698" s="231"/>
      <c r="I2698" s="231"/>
      <c r="J2698" s="231"/>
      <c r="K2698" s="231"/>
      <c r="L2698" s="231"/>
      <c r="M2698" s="231"/>
    </row>
    <row r="2699" spans="1:13" ht="12.75" customHeight="1" x14ac:dyDescent="0.3">
      <c r="A2699" s="240"/>
      <c r="B2699" s="28"/>
      <c r="C2699" s="231"/>
      <c r="D2699" s="231"/>
      <c r="E2699" s="231"/>
      <c r="F2699" s="231"/>
      <c r="G2699" s="231"/>
      <c r="H2699" s="231"/>
      <c r="I2699" s="231"/>
      <c r="J2699" s="231"/>
      <c r="K2699" s="231"/>
      <c r="L2699" s="231"/>
      <c r="M2699" s="231"/>
    </row>
    <row r="2700" spans="1:13" ht="12.75" customHeight="1" x14ac:dyDescent="0.3">
      <c r="A2700" s="240"/>
      <c r="B2700" s="28"/>
      <c r="C2700" s="231"/>
      <c r="D2700" s="231"/>
      <c r="E2700" s="231"/>
      <c r="F2700" s="231"/>
      <c r="G2700" s="231"/>
      <c r="H2700" s="231"/>
      <c r="I2700" s="231"/>
      <c r="J2700" s="231"/>
      <c r="K2700" s="231"/>
      <c r="L2700" s="231"/>
      <c r="M2700" s="231"/>
    </row>
    <row r="2701" spans="1:13" ht="12.75" customHeight="1" x14ac:dyDescent="0.3">
      <c r="A2701" s="240"/>
      <c r="B2701" s="28"/>
      <c r="C2701" s="231"/>
      <c r="D2701" s="231"/>
      <c r="E2701" s="231"/>
      <c r="F2701" s="231"/>
      <c r="G2701" s="231"/>
      <c r="H2701" s="231"/>
      <c r="I2701" s="231"/>
      <c r="J2701" s="231"/>
      <c r="K2701" s="231"/>
      <c r="L2701" s="231"/>
      <c r="M2701" s="231"/>
    </row>
    <row r="2702" spans="1:13" ht="12.75" customHeight="1" x14ac:dyDescent="0.3">
      <c r="A2702" s="240"/>
      <c r="B2702" s="28"/>
      <c r="C2702" s="231"/>
      <c r="D2702" s="231"/>
      <c r="E2702" s="231"/>
      <c r="F2702" s="231"/>
      <c r="G2702" s="231"/>
      <c r="H2702" s="231"/>
      <c r="I2702" s="231"/>
      <c r="J2702" s="231"/>
      <c r="K2702" s="231"/>
      <c r="L2702" s="231"/>
      <c r="M2702" s="231"/>
    </row>
    <row r="2703" spans="1:13" ht="12.75" customHeight="1" x14ac:dyDescent="0.3">
      <c r="A2703" s="240"/>
      <c r="B2703" s="28"/>
      <c r="C2703" s="231"/>
      <c r="D2703" s="231"/>
      <c r="E2703" s="231"/>
      <c r="F2703" s="231"/>
      <c r="G2703" s="231"/>
      <c r="H2703" s="231"/>
      <c r="I2703" s="231"/>
      <c r="J2703" s="231"/>
      <c r="K2703" s="231"/>
      <c r="L2703" s="231"/>
      <c r="M2703" s="231"/>
    </row>
    <row r="2704" spans="1:13" ht="12.75" customHeight="1" x14ac:dyDescent="0.3">
      <c r="A2704" s="240"/>
      <c r="B2704" s="28"/>
      <c r="C2704" s="231"/>
      <c r="D2704" s="231"/>
      <c r="E2704" s="231"/>
      <c r="F2704" s="231"/>
      <c r="G2704" s="231"/>
      <c r="H2704" s="231"/>
      <c r="I2704" s="231"/>
      <c r="J2704" s="231"/>
      <c r="K2704" s="231"/>
      <c r="L2704" s="231"/>
      <c r="M2704" s="231"/>
    </row>
    <row r="2705" spans="1:13" ht="12.75" customHeight="1" x14ac:dyDescent="0.3">
      <c r="A2705" s="240"/>
      <c r="B2705" s="28"/>
      <c r="C2705" s="231"/>
      <c r="D2705" s="231"/>
      <c r="E2705" s="231"/>
      <c r="F2705" s="231"/>
      <c r="G2705" s="231"/>
      <c r="H2705" s="231"/>
      <c r="I2705" s="231"/>
      <c r="J2705" s="231"/>
      <c r="K2705" s="231"/>
      <c r="L2705" s="231"/>
      <c r="M2705" s="231"/>
    </row>
    <row r="2706" spans="1:13" ht="12.75" customHeight="1" x14ac:dyDescent="0.3">
      <c r="A2706" s="240"/>
      <c r="B2706" s="28"/>
      <c r="C2706" s="231"/>
      <c r="D2706" s="231"/>
      <c r="E2706" s="231"/>
      <c r="F2706" s="231"/>
      <c r="G2706" s="231"/>
      <c r="H2706" s="231"/>
      <c r="I2706" s="231"/>
      <c r="J2706" s="231"/>
      <c r="K2706" s="231"/>
      <c r="L2706" s="231"/>
      <c r="M2706" s="231"/>
    </row>
    <row r="2707" spans="1:13" ht="12.75" customHeight="1" x14ac:dyDescent="0.3">
      <c r="A2707" s="240"/>
      <c r="B2707" s="28"/>
      <c r="C2707" s="231"/>
      <c r="D2707" s="231"/>
      <c r="E2707" s="231"/>
      <c r="F2707" s="231"/>
      <c r="G2707" s="231"/>
      <c r="H2707" s="231"/>
      <c r="I2707" s="231"/>
      <c r="J2707" s="231"/>
      <c r="K2707" s="231"/>
      <c r="L2707" s="231"/>
      <c r="M2707" s="231"/>
    </row>
    <row r="2708" spans="1:13" ht="12.75" customHeight="1" x14ac:dyDescent="0.3">
      <c r="A2708" s="240"/>
      <c r="B2708" s="28"/>
      <c r="C2708" s="231"/>
      <c r="D2708" s="231"/>
      <c r="E2708" s="231"/>
      <c r="F2708" s="231"/>
      <c r="G2708" s="231"/>
      <c r="H2708" s="231"/>
      <c r="I2708" s="231"/>
      <c r="J2708" s="231"/>
      <c r="K2708" s="231"/>
      <c r="L2708" s="231"/>
      <c r="M2708" s="231"/>
    </row>
    <row r="2709" spans="1:13" ht="12.75" customHeight="1" x14ac:dyDescent="0.3">
      <c r="A2709" s="240"/>
      <c r="B2709" s="28"/>
      <c r="C2709" s="231"/>
      <c r="D2709" s="231"/>
      <c r="E2709" s="231"/>
      <c r="F2709" s="231"/>
      <c r="G2709" s="231"/>
      <c r="H2709" s="231"/>
      <c r="I2709" s="231"/>
      <c r="J2709" s="231"/>
      <c r="K2709" s="231"/>
      <c r="L2709" s="231"/>
      <c r="M2709" s="231"/>
    </row>
    <row r="2710" spans="1:13" ht="12.75" customHeight="1" x14ac:dyDescent="0.3">
      <c r="A2710" s="240"/>
      <c r="B2710" s="28"/>
      <c r="C2710" s="231"/>
      <c r="D2710" s="231"/>
      <c r="E2710" s="231"/>
      <c r="F2710" s="231"/>
      <c r="G2710" s="231"/>
      <c r="H2710" s="231"/>
      <c r="I2710" s="231"/>
      <c r="J2710" s="231"/>
      <c r="K2710" s="231"/>
      <c r="L2710" s="231"/>
      <c r="M2710" s="231"/>
    </row>
    <row r="2711" spans="1:13" ht="12.75" customHeight="1" x14ac:dyDescent="0.3">
      <c r="A2711" s="240"/>
      <c r="B2711" s="28"/>
      <c r="C2711" s="231"/>
      <c r="D2711" s="231"/>
      <c r="E2711" s="231"/>
      <c r="F2711" s="231"/>
      <c r="G2711" s="231"/>
      <c r="H2711" s="231"/>
      <c r="I2711" s="231"/>
      <c r="J2711" s="231"/>
      <c r="K2711" s="231"/>
      <c r="L2711" s="231"/>
      <c r="M2711" s="231"/>
    </row>
    <row r="2712" spans="1:13" ht="12.75" customHeight="1" x14ac:dyDescent="0.3">
      <c r="A2712" s="240"/>
      <c r="B2712" s="28"/>
      <c r="C2712" s="231"/>
      <c r="D2712" s="231"/>
      <c r="E2712" s="231"/>
      <c r="F2712" s="231"/>
      <c r="G2712" s="231"/>
      <c r="H2712" s="231"/>
      <c r="I2712" s="231"/>
      <c r="J2712" s="231"/>
      <c r="K2712" s="231"/>
      <c r="L2712" s="231"/>
      <c r="M2712" s="231"/>
    </row>
    <row r="2713" spans="1:13" ht="12.75" customHeight="1" x14ac:dyDescent="0.3">
      <c r="A2713" s="240"/>
      <c r="B2713" s="28"/>
      <c r="C2713" s="231"/>
      <c r="D2713" s="231"/>
      <c r="E2713" s="231"/>
      <c r="F2713" s="231"/>
      <c r="G2713" s="231"/>
      <c r="H2713" s="231"/>
      <c r="I2713" s="231"/>
      <c r="J2713" s="231"/>
      <c r="K2713" s="231"/>
      <c r="L2713" s="231"/>
      <c r="M2713" s="231"/>
    </row>
    <row r="2714" spans="1:13" ht="12.75" customHeight="1" x14ac:dyDescent="0.3">
      <c r="A2714" s="240"/>
      <c r="B2714" s="28"/>
      <c r="C2714" s="231"/>
      <c r="D2714" s="231"/>
      <c r="E2714" s="231"/>
      <c r="F2714" s="231"/>
      <c r="G2714" s="231"/>
      <c r="H2714" s="231"/>
      <c r="I2714" s="231"/>
      <c r="J2714" s="231"/>
      <c r="K2714" s="231"/>
      <c r="L2714" s="231"/>
      <c r="M2714" s="231"/>
    </row>
    <row r="2715" spans="1:13" ht="12.75" customHeight="1" x14ac:dyDescent="0.3">
      <c r="A2715" s="240"/>
      <c r="B2715" s="28"/>
      <c r="C2715" s="231"/>
      <c r="D2715" s="231"/>
      <c r="E2715" s="231"/>
      <c r="F2715" s="231"/>
      <c r="G2715" s="231"/>
      <c r="H2715" s="231"/>
      <c r="I2715" s="231"/>
      <c r="J2715" s="231"/>
      <c r="K2715" s="231"/>
      <c r="L2715" s="231"/>
      <c r="M2715" s="231"/>
    </row>
    <row r="2716" spans="1:13" ht="12.75" customHeight="1" x14ac:dyDescent="0.3">
      <c r="A2716" s="240"/>
      <c r="B2716" s="28"/>
      <c r="C2716" s="231"/>
      <c r="D2716" s="231"/>
      <c r="E2716" s="231"/>
      <c r="F2716" s="231"/>
      <c r="G2716" s="231"/>
      <c r="H2716" s="231"/>
      <c r="I2716" s="231"/>
      <c r="J2716" s="231"/>
      <c r="K2716" s="231"/>
      <c r="L2716" s="231"/>
      <c r="M2716" s="231"/>
    </row>
    <row r="2717" spans="1:13" ht="12.75" customHeight="1" x14ac:dyDescent="0.3">
      <c r="A2717" s="240"/>
      <c r="B2717" s="28"/>
      <c r="C2717" s="231"/>
      <c r="D2717" s="231"/>
      <c r="E2717" s="231"/>
      <c r="F2717" s="231"/>
      <c r="G2717" s="231"/>
      <c r="H2717" s="231"/>
      <c r="I2717" s="231"/>
      <c r="J2717" s="231"/>
      <c r="K2717" s="231"/>
      <c r="L2717" s="231"/>
      <c r="M2717" s="231"/>
    </row>
    <row r="2718" spans="1:13" ht="12.75" customHeight="1" x14ac:dyDescent="0.3">
      <c r="A2718" s="240"/>
      <c r="B2718" s="28"/>
      <c r="C2718" s="231"/>
      <c r="D2718" s="231"/>
      <c r="E2718" s="231"/>
      <c r="F2718" s="231"/>
      <c r="G2718" s="231"/>
      <c r="H2718" s="231"/>
      <c r="I2718" s="231"/>
      <c r="J2718" s="231"/>
      <c r="K2718" s="231"/>
      <c r="L2718" s="231"/>
      <c r="M2718" s="231"/>
    </row>
    <row r="2719" spans="1:13" ht="12.75" customHeight="1" x14ac:dyDescent="0.3">
      <c r="A2719" s="240"/>
      <c r="B2719" s="28"/>
      <c r="C2719" s="231"/>
      <c r="D2719" s="231"/>
      <c r="E2719" s="231"/>
      <c r="F2719" s="231"/>
      <c r="G2719" s="231"/>
      <c r="H2719" s="231"/>
      <c r="I2719" s="231"/>
      <c r="J2719" s="231"/>
      <c r="K2719" s="231"/>
      <c r="L2719" s="231"/>
      <c r="M2719" s="231"/>
    </row>
    <row r="2720" spans="1:13" ht="12.75" customHeight="1" x14ac:dyDescent="0.3">
      <c r="A2720" s="240"/>
      <c r="B2720" s="28"/>
      <c r="C2720" s="231"/>
      <c r="D2720" s="231"/>
      <c r="E2720" s="231"/>
      <c r="F2720" s="231"/>
      <c r="G2720" s="231"/>
      <c r="H2720" s="231"/>
      <c r="I2720" s="231"/>
      <c r="J2720" s="231"/>
      <c r="K2720" s="231"/>
      <c r="L2720" s="231"/>
      <c r="M2720" s="231"/>
    </row>
    <row r="2721" spans="1:13" ht="12.75" customHeight="1" x14ac:dyDescent="0.3">
      <c r="A2721" s="240"/>
      <c r="B2721" s="28"/>
      <c r="C2721" s="231"/>
      <c r="D2721" s="231"/>
      <c r="E2721" s="231"/>
      <c r="F2721" s="231"/>
      <c r="G2721" s="231"/>
      <c r="H2721" s="231"/>
      <c r="I2721" s="231"/>
      <c r="J2721" s="231"/>
      <c r="K2721" s="231"/>
      <c r="L2721" s="231"/>
      <c r="M2721" s="231"/>
    </row>
    <row r="2722" spans="1:13" ht="12.75" customHeight="1" x14ac:dyDescent="0.3">
      <c r="A2722" s="240"/>
      <c r="B2722" s="28"/>
      <c r="C2722" s="231"/>
      <c r="D2722" s="231"/>
      <c r="E2722" s="231"/>
      <c r="F2722" s="231"/>
      <c r="G2722" s="231"/>
      <c r="H2722" s="231"/>
      <c r="I2722" s="231"/>
      <c r="J2722" s="231"/>
      <c r="K2722" s="231"/>
      <c r="L2722" s="231"/>
      <c r="M2722" s="231"/>
    </row>
    <row r="2723" spans="1:13" ht="12.75" customHeight="1" x14ac:dyDescent="0.3">
      <c r="A2723" s="240"/>
      <c r="B2723" s="28"/>
      <c r="C2723" s="231"/>
      <c r="D2723" s="231"/>
      <c r="E2723" s="231"/>
      <c r="F2723" s="231"/>
      <c r="G2723" s="231"/>
      <c r="H2723" s="231"/>
      <c r="I2723" s="231"/>
      <c r="J2723" s="231"/>
      <c r="K2723" s="231"/>
      <c r="L2723" s="231"/>
      <c r="M2723" s="231"/>
    </row>
    <row r="2724" spans="1:13" ht="12.75" customHeight="1" x14ac:dyDescent="0.3">
      <c r="A2724" s="240"/>
      <c r="B2724" s="28"/>
      <c r="C2724" s="231"/>
      <c r="D2724" s="231"/>
      <c r="E2724" s="231"/>
      <c r="F2724" s="231"/>
      <c r="G2724" s="231"/>
      <c r="H2724" s="231"/>
      <c r="I2724" s="231"/>
      <c r="J2724" s="231"/>
      <c r="K2724" s="231"/>
      <c r="L2724" s="231"/>
      <c r="M2724" s="231"/>
    </row>
    <row r="2725" spans="1:13" ht="12.75" customHeight="1" x14ac:dyDescent="0.3">
      <c r="A2725" s="240"/>
      <c r="B2725" s="28"/>
      <c r="C2725" s="231"/>
      <c r="D2725" s="231"/>
      <c r="E2725" s="231"/>
      <c r="F2725" s="231"/>
      <c r="G2725" s="231"/>
      <c r="H2725" s="231"/>
      <c r="I2725" s="231"/>
      <c r="J2725" s="231"/>
      <c r="K2725" s="231"/>
      <c r="L2725" s="231"/>
      <c r="M2725" s="231"/>
    </row>
    <row r="2726" spans="1:13" ht="12.75" customHeight="1" x14ac:dyDescent="0.3">
      <c r="A2726" s="240"/>
      <c r="B2726" s="28"/>
      <c r="C2726" s="231"/>
      <c r="D2726" s="231"/>
      <c r="E2726" s="231"/>
      <c r="F2726" s="231"/>
      <c r="G2726" s="231"/>
      <c r="H2726" s="231"/>
      <c r="I2726" s="231"/>
      <c r="J2726" s="231"/>
      <c r="K2726" s="231"/>
      <c r="L2726" s="231"/>
      <c r="M2726" s="231"/>
    </row>
    <row r="2727" spans="1:13" ht="12.75" customHeight="1" x14ac:dyDescent="0.3">
      <c r="A2727" s="240"/>
      <c r="B2727" s="28"/>
      <c r="C2727" s="231"/>
      <c r="D2727" s="231"/>
      <c r="E2727" s="231"/>
      <c r="F2727" s="231"/>
      <c r="G2727" s="231"/>
      <c r="H2727" s="231"/>
      <c r="I2727" s="231"/>
      <c r="J2727" s="231"/>
      <c r="K2727" s="231"/>
      <c r="L2727" s="231"/>
      <c r="M2727" s="231"/>
    </row>
    <row r="2728" spans="1:13" ht="12.75" customHeight="1" x14ac:dyDescent="0.3">
      <c r="A2728" s="240"/>
      <c r="B2728" s="28"/>
      <c r="C2728" s="231"/>
      <c r="D2728" s="231"/>
      <c r="E2728" s="231"/>
      <c r="F2728" s="231"/>
      <c r="G2728" s="231"/>
      <c r="H2728" s="231"/>
      <c r="I2728" s="231"/>
      <c r="J2728" s="231"/>
      <c r="K2728" s="231"/>
      <c r="L2728" s="231"/>
      <c r="M2728" s="231"/>
    </row>
    <row r="2729" spans="1:13" ht="12.75" customHeight="1" x14ac:dyDescent="0.3">
      <c r="A2729" s="240"/>
      <c r="B2729" s="28"/>
      <c r="C2729" s="231"/>
      <c r="D2729" s="231"/>
      <c r="E2729" s="231"/>
      <c r="F2729" s="231"/>
      <c r="G2729" s="231"/>
      <c r="H2729" s="231"/>
      <c r="I2729" s="231"/>
      <c r="J2729" s="231"/>
      <c r="K2729" s="231"/>
      <c r="L2729" s="231"/>
      <c r="M2729" s="231"/>
    </row>
    <row r="2730" spans="1:13" ht="12.75" customHeight="1" x14ac:dyDescent="0.3">
      <c r="A2730" s="240"/>
      <c r="B2730" s="28"/>
      <c r="C2730" s="231"/>
      <c r="D2730" s="231"/>
      <c r="E2730" s="231"/>
      <c r="F2730" s="231"/>
      <c r="G2730" s="231"/>
      <c r="H2730" s="231"/>
      <c r="I2730" s="231"/>
      <c r="J2730" s="231"/>
      <c r="K2730" s="231"/>
      <c r="L2730" s="231"/>
      <c r="M2730" s="231"/>
    </row>
    <row r="2731" spans="1:13" ht="12.75" customHeight="1" x14ac:dyDescent="0.3">
      <c r="A2731" s="240"/>
      <c r="B2731" s="28"/>
      <c r="C2731" s="231"/>
      <c r="D2731" s="231"/>
      <c r="E2731" s="231"/>
      <c r="F2731" s="231"/>
      <c r="G2731" s="231"/>
      <c r="H2731" s="231"/>
      <c r="I2731" s="231"/>
      <c r="J2731" s="231"/>
      <c r="K2731" s="231"/>
      <c r="L2731" s="231"/>
      <c r="M2731" s="231"/>
    </row>
    <row r="2732" spans="1:13" ht="12.75" customHeight="1" x14ac:dyDescent="0.3">
      <c r="A2732" s="240"/>
      <c r="B2732" s="28"/>
      <c r="C2732" s="231"/>
      <c r="D2732" s="231"/>
      <c r="E2732" s="231"/>
      <c r="F2732" s="231"/>
      <c r="G2732" s="231"/>
      <c r="H2732" s="231"/>
      <c r="I2732" s="231"/>
      <c r="J2732" s="231"/>
      <c r="K2732" s="231"/>
      <c r="L2732" s="231"/>
      <c r="M2732" s="231"/>
    </row>
    <row r="2733" spans="1:13" ht="12.75" customHeight="1" x14ac:dyDescent="0.3">
      <c r="A2733" s="240"/>
      <c r="B2733" s="28"/>
      <c r="C2733" s="231"/>
      <c r="D2733" s="231"/>
      <c r="E2733" s="231"/>
      <c r="F2733" s="231"/>
      <c r="G2733" s="231"/>
      <c r="H2733" s="231"/>
      <c r="I2733" s="231"/>
      <c r="J2733" s="231"/>
      <c r="K2733" s="231"/>
      <c r="L2733" s="231"/>
      <c r="M2733" s="231"/>
    </row>
    <row r="2734" spans="1:13" ht="12.75" customHeight="1" x14ac:dyDescent="0.3">
      <c r="A2734" s="240"/>
      <c r="B2734" s="28"/>
      <c r="C2734" s="231"/>
      <c r="D2734" s="231"/>
      <c r="E2734" s="231"/>
      <c r="F2734" s="231"/>
      <c r="G2734" s="231"/>
      <c r="H2734" s="231"/>
      <c r="I2734" s="231"/>
      <c r="J2734" s="231"/>
      <c r="K2734" s="231"/>
      <c r="L2734" s="231"/>
      <c r="M2734" s="231"/>
    </row>
    <row r="2735" spans="1:13" ht="12.75" customHeight="1" x14ac:dyDescent="0.3">
      <c r="A2735" s="240"/>
      <c r="B2735" s="28"/>
      <c r="C2735" s="231"/>
      <c r="D2735" s="231"/>
      <c r="E2735" s="231"/>
      <c r="F2735" s="231"/>
      <c r="G2735" s="231"/>
      <c r="H2735" s="231"/>
      <c r="I2735" s="231"/>
      <c r="J2735" s="231"/>
      <c r="K2735" s="231"/>
      <c r="L2735" s="231"/>
      <c r="M2735" s="231"/>
    </row>
    <row r="2736" spans="1:13" ht="12.75" customHeight="1" x14ac:dyDescent="0.3">
      <c r="A2736" s="240"/>
      <c r="B2736" s="28"/>
      <c r="C2736" s="231"/>
      <c r="D2736" s="231"/>
      <c r="E2736" s="231"/>
      <c r="F2736" s="231"/>
      <c r="G2736" s="231"/>
      <c r="H2736" s="231"/>
      <c r="I2736" s="231"/>
      <c r="J2736" s="231"/>
      <c r="K2736" s="231"/>
      <c r="L2736" s="231"/>
      <c r="M2736" s="231"/>
    </row>
    <row r="2737" spans="1:13" ht="12.75" customHeight="1" x14ac:dyDescent="0.3">
      <c r="A2737" s="240"/>
      <c r="B2737" s="28"/>
      <c r="C2737" s="231"/>
      <c r="D2737" s="231"/>
      <c r="E2737" s="231"/>
      <c r="F2737" s="231"/>
      <c r="G2737" s="231"/>
      <c r="H2737" s="231"/>
      <c r="I2737" s="231"/>
      <c r="J2737" s="231"/>
      <c r="K2737" s="231"/>
      <c r="L2737" s="231"/>
      <c r="M2737" s="231"/>
    </row>
    <row r="2738" spans="1:13" ht="12.75" customHeight="1" x14ac:dyDescent="0.3">
      <c r="A2738" s="240"/>
      <c r="B2738" s="28"/>
      <c r="C2738" s="231"/>
      <c r="D2738" s="231"/>
      <c r="E2738" s="231"/>
      <c r="F2738" s="231"/>
      <c r="G2738" s="231"/>
      <c r="H2738" s="231"/>
      <c r="I2738" s="231"/>
      <c r="J2738" s="231"/>
      <c r="K2738" s="231"/>
      <c r="L2738" s="231"/>
      <c r="M2738" s="231"/>
    </row>
    <row r="2739" spans="1:13" ht="12.75" customHeight="1" x14ac:dyDescent="0.3">
      <c r="A2739" s="240"/>
      <c r="B2739" s="28"/>
      <c r="C2739" s="231"/>
      <c r="D2739" s="231"/>
      <c r="E2739" s="231"/>
      <c r="F2739" s="231"/>
      <c r="G2739" s="231"/>
      <c r="H2739" s="231"/>
      <c r="I2739" s="231"/>
      <c r="J2739" s="231"/>
      <c r="K2739" s="231"/>
      <c r="L2739" s="231"/>
      <c r="M2739" s="231"/>
    </row>
    <row r="2740" spans="1:13" ht="12.75" customHeight="1" x14ac:dyDescent="0.3">
      <c r="A2740" s="240"/>
      <c r="B2740" s="28"/>
      <c r="C2740" s="231"/>
      <c r="D2740" s="231"/>
      <c r="E2740" s="231"/>
      <c r="F2740" s="231"/>
      <c r="G2740" s="231"/>
      <c r="H2740" s="231"/>
      <c r="I2740" s="231"/>
      <c r="J2740" s="231"/>
      <c r="K2740" s="231"/>
      <c r="L2740" s="231"/>
      <c r="M2740" s="231"/>
    </row>
    <row r="2741" spans="1:13" ht="12.75" customHeight="1" x14ac:dyDescent="0.3">
      <c r="A2741" s="240"/>
      <c r="B2741" s="28"/>
      <c r="C2741" s="231"/>
      <c r="D2741" s="231"/>
      <c r="E2741" s="231"/>
      <c r="F2741" s="231"/>
      <c r="G2741" s="231"/>
      <c r="H2741" s="231"/>
      <c r="I2741" s="231"/>
      <c r="J2741" s="231"/>
      <c r="K2741" s="231"/>
      <c r="L2741" s="231"/>
      <c r="M2741" s="231"/>
    </row>
    <row r="2742" spans="1:13" ht="12.75" customHeight="1" x14ac:dyDescent="0.3">
      <c r="A2742" s="240"/>
      <c r="B2742" s="28"/>
      <c r="C2742" s="231"/>
      <c r="D2742" s="231"/>
      <c r="E2742" s="231"/>
      <c r="F2742" s="231"/>
      <c r="G2742" s="231"/>
      <c r="H2742" s="231"/>
      <c r="I2742" s="231"/>
      <c r="J2742" s="231"/>
      <c r="K2742" s="231"/>
      <c r="L2742" s="231"/>
      <c r="M2742" s="231"/>
    </row>
    <row r="2743" spans="1:13" ht="12.75" customHeight="1" x14ac:dyDescent="0.3">
      <c r="A2743" s="240"/>
      <c r="B2743" s="28"/>
      <c r="C2743" s="231"/>
      <c r="D2743" s="231"/>
      <c r="E2743" s="231"/>
      <c r="F2743" s="231"/>
      <c r="G2743" s="231"/>
      <c r="H2743" s="231"/>
      <c r="I2743" s="231"/>
      <c r="J2743" s="231"/>
      <c r="K2743" s="231"/>
      <c r="L2743" s="231"/>
      <c r="M2743" s="231"/>
    </row>
    <row r="2744" spans="1:13" ht="12.75" customHeight="1" x14ac:dyDescent="0.3">
      <c r="A2744" s="240"/>
      <c r="B2744" s="28"/>
      <c r="C2744" s="231"/>
      <c r="D2744" s="231"/>
      <c r="E2744" s="231"/>
      <c r="F2744" s="231"/>
      <c r="G2744" s="231"/>
      <c r="H2744" s="231"/>
      <c r="I2744" s="231"/>
      <c r="J2744" s="231"/>
      <c r="K2744" s="231"/>
      <c r="L2744" s="231"/>
      <c r="M2744" s="231"/>
    </row>
    <row r="2745" spans="1:13" ht="12.75" customHeight="1" x14ac:dyDescent="0.3">
      <c r="A2745" s="240"/>
      <c r="B2745" s="28"/>
      <c r="C2745" s="231"/>
      <c r="D2745" s="231"/>
      <c r="E2745" s="231"/>
      <c r="F2745" s="231"/>
      <c r="G2745" s="231"/>
      <c r="H2745" s="231"/>
      <c r="I2745" s="231"/>
      <c r="J2745" s="231"/>
      <c r="K2745" s="231"/>
      <c r="L2745" s="231"/>
      <c r="M2745" s="231"/>
    </row>
    <row r="2746" spans="1:13" ht="12.75" customHeight="1" x14ac:dyDescent="0.3">
      <c r="A2746" s="240"/>
      <c r="B2746" s="28"/>
      <c r="C2746" s="231"/>
      <c r="D2746" s="231"/>
      <c r="E2746" s="231"/>
      <c r="F2746" s="231"/>
      <c r="G2746" s="231"/>
      <c r="H2746" s="231"/>
      <c r="I2746" s="231"/>
      <c r="J2746" s="231"/>
      <c r="K2746" s="231"/>
      <c r="L2746" s="231"/>
      <c r="M2746" s="231"/>
    </row>
    <row r="2747" spans="1:13" ht="12.75" customHeight="1" x14ac:dyDescent="0.3">
      <c r="A2747" s="240"/>
      <c r="B2747" s="28"/>
      <c r="C2747" s="231"/>
      <c r="D2747" s="231"/>
      <c r="E2747" s="231"/>
      <c r="F2747" s="231"/>
      <c r="G2747" s="231"/>
      <c r="H2747" s="231"/>
      <c r="I2747" s="231"/>
      <c r="J2747" s="231"/>
      <c r="K2747" s="231"/>
      <c r="L2747" s="231"/>
      <c r="M2747" s="231"/>
    </row>
    <row r="2748" spans="1:13" ht="12.75" customHeight="1" x14ac:dyDescent="0.3">
      <c r="A2748" s="240"/>
      <c r="B2748" s="28"/>
      <c r="C2748" s="231"/>
      <c r="D2748" s="231"/>
      <c r="E2748" s="231"/>
      <c r="F2748" s="231"/>
      <c r="G2748" s="231"/>
      <c r="H2748" s="231"/>
      <c r="I2748" s="231"/>
      <c r="J2748" s="231"/>
      <c r="K2748" s="231"/>
      <c r="L2748" s="231"/>
      <c r="M2748" s="231"/>
    </row>
    <row r="2749" spans="1:13" ht="12.75" customHeight="1" x14ac:dyDescent="0.3">
      <c r="A2749" s="240"/>
      <c r="B2749" s="28"/>
      <c r="C2749" s="231"/>
      <c r="D2749" s="231"/>
      <c r="E2749" s="231"/>
      <c r="F2749" s="231"/>
      <c r="G2749" s="231"/>
      <c r="H2749" s="231"/>
      <c r="I2749" s="231"/>
      <c r="J2749" s="231"/>
      <c r="K2749" s="231"/>
      <c r="L2749" s="231"/>
      <c r="M2749" s="231"/>
    </row>
    <row r="2750" spans="1:13" ht="12.75" customHeight="1" x14ac:dyDescent="0.3">
      <c r="A2750" s="240"/>
      <c r="B2750" s="28"/>
      <c r="C2750" s="231"/>
      <c r="D2750" s="231"/>
      <c r="E2750" s="231"/>
      <c r="F2750" s="231"/>
      <c r="G2750" s="231"/>
      <c r="H2750" s="231"/>
      <c r="I2750" s="231"/>
      <c r="J2750" s="231"/>
      <c r="K2750" s="231"/>
      <c r="L2750" s="231"/>
      <c r="M2750" s="231"/>
    </row>
    <row r="2751" spans="1:13" ht="12.75" customHeight="1" x14ac:dyDescent="0.3">
      <c r="A2751" s="240"/>
      <c r="B2751" s="28"/>
      <c r="C2751" s="231"/>
      <c r="D2751" s="231"/>
      <c r="E2751" s="231"/>
      <c r="F2751" s="231"/>
      <c r="G2751" s="231"/>
      <c r="H2751" s="231"/>
      <c r="I2751" s="231"/>
      <c r="J2751" s="231"/>
      <c r="K2751" s="231"/>
      <c r="L2751" s="231"/>
      <c r="M2751" s="231"/>
    </row>
    <row r="2752" spans="1:13" ht="12.75" customHeight="1" x14ac:dyDescent="0.3">
      <c r="A2752" s="240"/>
      <c r="B2752" s="28"/>
      <c r="C2752" s="231"/>
      <c r="D2752" s="231"/>
      <c r="E2752" s="231"/>
      <c r="F2752" s="231"/>
      <c r="G2752" s="231"/>
      <c r="H2752" s="231"/>
      <c r="I2752" s="231"/>
      <c r="J2752" s="231"/>
      <c r="K2752" s="231"/>
      <c r="L2752" s="231"/>
      <c r="M2752" s="231"/>
    </row>
    <row r="2753" spans="1:13" ht="12.75" customHeight="1" x14ac:dyDescent="0.3">
      <c r="A2753" s="240"/>
      <c r="B2753" s="28"/>
      <c r="C2753" s="231"/>
      <c r="D2753" s="231"/>
      <c r="E2753" s="231"/>
      <c r="F2753" s="231"/>
      <c r="G2753" s="231"/>
      <c r="H2753" s="231"/>
      <c r="I2753" s="231"/>
      <c r="J2753" s="231"/>
      <c r="K2753" s="231"/>
      <c r="L2753" s="231"/>
      <c r="M2753" s="231"/>
    </row>
    <row r="2754" spans="1:13" ht="12.75" customHeight="1" x14ac:dyDescent="0.3">
      <c r="A2754" s="240"/>
      <c r="B2754" s="28"/>
      <c r="C2754" s="231"/>
      <c r="D2754" s="231"/>
      <c r="E2754" s="231"/>
      <c r="F2754" s="231"/>
      <c r="G2754" s="231"/>
      <c r="H2754" s="231"/>
      <c r="I2754" s="231"/>
      <c r="J2754" s="231"/>
      <c r="K2754" s="231"/>
      <c r="L2754" s="231"/>
      <c r="M2754" s="231"/>
    </row>
    <row r="2755" spans="1:13" ht="12.75" customHeight="1" x14ac:dyDescent="0.3">
      <c r="A2755" s="240"/>
      <c r="B2755" s="28"/>
      <c r="C2755" s="231"/>
      <c r="D2755" s="231"/>
      <c r="E2755" s="231"/>
      <c r="F2755" s="231"/>
      <c r="G2755" s="231"/>
      <c r="H2755" s="231"/>
      <c r="I2755" s="231"/>
      <c r="J2755" s="231"/>
      <c r="K2755" s="231"/>
      <c r="L2755" s="231"/>
      <c r="M2755" s="231"/>
    </row>
    <row r="2756" spans="1:13" ht="12.75" customHeight="1" x14ac:dyDescent="0.3">
      <c r="A2756" s="240"/>
      <c r="B2756" s="28"/>
      <c r="C2756" s="231"/>
      <c r="D2756" s="231"/>
      <c r="E2756" s="231"/>
      <c r="F2756" s="231"/>
      <c r="G2756" s="231"/>
      <c r="H2756" s="231"/>
      <c r="I2756" s="231"/>
      <c r="J2756" s="231"/>
      <c r="K2756" s="231"/>
      <c r="L2756" s="231"/>
      <c r="M2756" s="231"/>
    </row>
    <row r="2757" spans="1:13" ht="12.75" customHeight="1" x14ac:dyDescent="0.3">
      <c r="A2757" s="240"/>
      <c r="B2757" s="28"/>
      <c r="C2757" s="231"/>
      <c r="D2757" s="231"/>
      <c r="E2757" s="231"/>
      <c r="F2757" s="231"/>
      <c r="G2757" s="231"/>
      <c r="H2757" s="231"/>
      <c r="I2757" s="231"/>
      <c r="J2757" s="231"/>
      <c r="K2757" s="231"/>
      <c r="L2757" s="231"/>
      <c r="M2757" s="231"/>
    </row>
    <row r="2758" spans="1:13" ht="12.75" customHeight="1" x14ac:dyDescent="0.3">
      <c r="A2758" s="240"/>
      <c r="B2758" s="28"/>
      <c r="C2758" s="231"/>
      <c r="D2758" s="231"/>
      <c r="E2758" s="231"/>
      <c r="F2758" s="231"/>
      <c r="G2758" s="231"/>
      <c r="H2758" s="231"/>
      <c r="I2758" s="231"/>
      <c r="J2758" s="231"/>
      <c r="K2758" s="231"/>
      <c r="L2758" s="231"/>
      <c r="M2758" s="231"/>
    </row>
    <row r="2759" spans="1:13" ht="12.75" customHeight="1" x14ac:dyDescent="0.3">
      <c r="A2759" s="240"/>
      <c r="B2759" s="28"/>
      <c r="C2759" s="231"/>
      <c r="D2759" s="231"/>
      <c r="E2759" s="231"/>
      <c r="F2759" s="231"/>
      <c r="G2759" s="231"/>
      <c r="H2759" s="231"/>
      <c r="I2759" s="231"/>
      <c r="J2759" s="231"/>
      <c r="K2759" s="231"/>
      <c r="L2759" s="231"/>
      <c r="M2759" s="231"/>
    </row>
    <row r="2760" spans="1:13" ht="12.75" customHeight="1" x14ac:dyDescent="0.3">
      <c r="A2760" s="240"/>
      <c r="B2760" s="28"/>
      <c r="C2760" s="231"/>
      <c r="D2760" s="231"/>
      <c r="E2760" s="231"/>
      <c r="F2760" s="231"/>
      <c r="G2760" s="231"/>
      <c r="H2760" s="231"/>
      <c r="I2760" s="231"/>
      <c r="J2760" s="231"/>
      <c r="K2760" s="231"/>
      <c r="L2760" s="231"/>
      <c r="M2760" s="231"/>
    </row>
    <row r="2761" spans="1:13" ht="12.75" customHeight="1" x14ac:dyDescent="0.3">
      <c r="A2761" s="240"/>
      <c r="B2761" s="28"/>
      <c r="C2761" s="231"/>
      <c r="D2761" s="231"/>
      <c r="E2761" s="231"/>
      <c r="F2761" s="231"/>
      <c r="G2761" s="231"/>
      <c r="H2761" s="231"/>
      <c r="I2761" s="231"/>
      <c r="J2761" s="231"/>
      <c r="K2761" s="231"/>
      <c r="L2761" s="231"/>
      <c r="M2761" s="231"/>
    </row>
    <row r="2762" spans="1:13" ht="12.75" customHeight="1" x14ac:dyDescent="0.3">
      <c r="A2762" s="240"/>
      <c r="B2762" s="28"/>
      <c r="C2762" s="231"/>
      <c r="D2762" s="231"/>
      <c r="E2762" s="231"/>
      <c r="F2762" s="231"/>
      <c r="G2762" s="231"/>
      <c r="H2762" s="231"/>
      <c r="I2762" s="231"/>
      <c r="J2762" s="231"/>
      <c r="K2762" s="231"/>
      <c r="L2762" s="231"/>
      <c r="M2762" s="231"/>
    </row>
    <row r="2763" spans="1:13" ht="12.75" customHeight="1" x14ac:dyDescent="0.3">
      <c r="A2763" s="240"/>
      <c r="B2763" s="28"/>
      <c r="C2763" s="231"/>
      <c r="D2763" s="231"/>
      <c r="E2763" s="231"/>
      <c r="F2763" s="231"/>
      <c r="G2763" s="231"/>
      <c r="H2763" s="231"/>
      <c r="I2763" s="231"/>
      <c r="J2763" s="231"/>
      <c r="K2763" s="231"/>
      <c r="L2763" s="231"/>
      <c r="M2763" s="231"/>
    </row>
    <row r="2764" spans="1:13" ht="12.75" customHeight="1" x14ac:dyDescent="0.3">
      <c r="A2764" s="240"/>
      <c r="B2764" s="28"/>
      <c r="C2764" s="231"/>
      <c r="D2764" s="231"/>
      <c r="E2764" s="231"/>
      <c r="F2764" s="231"/>
      <c r="G2764" s="231"/>
      <c r="H2764" s="231"/>
      <c r="I2764" s="231"/>
      <c r="J2764" s="231"/>
      <c r="K2764" s="231"/>
      <c r="L2764" s="231"/>
      <c r="M2764" s="231"/>
    </row>
    <row r="2765" spans="1:13" ht="12.75" customHeight="1" x14ac:dyDescent="0.3">
      <c r="A2765" s="240"/>
      <c r="B2765" s="28"/>
      <c r="C2765" s="231"/>
      <c r="D2765" s="231"/>
      <c r="E2765" s="231"/>
      <c r="F2765" s="231"/>
      <c r="G2765" s="231"/>
      <c r="H2765" s="231"/>
      <c r="I2765" s="231"/>
      <c r="J2765" s="231"/>
      <c r="K2765" s="231"/>
      <c r="L2765" s="231"/>
      <c r="M2765" s="231"/>
    </row>
    <row r="2766" spans="1:13" ht="12.75" customHeight="1" x14ac:dyDescent="0.3">
      <c r="A2766" s="240"/>
      <c r="B2766" s="28"/>
      <c r="C2766" s="231"/>
      <c r="D2766" s="231"/>
      <c r="E2766" s="231"/>
      <c r="F2766" s="231"/>
      <c r="G2766" s="231"/>
      <c r="H2766" s="231"/>
      <c r="I2766" s="231"/>
      <c r="J2766" s="231"/>
      <c r="K2766" s="231"/>
      <c r="L2766" s="231"/>
      <c r="M2766" s="231"/>
    </row>
    <row r="2767" spans="1:13" ht="12.75" customHeight="1" x14ac:dyDescent="0.3">
      <c r="A2767" s="240"/>
      <c r="B2767" s="28"/>
      <c r="C2767" s="231"/>
      <c r="D2767" s="231"/>
      <c r="E2767" s="231"/>
      <c r="F2767" s="231"/>
      <c r="G2767" s="231"/>
      <c r="H2767" s="231"/>
      <c r="I2767" s="231"/>
      <c r="J2767" s="231"/>
      <c r="K2767" s="231"/>
      <c r="L2767" s="231"/>
      <c r="M2767" s="231"/>
    </row>
    <row r="2768" spans="1:13" ht="12.75" customHeight="1" x14ac:dyDescent="0.3">
      <c r="A2768" s="240"/>
      <c r="B2768" s="28"/>
      <c r="C2768" s="231"/>
      <c r="D2768" s="231"/>
      <c r="E2768" s="231"/>
      <c r="F2768" s="231"/>
      <c r="G2768" s="231"/>
      <c r="H2768" s="231"/>
      <c r="I2768" s="231"/>
      <c r="J2768" s="231"/>
      <c r="K2768" s="231"/>
      <c r="L2768" s="231"/>
      <c r="M2768" s="231"/>
    </row>
    <row r="2769" spans="1:13" ht="12.75" customHeight="1" x14ac:dyDescent="0.3">
      <c r="A2769" s="240"/>
      <c r="B2769" s="28"/>
      <c r="C2769" s="231"/>
      <c r="D2769" s="231"/>
      <c r="E2769" s="231"/>
      <c r="F2769" s="231"/>
      <c r="G2769" s="231"/>
      <c r="H2769" s="231"/>
      <c r="I2769" s="231"/>
      <c r="J2769" s="231"/>
      <c r="K2769" s="231"/>
      <c r="L2769" s="231"/>
      <c r="M2769" s="231"/>
    </row>
    <row r="2770" spans="1:13" ht="12.75" customHeight="1" x14ac:dyDescent="0.3">
      <c r="A2770" s="240"/>
      <c r="B2770" s="28"/>
      <c r="C2770" s="231"/>
      <c r="D2770" s="231"/>
      <c r="E2770" s="231"/>
      <c r="F2770" s="231"/>
      <c r="G2770" s="231"/>
      <c r="H2770" s="231"/>
      <c r="I2770" s="231"/>
      <c r="J2770" s="231"/>
      <c r="K2770" s="231"/>
      <c r="L2770" s="231"/>
      <c r="M2770" s="231"/>
    </row>
    <row r="2771" spans="1:13" ht="12.75" customHeight="1" x14ac:dyDescent="0.3">
      <c r="A2771" s="240"/>
      <c r="B2771" s="28"/>
      <c r="C2771" s="231"/>
      <c r="D2771" s="231"/>
      <c r="E2771" s="231"/>
      <c r="F2771" s="231"/>
      <c r="G2771" s="231"/>
      <c r="H2771" s="231"/>
      <c r="I2771" s="231"/>
      <c r="J2771" s="231"/>
      <c r="K2771" s="231"/>
      <c r="L2771" s="231"/>
      <c r="M2771" s="231"/>
    </row>
    <row r="2772" spans="1:13" ht="12.75" customHeight="1" x14ac:dyDescent="0.3">
      <c r="A2772" s="240"/>
      <c r="B2772" s="28"/>
      <c r="C2772" s="231"/>
      <c r="D2772" s="231"/>
      <c r="E2772" s="231"/>
      <c r="F2772" s="231"/>
      <c r="G2772" s="231"/>
      <c r="H2772" s="231"/>
      <c r="I2772" s="231"/>
      <c r="J2772" s="231"/>
      <c r="K2772" s="231"/>
      <c r="L2772" s="231"/>
      <c r="M2772" s="231"/>
    </row>
    <row r="2773" spans="1:13" ht="12.75" customHeight="1" x14ac:dyDescent="0.3">
      <c r="A2773" s="240"/>
      <c r="B2773" s="28"/>
      <c r="C2773" s="231"/>
      <c r="D2773" s="231"/>
      <c r="E2773" s="231"/>
      <c r="F2773" s="231"/>
      <c r="G2773" s="231"/>
      <c r="H2773" s="231"/>
      <c r="I2773" s="231"/>
      <c r="J2773" s="231"/>
      <c r="K2773" s="231"/>
      <c r="L2773" s="231"/>
      <c r="M2773" s="231"/>
    </row>
    <row r="2774" spans="1:13" ht="12.75" customHeight="1" x14ac:dyDescent="0.3">
      <c r="A2774" s="240"/>
      <c r="B2774" s="28"/>
      <c r="C2774" s="231"/>
      <c r="D2774" s="231"/>
      <c r="E2774" s="231"/>
      <c r="F2774" s="231"/>
      <c r="G2774" s="231"/>
      <c r="H2774" s="231"/>
      <c r="I2774" s="231"/>
      <c r="J2774" s="231"/>
      <c r="K2774" s="231"/>
      <c r="L2774" s="231"/>
      <c r="M2774" s="231"/>
    </row>
    <row r="2775" spans="1:13" ht="12.75" customHeight="1" x14ac:dyDescent="0.3">
      <c r="A2775" s="240"/>
      <c r="B2775" s="28"/>
      <c r="C2775" s="231"/>
      <c r="D2775" s="231"/>
      <c r="E2775" s="231"/>
      <c r="F2775" s="231"/>
      <c r="G2775" s="231"/>
      <c r="H2775" s="231"/>
      <c r="I2775" s="231"/>
      <c r="J2775" s="231"/>
      <c r="K2775" s="231"/>
      <c r="L2775" s="231"/>
      <c r="M2775" s="231"/>
    </row>
    <row r="2776" spans="1:13" ht="12.75" customHeight="1" x14ac:dyDescent="0.3">
      <c r="A2776" s="240"/>
      <c r="B2776" s="28"/>
      <c r="C2776" s="231"/>
      <c r="D2776" s="231"/>
      <c r="E2776" s="231"/>
      <c r="F2776" s="231"/>
      <c r="G2776" s="231"/>
      <c r="H2776" s="231"/>
      <c r="I2776" s="231"/>
      <c r="J2776" s="231"/>
      <c r="K2776" s="231"/>
      <c r="L2776" s="231"/>
      <c r="M2776" s="231"/>
    </row>
    <row r="2777" spans="1:13" ht="12.75" customHeight="1" x14ac:dyDescent="0.3">
      <c r="A2777" s="240"/>
      <c r="B2777" s="28"/>
      <c r="C2777" s="231"/>
      <c r="D2777" s="231"/>
      <c r="E2777" s="231"/>
      <c r="F2777" s="231"/>
      <c r="G2777" s="231"/>
      <c r="H2777" s="231"/>
      <c r="I2777" s="231"/>
      <c r="J2777" s="231"/>
      <c r="K2777" s="231"/>
      <c r="L2777" s="231"/>
      <c r="M2777" s="231"/>
    </row>
    <row r="2778" spans="1:13" ht="12.75" customHeight="1" x14ac:dyDescent="0.3">
      <c r="A2778" s="240"/>
      <c r="B2778" s="28"/>
      <c r="C2778" s="231"/>
      <c r="D2778" s="231"/>
      <c r="E2778" s="231"/>
      <c r="F2778" s="231"/>
      <c r="G2778" s="231"/>
      <c r="H2778" s="231"/>
      <c r="I2778" s="231"/>
      <c r="J2778" s="231"/>
      <c r="K2778" s="231"/>
      <c r="L2778" s="231"/>
      <c r="M2778" s="231"/>
    </row>
    <row r="2779" spans="1:13" ht="12.75" customHeight="1" x14ac:dyDescent="0.3">
      <c r="A2779" s="240"/>
      <c r="B2779" s="28"/>
      <c r="C2779" s="231"/>
      <c r="D2779" s="231"/>
      <c r="E2779" s="231"/>
      <c r="F2779" s="231"/>
      <c r="G2779" s="231"/>
      <c r="H2779" s="231"/>
      <c r="I2779" s="231"/>
      <c r="J2779" s="231"/>
      <c r="K2779" s="231"/>
      <c r="L2779" s="231"/>
      <c r="M2779" s="231"/>
    </row>
    <row r="2780" spans="1:13" ht="12.75" customHeight="1" x14ac:dyDescent="0.3">
      <c r="A2780" s="240"/>
      <c r="B2780" s="28"/>
      <c r="C2780" s="231"/>
      <c r="D2780" s="231"/>
      <c r="E2780" s="231"/>
      <c r="F2780" s="231"/>
      <c r="G2780" s="231"/>
      <c r="H2780" s="231"/>
      <c r="I2780" s="231"/>
      <c r="J2780" s="231"/>
      <c r="K2780" s="231"/>
      <c r="L2780" s="231"/>
      <c r="M2780" s="231"/>
    </row>
    <row r="2781" spans="1:13" ht="12.75" customHeight="1" x14ac:dyDescent="0.3">
      <c r="A2781" s="240"/>
      <c r="B2781" s="28"/>
      <c r="C2781" s="231"/>
      <c r="D2781" s="231"/>
      <c r="E2781" s="231"/>
      <c r="F2781" s="231"/>
      <c r="G2781" s="231"/>
      <c r="H2781" s="231"/>
      <c r="I2781" s="231"/>
      <c r="J2781" s="231"/>
      <c r="K2781" s="231"/>
      <c r="L2781" s="231"/>
      <c r="M2781" s="231"/>
    </row>
    <row r="2782" spans="1:13" ht="12.75" customHeight="1" x14ac:dyDescent="0.3">
      <c r="A2782" s="240"/>
      <c r="B2782" s="28"/>
      <c r="C2782" s="231"/>
      <c r="D2782" s="231"/>
      <c r="E2782" s="231"/>
      <c r="F2782" s="231"/>
      <c r="G2782" s="231"/>
      <c r="H2782" s="231"/>
      <c r="I2782" s="231"/>
      <c r="J2782" s="231"/>
      <c r="K2782" s="231"/>
      <c r="L2782" s="231"/>
      <c r="M2782" s="231"/>
    </row>
    <row r="2783" spans="1:13" ht="12.75" customHeight="1" x14ac:dyDescent="0.3">
      <c r="A2783" s="240"/>
      <c r="B2783" s="28"/>
      <c r="C2783" s="231"/>
      <c r="D2783" s="231"/>
      <c r="E2783" s="231"/>
      <c r="F2783" s="231"/>
      <c r="G2783" s="231"/>
      <c r="H2783" s="231"/>
      <c r="I2783" s="231"/>
      <c r="J2783" s="231"/>
      <c r="K2783" s="231"/>
      <c r="L2783" s="231"/>
      <c r="M2783" s="231"/>
    </row>
    <row r="2784" spans="1:13" ht="12.75" customHeight="1" x14ac:dyDescent="0.3">
      <c r="A2784" s="240"/>
      <c r="B2784" s="28"/>
      <c r="C2784" s="231"/>
      <c r="D2784" s="231"/>
      <c r="E2784" s="231"/>
      <c r="F2784" s="231"/>
      <c r="G2784" s="231"/>
      <c r="H2784" s="231"/>
      <c r="I2784" s="231"/>
      <c r="J2784" s="231"/>
      <c r="K2784" s="231"/>
      <c r="L2784" s="231"/>
      <c r="M2784" s="231"/>
    </row>
    <row r="2785" spans="1:13" ht="12.75" customHeight="1" x14ac:dyDescent="0.3">
      <c r="A2785" s="240"/>
      <c r="B2785" s="28"/>
      <c r="C2785" s="231"/>
      <c r="D2785" s="231"/>
      <c r="E2785" s="231"/>
      <c r="F2785" s="231"/>
      <c r="G2785" s="231"/>
      <c r="H2785" s="231"/>
      <c r="I2785" s="231"/>
      <c r="J2785" s="231"/>
      <c r="K2785" s="231"/>
      <c r="L2785" s="231"/>
      <c r="M2785" s="231"/>
    </row>
    <row r="2786" spans="1:13" ht="12.75" customHeight="1" x14ac:dyDescent="0.3">
      <c r="A2786" s="240"/>
      <c r="B2786" s="28"/>
      <c r="C2786" s="231"/>
      <c r="D2786" s="231"/>
      <c r="E2786" s="231"/>
      <c r="F2786" s="231"/>
      <c r="G2786" s="231"/>
      <c r="H2786" s="231"/>
      <c r="I2786" s="231"/>
      <c r="J2786" s="231"/>
      <c r="K2786" s="231"/>
      <c r="L2786" s="231"/>
      <c r="M2786" s="231"/>
    </row>
    <row r="2787" spans="1:13" ht="12.75" customHeight="1" x14ac:dyDescent="0.3">
      <c r="A2787" s="240"/>
      <c r="B2787" s="28"/>
      <c r="C2787" s="231"/>
      <c r="D2787" s="231"/>
      <c r="E2787" s="231"/>
      <c r="F2787" s="231"/>
      <c r="G2787" s="231"/>
      <c r="H2787" s="231"/>
      <c r="I2787" s="231"/>
      <c r="J2787" s="231"/>
      <c r="K2787" s="231"/>
      <c r="L2787" s="231"/>
      <c r="M2787" s="231"/>
    </row>
    <row r="2788" spans="1:13" ht="12.75" customHeight="1" x14ac:dyDescent="0.3">
      <c r="A2788" s="240"/>
      <c r="B2788" s="28"/>
      <c r="C2788" s="231"/>
      <c r="D2788" s="231"/>
      <c r="E2788" s="231"/>
      <c r="F2788" s="231"/>
      <c r="G2788" s="231"/>
      <c r="H2788" s="231"/>
      <c r="I2788" s="231"/>
      <c r="J2788" s="231"/>
      <c r="K2788" s="231"/>
      <c r="L2788" s="231"/>
      <c r="M2788" s="231"/>
    </row>
    <row r="2789" spans="1:13" ht="12.75" customHeight="1" x14ac:dyDescent="0.3">
      <c r="A2789" s="240"/>
      <c r="B2789" s="28"/>
      <c r="C2789" s="231"/>
      <c r="D2789" s="231"/>
      <c r="E2789" s="231"/>
      <c r="F2789" s="231"/>
      <c r="G2789" s="231"/>
      <c r="H2789" s="231"/>
      <c r="I2789" s="231"/>
      <c r="J2789" s="231"/>
      <c r="K2789" s="231"/>
      <c r="L2789" s="231"/>
      <c r="M2789" s="231"/>
    </row>
    <row r="2790" spans="1:13" ht="12.75" customHeight="1" x14ac:dyDescent="0.3">
      <c r="A2790" s="240"/>
      <c r="B2790" s="28"/>
      <c r="C2790" s="231"/>
      <c r="D2790" s="231"/>
      <c r="E2790" s="231"/>
      <c r="F2790" s="231"/>
      <c r="G2790" s="231"/>
      <c r="H2790" s="231"/>
      <c r="I2790" s="231"/>
      <c r="J2790" s="231"/>
      <c r="K2790" s="231"/>
      <c r="L2790" s="231"/>
      <c r="M2790" s="231"/>
    </row>
    <row r="2791" spans="1:13" ht="12.75" customHeight="1" x14ac:dyDescent="0.3">
      <c r="A2791" s="240"/>
      <c r="B2791" s="28"/>
      <c r="C2791" s="231"/>
      <c r="D2791" s="231"/>
      <c r="E2791" s="231"/>
      <c r="F2791" s="231"/>
      <c r="G2791" s="231"/>
      <c r="H2791" s="231"/>
      <c r="I2791" s="231"/>
      <c r="J2791" s="231"/>
      <c r="K2791" s="231"/>
      <c r="L2791" s="231"/>
      <c r="M2791" s="231"/>
    </row>
    <row r="2792" spans="1:13" ht="12.75" customHeight="1" x14ac:dyDescent="0.3">
      <c r="A2792" s="240"/>
      <c r="B2792" s="28"/>
      <c r="C2792" s="231"/>
      <c r="D2792" s="231"/>
      <c r="E2792" s="231"/>
      <c r="F2792" s="231"/>
      <c r="G2792" s="231"/>
      <c r="H2792" s="231"/>
      <c r="I2792" s="231"/>
      <c r="J2792" s="231"/>
      <c r="K2792" s="231"/>
      <c r="L2792" s="231"/>
      <c r="M2792" s="231"/>
    </row>
    <row r="2793" spans="1:13" ht="12.75" customHeight="1" x14ac:dyDescent="0.3">
      <c r="A2793" s="240"/>
      <c r="B2793" s="28"/>
      <c r="C2793" s="231"/>
      <c r="D2793" s="231"/>
      <c r="E2793" s="231"/>
      <c r="F2793" s="231"/>
      <c r="G2793" s="231"/>
      <c r="H2793" s="231"/>
      <c r="I2793" s="231"/>
      <c r="J2793" s="231"/>
      <c r="K2793" s="231"/>
      <c r="L2793" s="231"/>
      <c r="M2793" s="231"/>
    </row>
    <row r="2794" spans="1:13" ht="12.75" customHeight="1" x14ac:dyDescent="0.3">
      <c r="A2794" s="240"/>
      <c r="B2794" s="28"/>
      <c r="C2794" s="231"/>
      <c r="D2794" s="231"/>
      <c r="E2794" s="231"/>
      <c r="F2794" s="231"/>
      <c r="G2794" s="231"/>
      <c r="H2794" s="231"/>
      <c r="I2794" s="231"/>
      <c r="J2794" s="231"/>
      <c r="K2794" s="231"/>
      <c r="L2794" s="231"/>
      <c r="M2794" s="231"/>
    </row>
    <row r="2795" spans="1:13" ht="12.75" customHeight="1" x14ac:dyDescent="0.3">
      <c r="A2795" s="240"/>
      <c r="B2795" s="28"/>
      <c r="C2795" s="231"/>
      <c r="D2795" s="231"/>
      <c r="E2795" s="231"/>
      <c r="F2795" s="231"/>
      <c r="G2795" s="231"/>
      <c r="H2795" s="231"/>
      <c r="I2795" s="231"/>
      <c r="J2795" s="231"/>
      <c r="K2795" s="231"/>
      <c r="L2795" s="231"/>
      <c r="M2795" s="231"/>
    </row>
    <row r="2796" spans="1:13" ht="12.75" customHeight="1" x14ac:dyDescent="0.3">
      <c r="A2796" s="240"/>
      <c r="B2796" s="28"/>
      <c r="C2796" s="231"/>
      <c r="D2796" s="231"/>
      <c r="E2796" s="231"/>
      <c r="F2796" s="231"/>
      <c r="G2796" s="231"/>
      <c r="H2796" s="231"/>
      <c r="I2796" s="231"/>
      <c r="J2796" s="231"/>
      <c r="K2796" s="231"/>
      <c r="L2796" s="231"/>
      <c r="M2796" s="231"/>
    </row>
    <row r="2797" spans="1:13" ht="12.75" customHeight="1" x14ac:dyDescent="0.3">
      <c r="A2797" s="240"/>
      <c r="B2797" s="28"/>
      <c r="C2797" s="231"/>
      <c r="D2797" s="231"/>
      <c r="E2797" s="231"/>
      <c r="F2797" s="231"/>
      <c r="G2797" s="231"/>
      <c r="H2797" s="231"/>
      <c r="I2797" s="231"/>
      <c r="J2797" s="231"/>
      <c r="K2797" s="231"/>
      <c r="L2797" s="231"/>
      <c r="M2797" s="231"/>
    </row>
    <row r="2798" spans="1:13" ht="12.75" customHeight="1" x14ac:dyDescent="0.3">
      <c r="A2798" s="240"/>
      <c r="B2798" s="28"/>
      <c r="C2798" s="231"/>
      <c r="D2798" s="231"/>
      <c r="E2798" s="231"/>
      <c r="F2798" s="231"/>
      <c r="G2798" s="231"/>
      <c r="H2798" s="231"/>
      <c r="I2798" s="231"/>
      <c r="J2798" s="231"/>
      <c r="K2798" s="231"/>
      <c r="L2798" s="231"/>
      <c r="M2798" s="231"/>
    </row>
    <row r="2799" spans="1:13" ht="12.75" customHeight="1" x14ac:dyDescent="0.3">
      <c r="A2799" s="240"/>
      <c r="B2799" s="28"/>
      <c r="C2799" s="231"/>
      <c r="D2799" s="231"/>
      <c r="E2799" s="231"/>
      <c r="F2799" s="231"/>
      <c r="G2799" s="231"/>
      <c r="H2799" s="231"/>
      <c r="I2799" s="231"/>
      <c r="J2799" s="231"/>
      <c r="K2799" s="231"/>
      <c r="L2799" s="231"/>
      <c r="M2799" s="231"/>
    </row>
    <row r="2800" spans="1:13" ht="12.75" customHeight="1" x14ac:dyDescent="0.3">
      <c r="A2800" s="240"/>
      <c r="B2800" s="28"/>
      <c r="C2800" s="231"/>
      <c r="D2800" s="231"/>
      <c r="E2800" s="231"/>
      <c r="F2800" s="231"/>
      <c r="G2800" s="231"/>
      <c r="H2800" s="231"/>
      <c r="I2800" s="231"/>
      <c r="J2800" s="231"/>
      <c r="K2800" s="231"/>
      <c r="L2800" s="231"/>
      <c r="M2800" s="231"/>
    </row>
    <row r="2801" spans="1:13" ht="12.75" customHeight="1" x14ac:dyDescent="0.3">
      <c r="A2801" s="240"/>
      <c r="B2801" s="28"/>
      <c r="C2801" s="231"/>
      <c r="D2801" s="231"/>
      <c r="E2801" s="231"/>
      <c r="F2801" s="231"/>
      <c r="G2801" s="231"/>
      <c r="H2801" s="231"/>
      <c r="I2801" s="231"/>
      <c r="J2801" s="231"/>
      <c r="K2801" s="231"/>
      <c r="L2801" s="231"/>
      <c r="M2801" s="231"/>
    </row>
    <row r="2802" spans="1:13" ht="12.75" customHeight="1" x14ac:dyDescent="0.3">
      <c r="A2802" s="240"/>
      <c r="B2802" s="28"/>
      <c r="C2802" s="231"/>
      <c r="D2802" s="231"/>
      <c r="E2802" s="231"/>
      <c r="F2802" s="231"/>
      <c r="G2802" s="231"/>
      <c r="H2802" s="231"/>
      <c r="I2802" s="231"/>
      <c r="J2802" s="231"/>
      <c r="K2802" s="231"/>
      <c r="L2802" s="231"/>
      <c r="M2802" s="231"/>
    </row>
    <row r="2803" spans="1:13" ht="12.75" customHeight="1" x14ac:dyDescent="0.3">
      <c r="A2803" s="240"/>
      <c r="B2803" s="28"/>
      <c r="C2803" s="231"/>
      <c r="D2803" s="231"/>
      <c r="E2803" s="231"/>
      <c r="F2803" s="231"/>
      <c r="G2803" s="231"/>
      <c r="H2803" s="231"/>
      <c r="I2803" s="231"/>
      <c r="J2803" s="231"/>
      <c r="K2803" s="231"/>
      <c r="L2803" s="231"/>
      <c r="M2803" s="231"/>
    </row>
    <row r="2804" spans="1:13" ht="12.75" customHeight="1" x14ac:dyDescent="0.3">
      <c r="A2804" s="240"/>
      <c r="B2804" s="28"/>
      <c r="C2804" s="231"/>
      <c r="D2804" s="231"/>
      <c r="E2804" s="231"/>
      <c r="F2804" s="231"/>
      <c r="G2804" s="231"/>
      <c r="H2804" s="231"/>
      <c r="I2804" s="231"/>
      <c r="J2804" s="231"/>
      <c r="K2804" s="231"/>
      <c r="L2804" s="231"/>
      <c r="M2804" s="231"/>
    </row>
    <row r="2805" spans="1:13" ht="12.75" customHeight="1" x14ac:dyDescent="0.3">
      <c r="A2805" s="240"/>
      <c r="B2805" s="28"/>
      <c r="C2805" s="231"/>
      <c r="D2805" s="231"/>
      <c r="E2805" s="231"/>
      <c r="F2805" s="231"/>
      <c r="G2805" s="231"/>
      <c r="H2805" s="231"/>
      <c r="I2805" s="231"/>
      <c r="J2805" s="231"/>
      <c r="K2805" s="231"/>
      <c r="L2805" s="231"/>
      <c r="M2805" s="231"/>
    </row>
    <row r="2806" spans="1:13" ht="12.75" customHeight="1" x14ac:dyDescent="0.3">
      <c r="A2806" s="240"/>
      <c r="B2806" s="28"/>
      <c r="C2806" s="231"/>
      <c r="D2806" s="231"/>
      <c r="E2806" s="231"/>
      <c r="F2806" s="231"/>
      <c r="G2806" s="231"/>
      <c r="H2806" s="231"/>
      <c r="I2806" s="231"/>
      <c r="J2806" s="231"/>
      <c r="K2806" s="231"/>
      <c r="L2806" s="231"/>
      <c r="M2806" s="231"/>
    </row>
    <row r="2807" spans="1:13" ht="12.75" customHeight="1" x14ac:dyDescent="0.3">
      <c r="A2807" s="240"/>
      <c r="B2807" s="28"/>
      <c r="C2807" s="231"/>
      <c r="D2807" s="231"/>
      <c r="E2807" s="231"/>
      <c r="F2807" s="231"/>
      <c r="G2807" s="231"/>
      <c r="H2807" s="231"/>
      <c r="I2807" s="231"/>
      <c r="J2807" s="231"/>
      <c r="K2807" s="231"/>
      <c r="L2807" s="231"/>
      <c r="M2807" s="231"/>
    </row>
    <row r="2808" spans="1:13" ht="12.75" customHeight="1" x14ac:dyDescent="0.3">
      <c r="A2808" s="240"/>
      <c r="B2808" s="28"/>
      <c r="C2808" s="231"/>
      <c r="D2808" s="231"/>
      <c r="E2808" s="231"/>
      <c r="F2808" s="231"/>
      <c r="G2808" s="231"/>
      <c r="H2808" s="231"/>
      <c r="I2808" s="231"/>
      <c r="J2808" s="231"/>
      <c r="K2808" s="231"/>
      <c r="L2808" s="231"/>
      <c r="M2808" s="231"/>
    </row>
    <row r="2809" spans="1:13" ht="12.75" customHeight="1" x14ac:dyDescent="0.3">
      <c r="A2809" s="240"/>
      <c r="B2809" s="28"/>
      <c r="C2809" s="231"/>
      <c r="D2809" s="231"/>
      <c r="E2809" s="231"/>
      <c r="F2809" s="231"/>
      <c r="G2809" s="231"/>
      <c r="H2809" s="231"/>
      <c r="I2809" s="231"/>
      <c r="J2809" s="231"/>
      <c r="K2809" s="231"/>
      <c r="L2809" s="231"/>
      <c r="M2809" s="231"/>
    </row>
    <row r="2810" spans="1:13" ht="12.75" customHeight="1" x14ac:dyDescent="0.3">
      <c r="A2810" s="240"/>
      <c r="B2810" s="28"/>
      <c r="C2810" s="231"/>
      <c r="D2810" s="231"/>
      <c r="E2810" s="231"/>
      <c r="F2810" s="231"/>
      <c r="G2810" s="231"/>
      <c r="H2810" s="231"/>
      <c r="I2810" s="231"/>
      <c r="J2810" s="231"/>
      <c r="K2810" s="231"/>
      <c r="L2810" s="231"/>
      <c r="M2810" s="231"/>
    </row>
    <row r="2811" spans="1:13" ht="12.75" customHeight="1" x14ac:dyDescent="0.3">
      <c r="A2811" s="240"/>
      <c r="B2811" s="28"/>
      <c r="C2811" s="231"/>
      <c r="D2811" s="231"/>
      <c r="E2811" s="231"/>
      <c r="F2811" s="231"/>
      <c r="G2811" s="231"/>
      <c r="H2811" s="231"/>
      <c r="I2811" s="231"/>
      <c r="J2811" s="231"/>
      <c r="K2811" s="231"/>
      <c r="L2811" s="231"/>
      <c r="M2811" s="231"/>
    </row>
    <row r="2812" spans="1:13" ht="12.75" customHeight="1" x14ac:dyDescent="0.3">
      <c r="A2812" s="240"/>
      <c r="B2812" s="28"/>
      <c r="C2812" s="231"/>
      <c r="D2812" s="231"/>
      <c r="E2812" s="231"/>
      <c r="F2812" s="231"/>
      <c r="G2812" s="231"/>
      <c r="H2812" s="231"/>
      <c r="I2812" s="231"/>
      <c r="J2812" s="231"/>
      <c r="K2812" s="231"/>
      <c r="L2812" s="231"/>
      <c r="M2812" s="231"/>
    </row>
    <row r="2813" spans="1:13" ht="12.75" customHeight="1" x14ac:dyDescent="0.3">
      <c r="A2813" s="240"/>
      <c r="B2813" s="28"/>
      <c r="C2813" s="231"/>
      <c r="D2813" s="231"/>
      <c r="E2813" s="231"/>
      <c r="F2813" s="231"/>
      <c r="G2813" s="231"/>
      <c r="H2813" s="231"/>
      <c r="I2813" s="231"/>
      <c r="J2813" s="231"/>
      <c r="K2813" s="231"/>
      <c r="L2813" s="231"/>
      <c r="M2813" s="231"/>
    </row>
    <row r="2814" spans="1:13" ht="12.75" customHeight="1" x14ac:dyDescent="0.3">
      <c r="A2814" s="240"/>
      <c r="B2814" s="28"/>
      <c r="C2814" s="231"/>
      <c r="D2814" s="231"/>
      <c r="E2814" s="231"/>
      <c r="F2814" s="231"/>
      <c r="G2814" s="231"/>
      <c r="H2814" s="231"/>
      <c r="I2814" s="231"/>
      <c r="J2814" s="231"/>
      <c r="K2814" s="231"/>
      <c r="L2814" s="231"/>
      <c r="M2814" s="231"/>
    </row>
    <row r="2815" spans="1:13" ht="12.75" customHeight="1" x14ac:dyDescent="0.3">
      <c r="A2815" s="240"/>
      <c r="B2815" s="28"/>
      <c r="C2815" s="231"/>
      <c r="D2815" s="231"/>
      <c r="E2815" s="231"/>
      <c r="F2815" s="231"/>
      <c r="G2815" s="231"/>
      <c r="H2815" s="231"/>
      <c r="I2815" s="231"/>
      <c r="J2815" s="231"/>
      <c r="K2815" s="231"/>
      <c r="L2815" s="231"/>
      <c r="M2815" s="231"/>
    </row>
    <row r="2816" spans="1:13" ht="12.75" customHeight="1" x14ac:dyDescent="0.3">
      <c r="A2816" s="240"/>
      <c r="B2816" s="28"/>
      <c r="C2816" s="231"/>
      <c r="D2816" s="231"/>
      <c r="E2816" s="231"/>
      <c r="F2816" s="231"/>
      <c r="G2816" s="231"/>
      <c r="H2816" s="231"/>
      <c r="I2816" s="231"/>
      <c r="J2816" s="231"/>
      <c r="K2816" s="231"/>
      <c r="L2816" s="231"/>
      <c r="M2816" s="231"/>
    </row>
    <row r="2817" spans="1:13" ht="12.75" customHeight="1" x14ac:dyDescent="0.3">
      <c r="A2817" s="240"/>
      <c r="B2817" s="28"/>
      <c r="C2817" s="231"/>
      <c r="D2817" s="231"/>
      <c r="E2817" s="231"/>
      <c r="F2817" s="231"/>
      <c r="G2817" s="231"/>
      <c r="H2817" s="231"/>
      <c r="I2817" s="231"/>
      <c r="J2817" s="231"/>
      <c r="K2817" s="231"/>
      <c r="L2817" s="231"/>
      <c r="M2817" s="231"/>
    </row>
    <row r="2818" spans="1:13" ht="12.75" customHeight="1" x14ac:dyDescent="0.3">
      <c r="A2818" s="240"/>
      <c r="B2818" s="28"/>
      <c r="C2818" s="231"/>
      <c r="D2818" s="231"/>
      <c r="E2818" s="231"/>
      <c r="F2818" s="231"/>
      <c r="G2818" s="231"/>
      <c r="H2818" s="231"/>
      <c r="I2818" s="231"/>
      <c r="J2818" s="231"/>
      <c r="K2818" s="231"/>
      <c r="L2818" s="231"/>
      <c r="M2818" s="231"/>
    </row>
    <row r="2819" spans="1:13" ht="12.75" customHeight="1" x14ac:dyDescent="0.3">
      <c r="A2819" s="240"/>
      <c r="B2819" s="28"/>
      <c r="C2819" s="231"/>
      <c r="D2819" s="231"/>
      <c r="E2819" s="231"/>
      <c r="F2819" s="231"/>
      <c r="G2819" s="231"/>
      <c r="H2819" s="231"/>
      <c r="I2819" s="231"/>
      <c r="J2819" s="231"/>
      <c r="K2819" s="231"/>
      <c r="L2819" s="231"/>
      <c r="M2819" s="231"/>
    </row>
    <row r="2820" spans="1:13" ht="12.75" customHeight="1" x14ac:dyDescent="0.3">
      <c r="A2820" s="240"/>
      <c r="B2820" s="28"/>
      <c r="C2820" s="231"/>
      <c r="D2820" s="231"/>
      <c r="E2820" s="231"/>
      <c r="F2820" s="231"/>
      <c r="G2820" s="231"/>
      <c r="H2820" s="231"/>
      <c r="I2820" s="231"/>
      <c r="J2820" s="231"/>
      <c r="K2820" s="231"/>
      <c r="L2820" s="231"/>
      <c r="M2820" s="231"/>
    </row>
    <row r="2821" spans="1:13" ht="12.75" customHeight="1" x14ac:dyDescent="0.3">
      <c r="A2821" s="240"/>
      <c r="B2821" s="28"/>
      <c r="C2821" s="231"/>
      <c r="D2821" s="231"/>
      <c r="E2821" s="231"/>
      <c r="F2821" s="231"/>
      <c r="G2821" s="231"/>
      <c r="H2821" s="231"/>
      <c r="I2821" s="231"/>
      <c r="J2821" s="231"/>
      <c r="K2821" s="231"/>
      <c r="L2821" s="231"/>
      <c r="M2821" s="231"/>
    </row>
    <row r="2822" spans="1:13" ht="12.75" customHeight="1" x14ac:dyDescent="0.3">
      <c r="A2822" s="240"/>
      <c r="B2822" s="28"/>
      <c r="C2822" s="231"/>
      <c r="D2822" s="231"/>
      <c r="E2822" s="231"/>
      <c r="F2822" s="231"/>
      <c r="G2822" s="231"/>
      <c r="H2822" s="231"/>
      <c r="I2822" s="231"/>
      <c r="J2822" s="231"/>
      <c r="K2822" s="231"/>
      <c r="L2822" s="231"/>
      <c r="M2822" s="231"/>
    </row>
    <row r="2823" spans="1:13" ht="12.75" customHeight="1" x14ac:dyDescent="0.3">
      <c r="A2823" s="240"/>
      <c r="B2823" s="28"/>
      <c r="C2823" s="231"/>
      <c r="D2823" s="231"/>
      <c r="E2823" s="231"/>
      <c r="F2823" s="231"/>
      <c r="G2823" s="231"/>
      <c r="H2823" s="231"/>
      <c r="I2823" s="231"/>
      <c r="J2823" s="231"/>
      <c r="K2823" s="231"/>
      <c r="L2823" s="231"/>
      <c r="M2823" s="231"/>
    </row>
    <row r="2824" spans="1:13" ht="12.75" customHeight="1" x14ac:dyDescent="0.3">
      <c r="A2824" s="240"/>
      <c r="B2824" s="28"/>
      <c r="C2824" s="231"/>
      <c r="D2824" s="231"/>
      <c r="E2824" s="231"/>
      <c r="F2824" s="231"/>
      <c r="G2824" s="231"/>
      <c r="H2824" s="231"/>
      <c r="I2824" s="231"/>
      <c r="J2824" s="231"/>
      <c r="K2824" s="231"/>
      <c r="L2824" s="231"/>
      <c r="M2824" s="231"/>
    </row>
    <row r="2825" spans="1:13" ht="12.75" customHeight="1" x14ac:dyDescent="0.3">
      <c r="A2825" s="240"/>
      <c r="B2825" s="28"/>
      <c r="C2825" s="231"/>
      <c r="D2825" s="231"/>
      <c r="E2825" s="231"/>
      <c r="F2825" s="231"/>
      <c r="G2825" s="231"/>
      <c r="H2825" s="231"/>
      <c r="I2825" s="231"/>
      <c r="J2825" s="231"/>
      <c r="K2825" s="231"/>
      <c r="L2825" s="231"/>
      <c r="M2825" s="231"/>
    </row>
    <row r="2826" spans="1:13" ht="12.75" customHeight="1" x14ac:dyDescent="0.3">
      <c r="A2826" s="240"/>
      <c r="B2826" s="28"/>
      <c r="C2826" s="231"/>
      <c r="D2826" s="231"/>
      <c r="E2826" s="231"/>
      <c r="F2826" s="231"/>
      <c r="G2826" s="231"/>
      <c r="H2826" s="231"/>
      <c r="I2826" s="231"/>
      <c r="J2826" s="231"/>
      <c r="K2826" s="231"/>
      <c r="L2826" s="231"/>
      <c r="M2826" s="231"/>
    </row>
    <row r="2827" spans="1:13" ht="12.75" customHeight="1" x14ac:dyDescent="0.3">
      <c r="A2827" s="240"/>
      <c r="B2827" s="28"/>
      <c r="C2827" s="231"/>
      <c r="D2827" s="231"/>
      <c r="E2827" s="231"/>
      <c r="F2827" s="231"/>
      <c r="G2827" s="231"/>
      <c r="H2827" s="231"/>
      <c r="I2827" s="231"/>
      <c r="J2827" s="231"/>
      <c r="K2827" s="231"/>
      <c r="L2827" s="231"/>
      <c r="M2827" s="231"/>
    </row>
    <row r="2828" spans="1:13" ht="12.75" customHeight="1" x14ac:dyDescent="0.3">
      <c r="A2828" s="240"/>
      <c r="B2828" s="28"/>
      <c r="C2828" s="231"/>
      <c r="D2828" s="231"/>
      <c r="E2828" s="231"/>
      <c r="F2828" s="231"/>
      <c r="G2828" s="231"/>
      <c r="H2828" s="231"/>
      <c r="I2828" s="231"/>
      <c r="J2828" s="231"/>
      <c r="K2828" s="231"/>
      <c r="L2828" s="231"/>
      <c r="M2828" s="231"/>
    </row>
    <row r="2829" spans="1:13" ht="12.75" customHeight="1" x14ac:dyDescent="0.3">
      <c r="A2829" s="240"/>
      <c r="B2829" s="28"/>
      <c r="C2829" s="231"/>
      <c r="D2829" s="231"/>
      <c r="E2829" s="231"/>
      <c r="F2829" s="231"/>
      <c r="G2829" s="231"/>
      <c r="H2829" s="231"/>
      <c r="I2829" s="231"/>
      <c r="J2829" s="231"/>
      <c r="K2829" s="231"/>
      <c r="L2829" s="231"/>
      <c r="M2829" s="231"/>
    </row>
    <row r="2830" spans="1:13" ht="12.75" customHeight="1" x14ac:dyDescent="0.3">
      <c r="A2830" s="240"/>
      <c r="B2830" s="28"/>
      <c r="C2830" s="231"/>
      <c r="D2830" s="231"/>
      <c r="E2830" s="231"/>
      <c r="F2830" s="231"/>
      <c r="G2830" s="231"/>
      <c r="H2830" s="231"/>
      <c r="I2830" s="231"/>
      <c r="J2830" s="231"/>
      <c r="K2830" s="231"/>
      <c r="L2830" s="231"/>
      <c r="M2830" s="231"/>
    </row>
    <row r="2831" spans="1:13" ht="12.75" customHeight="1" x14ac:dyDescent="0.3">
      <c r="A2831" s="240"/>
      <c r="B2831" s="28"/>
      <c r="C2831" s="231"/>
      <c r="D2831" s="231"/>
      <c r="E2831" s="231"/>
      <c r="F2831" s="231"/>
      <c r="G2831" s="231"/>
      <c r="H2831" s="231"/>
      <c r="I2831" s="231"/>
      <c r="J2831" s="231"/>
      <c r="K2831" s="231"/>
      <c r="L2831" s="231"/>
      <c r="M2831" s="231"/>
    </row>
    <row r="2832" spans="1:13" ht="12.75" customHeight="1" x14ac:dyDescent="0.3">
      <c r="A2832" s="240"/>
      <c r="B2832" s="28"/>
      <c r="C2832" s="231"/>
      <c r="D2832" s="231"/>
      <c r="E2832" s="231"/>
      <c r="F2832" s="231"/>
      <c r="G2832" s="231"/>
      <c r="H2832" s="231"/>
      <c r="I2832" s="231"/>
      <c r="J2832" s="231"/>
      <c r="K2832" s="231"/>
      <c r="L2832" s="231"/>
      <c r="M2832" s="231"/>
    </row>
    <row r="2833" spans="1:13" ht="12.75" customHeight="1" x14ac:dyDescent="0.3">
      <c r="A2833" s="240"/>
      <c r="B2833" s="28"/>
      <c r="C2833" s="231"/>
      <c r="D2833" s="231"/>
      <c r="E2833" s="231"/>
      <c r="F2833" s="231"/>
      <c r="G2833" s="231"/>
      <c r="H2833" s="231"/>
      <c r="I2833" s="231"/>
      <c r="J2833" s="231"/>
      <c r="K2833" s="231"/>
      <c r="L2833" s="231"/>
      <c r="M2833" s="231"/>
    </row>
    <row r="2834" spans="1:13" ht="12.75" customHeight="1" x14ac:dyDescent="0.3">
      <c r="A2834" s="240"/>
      <c r="B2834" s="28"/>
      <c r="C2834" s="231"/>
      <c r="D2834" s="231"/>
      <c r="E2834" s="231"/>
      <c r="F2834" s="231"/>
      <c r="G2834" s="231"/>
      <c r="H2834" s="231"/>
      <c r="I2834" s="231"/>
      <c r="J2834" s="231"/>
      <c r="K2834" s="231"/>
      <c r="L2834" s="231"/>
      <c r="M2834" s="231"/>
    </row>
    <row r="2835" spans="1:13" ht="12.75" customHeight="1" x14ac:dyDescent="0.3">
      <c r="A2835" s="240"/>
      <c r="B2835" s="28"/>
      <c r="C2835" s="231"/>
      <c r="D2835" s="231"/>
      <c r="E2835" s="231"/>
      <c r="F2835" s="231"/>
      <c r="G2835" s="231"/>
      <c r="H2835" s="231"/>
      <c r="I2835" s="231"/>
      <c r="J2835" s="231"/>
      <c r="K2835" s="231"/>
      <c r="L2835" s="231"/>
      <c r="M2835" s="231"/>
    </row>
    <row r="2836" spans="1:13" ht="12.75" customHeight="1" x14ac:dyDescent="0.3">
      <c r="A2836" s="240"/>
      <c r="B2836" s="28"/>
      <c r="C2836" s="231"/>
      <c r="D2836" s="231"/>
      <c r="E2836" s="231"/>
      <c r="F2836" s="231"/>
      <c r="G2836" s="231"/>
      <c r="H2836" s="231"/>
      <c r="I2836" s="231"/>
      <c r="J2836" s="231"/>
      <c r="K2836" s="231"/>
      <c r="L2836" s="231"/>
      <c r="M2836" s="231"/>
    </row>
    <row r="2837" spans="1:13" ht="12.75" customHeight="1" x14ac:dyDescent="0.3">
      <c r="A2837" s="240"/>
      <c r="B2837" s="28"/>
      <c r="C2837" s="231"/>
      <c r="D2837" s="231"/>
      <c r="E2837" s="231"/>
      <c r="F2837" s="231"/>
      <c r="G2837" s="231"/>
      <c r="H2837" s="231"/>
      <c r="I2837" s="231"/>
      <c r="J2837" s="231"/>
      <c r="K2837" s="231"/>
      <c r="L2837" s="231"/>
      <c r="M2837" s="231"/>
    </row>
    <row r="2838" spans="1:13" ht="12.75" customHeight="1" x14ac:dyDescent="0.3">
      <c r="A2838" s="240"/>
      <c r="B2838" s="28"/>
      <c r="C2838" s="231"/>
      <c r="D2838" s="231"/>
      <c r="E2838" s="231"/>
      <c r="F2838" s="231"/>
      <c r="G2838" s="231"/>
      <c r="H2838" s="231"/>
      <c r="I2838" s="231"/>
      <c r="J2838" s="231"/>
      <c r="K2838" s="231"/>
      <c r="L2838" s="231"/>
      <c r="M2838" s="231"/>
    </row>
    <row r="2839" spans="1:13" ht="12.75" customHeight="1" x14ac:dyDescent="0.3">
      <c r="A2839" s="240"/>
      <c r="B2839" s="28"/>
      <c r="C2839" s="231"/>
      <c r="D2839" s="231"/>
      <c r="E2839" s="231"/>
      <c r="F2839" s="231"/>
      <c r="G2839" s="231"/>
      <c r="H2839" s="231"/>
      <c r="I2839" s="231"/>
      <c r="J2839" s="231"/>
      <c r="K2839" s="231"/>
      <c r="L2839" s="231"/>
      <c r="M2839" s="231"/>
    </row>
    <row r="2840" spans="1:13" ht="12.75" customHeight="1" x14ac:dyDescent="0.3">
      <c r="A2840" s="240"/>
      <c r="B2840" s="28"/>
      <c r="C2840" s="231"/>
      <c r="D2840" s="231"/>
      <c r="E2840" s="231"/>
      <c r="F2840" s="231"/>
      <c r="G2840" s="231"/>
      <c r="H2840" s="231"/>
      <c r="I2840" s="231"/>
      <c r="J2840" s="231"/>
      <c r="K2840" s="231"/>
      <c r="L2840" s="231"/>
      <c r="M2840" s="231"/>
    </row>
    <row r="2841" spans="1:13" ht="12.75" customHeight="1" x14ac:dyDescent="0.3">
      <c r="A2841" s="240"/>
      <c r="B2841" s="28"/>
      <c r="C2841" s="231"/>
      <c r="D2841" s="231"/>
      <c r="E2841" s="231"/>
      <c r="F2841" s="231"/>
      <c r="G2841" s="231"/>
      <c r="H2841" s="231"/>
      <c r="I2841" s="231"/>
      <c r="J2841" s="231"/>
      <c r="K2841" s="231"/>
      <c r="L2841" s="231"/>
      <c r="M2841" s="231"/>
    </row>
    <row r="2842" spans="1:13" ht="12.75" customHeight="1" x14ac:dyDescent="0.3">
      <c r="A2842" s="240"/>
      <c r="B2842" s="28"/>
      <c r="C2842" s="231"/>
      <c r="D2842" s="231"/>
      <c r="E2842" s="231"/>
      <c r="F2842" s="231"/>
      <c r="G2842" s="231"/>
      <c r="H2842" s="231"/>
      <c r="I2842" s="231"/>
      <c r="J2842" s="231"/>
      <c r="K2842" s="231"/>
      <c r="L2842" s="231"/>
      <c r="M2842" s="231"/>
    </row>
    <row r="2843" spans="1:13" ht="12.75" customHeight="1" x14ac:dyDescent="0.3">
      <c r="A2843" s="240"/>
      <c r="B2843" s="28"/>
      <c r="C2843" s="231"/>
      <c r="D2843" s="231"/>
      <c r="E2843" s="231"/>
      <c r="F2843" s="231"/>
      <c r="G2843" s="231"/>
      <c r="H2843" s="231"/>
      <c r="I2843" s="231"/>
      <c r="J2843" s="231"/>
      <c r="K2843" s="231"/>
      <c r="L2843" s="231"/>
      <c r="M2843" s="231"/>
    </row>
    <row r="2844" spans="1:13" ht="12.75" customHeight="1" x14ac:dyDescent="0.3">
      <c r="A2844" s="240"/>
      <c r="B2844" s="28"/>
      <c r="C2844" s="231"/>
      <c r="D2844" s="231"/>
      <c r="E2844" s="231"/>
      <c r="F2844" s="231"/>
      <c r="G2844" s="231"/>
      <c r="H2844" s="231"/>
      <c r="I2844" s="231"/>
      <c r="J2844" s="231"/>
      <c r="K2844" s="231"/>
      <c r="L2844" s="231"/>
      <c r="M2844" s="231"/>
    </row>
    <row r="2845" spans="1:13" ht="12.75" customHeight="1" x14ac:dyDescent="0.3">
      <c r="A2845" s="240"/>
      <c r="B2845" s="28"/>
      <c r="C2845" s="231"/>
      <c r="D2845" s="231"/>
      <c r="E2845" s="231"/>
      <c r="F2845" s="231"/>
      <c r="G2845" s="231"/>
      <c r="H2845" s="231"/>
      <c r="I2845" s="231"/>
      <c r="J2845" s="231"/>
      <c r="K2845" s="231"/>
      <c r="L2845" s="231"/>
      <c r="M2845" s="231"/>
    </row>
    <row r="2846" spans="1:13" ht="12.75" customHeight="1" x14ac:dyDescent="0.3">
      <c r="A2846" s="240"/>
      <c r="B2846" s="28"/>
      <c r="C2846" s="231"/>
      <c r="D2846" s="231"/>
      <c r="E2846" s="231"/>
      <c r="F2846" s="231"/>
      <c r="G2846" s="231"/>
      <c r="H2846" s="231"/>
      <c r="I2846" s="231"/>
      <c r="J2846" s="231"/>
      <c r="K2846" s="231"/>
      <c r="L2846" s="231"/>
      <c r="M2846" s="231"/>
    </row>
    <row r="2847" spans="1:13" ht="12.75" customHeight="1" x14ac:dyDescent="0.3">
      <c r="A2847" s="240"/>
      <c r="B2847" s="28"/>
      <c r="C2847" s="231"/>
      <c r="D2847" s="231"/>
      <c r="E2847" s="231"/>
      <c r="F2847" s="231"/>
      <c r="G2847" s="231"/>
      <c r="H2847" s="231"/>
      <c r="I2847" s="231"/>
      <c r="J2847" s="231"/>
      <c r="K2847" s="231"/>
      <c r="L2847" s="231"/>
      <c r="M2847" s="231"/>
    </row>
    <row r="2848" spans="1:13" ht="12.75" customHeight="1" x14ac:dyDescent="0.3">
      <c r="A2848" s="240"/>
      <c r="B2848" s="28"/>
      <c r="C2848" s="231"/>
      <c r="D2848" s="231"/>
      <c r="E2848" s="231"/>
      <c r="F2848" s="231"/>
      <c r="G2848" s="231"/>
      <c r="H2848" s="231"/>
      <c r="I2848" s="231"/>
      <c r="J2848" s="231"/>
      <c r="K2848" s="231"/>
      <c r="L2848" s="231"/>
      <c r="M2848" s="231"/>
    </row>
    <row r="2849" spans="1:13" ht="12.75" customHeight="1" x14ac:dyDescent="0.3">
      <c r="A2849" s="240"/>
      <c r="B2849" s="28"/>
      <c r="C2849" s="231"/>
      <c r="D2849" s="231"/>
      <c r="E2849" s="231"/>
      <c r="F2849" s="231"/>
      <c r="G2849" s="231"/>
      <c r="H2849" s="231"/>
      <c r="I2849" s="231"/>
      <c r="J2849" s="231"/>
      <c r="K2849" s="231"/>
      <c r="L2849" s="231"/>
      <c r="M2849" s="231"/>
    </row>
    <row r="2850" spans="1:13" ht="12.75" customHeight="1" x14ac:dyDescent="0.3">
      <c r="A2850" s="240"/>
      <c r="B2850" s="28"/>
      <c r="C2850" s="231"/>
      <c r="D2850" s="231"/>
      <c r="E2850" s="231"/>
      <c r="F2850" s="231"/>
      <c r="G2850" s="231"/>
      <c r="H2850" s="231"/>
      <c r="I2850" s="231"/>
      <c r="J2850" s="231"/>
      <c r="K2850" s="231"/>
      <c r="L2850" s="231"/>
      <c r="M2850" s="231"/>
    </row>
    <row r="2851" spans="1:13" ht="12.75" customHeight="1" x14ac:dyDescent="0.3">
      <c r="A2851" s="240"/>
      <c r="B2851" s="28"/>
      <c r="C2851" s="231"/>
      <c r="D2851" s="231"/>
      <c r="E2851" s="231"/>
      <c r="F2851" s="231"/>
      <c r="G2851" s="231"/>
      <c r="H2851" s="231"/>
      <c r="I2851" s="231"/>
      <c r="J2851" s="231"/>
      <c r="K2851" s="231"/>
      <c r="L2851" s="231"/>
      <c r="M2851" s="231"/>
    </row>
    <row r="2852" spans="1:13" ht="12.75" customHeight="1" x14ac:dyDescent="0.3">
      <c r="A2852" s="240"/>
      <c r="B2852" s="28"/>
      <c r="C2852" s="231"/>
      <c r="D2852" s="231"/>
      <c r="E2852" s="231"/>
      <c r="F2852" s="231"/>
      <c r="G2852" s="231"/>
      <c r="H2852" s="231"/>
      <c r="I2852" s="231"/>
      <c r="J2852" s="231"/>
      <c r="K2852" s="231"/>
      <c r="L2852" s="231"/>
      <c r="M2852" s="231"/>
    </row>
    <row r="2853" spans="1:13" ht="12.75" customHeight="1" x14ac:dyDescent="0.3">
      <c r="A2853" s="240"/>
      <c r="B2853" s="28"/>
      <c r="C2853" s="231"/>
      <c r="D2853" s="231"/>
      <c r="E2853" s="231"/>
      <c r="F2853" s="231"/>
      <c r="G2853" s="231"/>
      <c r="H2853" s="231"/>
      <c r="I2853" s="231"/>
      <c r="J2853" s="231"/>
      <c r="K2853" s="231"/>
      <c r="L2853" s="231"/>
      <c r="M2853" s="231"/>
    </row>
    <row r="2854" spans="1:13" ht="12.75" customHeight="1" x14ac:dyDescent="0.3">
      <c r="A2854" s="240"/>
      <c r="B2854" s="28"/>
      <c r="C2854" s="231"/>
      <c r="D2854" s="231"/>
      <c r="E2854" s="231"/>
      <c r="F2854" s="231"/>
      <c r="G2854" s="231"/>
      <c r="H2854" s="231"/>
      <c r="I2854" s="231"/>
      <c r="J2854" s="231"/>
      <c r="K2854" s="231"/>
      <c r="L2854" s="231"/>
      <c r="M2854" s="231"/>
    </row>
    <row r="2855" spans="1:13" ht="12.75" customHeight="1" x14ac:dyDescent="0.3">
      <c r="A2855" s="240"/>
      <c r="B2855" s="28"/>
      <c r="C2855" s="231"/>
      <c r="D2855" s="231"/>
      <c r="E2855" s="231"/>
      <c r="F2855" s="231"/>
      <c r="G2855" s="231"/>
      <c r="H2855" s="231"/>
      <c r="I2855" s="231"/>
      <c r="J2855" s="231"/>
      <c r="K2855" s="231"/>
      <c r="L2855" s="231"/>
      <c r="M2855" s="231"/>
    </row>
    <row r="2856" spans="1:13" ht="12.75" customHeight="1" x14ac:dyDescent="0.3">
      <c r="A2856" s="240"/>
      <c r="B2856" s="28"/>
      <c r="C2856" s="231"/>
      <c r="D2856" s="231"/>
      <c r="E2856" s="231"/>
      <c r="F2856" s="231"/>
      <c r="G2856" s="231"/>
      <c r="H2856" s="231"/>
      <c r="I2856" s="231"/>
      <c r="J2856" s="231"/>
      <c r="K2856" s="231"/>
      <c r="L2856" s="231"/>
      <c r="M2856" s="231"/>
    </row>
    <row r="2857" spans="1:13" ht="12.75" customHeight="1" x14ac:dyDescent="0.3">
      <c r="A2857" s="240"/>
      <c r="B2857" s="28"/>
      <c r="C2857" s="231"/>
      <c r="D2857" s="231"/>
      <c r="E2857" s="231"/>
      <c r="F2857" s="231"/>
      <c r="G2857" s="231"/>
      <c r="H2857" s="231"/>
      <c r="I2857" s="231"/>
      <c r="J2857" s="231"/>
      <c r="K2857" s="231"/>
      <c r="L2857" s="231"/>
      <c r="M2857" s="231"/>
    </row>
    <row r="2858" spans="1:13" ht="12.75" customHeight="1" x14ac:dyDescent="0.3">
      <c r="A2858" s="240"/>
      <c r="B2858" s="28"/>
      <c r="C2858" s="231"/>
      <c r="D2858" s="231"/>
      <c r="E2858" s="231"/>
      <c r="F2858" s="231"/>
      <c r="G2858" s="231"/>
      <c r="H2858" s="231"/>
      <c r="I2858" s="231"/>
      <c r="J2858" s="231"/>
      <c r="K2858" s="231"/>
      <c r="L2858" s="231"/>
      <c r="M2858" s="231"/>
    </row>
    <row r="2859" spans="1:13" ht="12.75" customHeight="1" x14ac:dyDescent="0.3">
      <c r="A2859" s="240"/>
      <c r="B2859" s="28"/>
      <c r="C2859" s="231"/>
      <c r="D2859" s="231"/>
      <c r="E2859" s="231"/>
      <c r="F2859" s="231"/>
      <c r="G2859" s="231"/>
      <c r="H2859" s="231"/>
      <c r="I2859" s="231"/>
      <c r="J2859" s="231"/>
      <c r="K2859" s="231"/>
      <c r="L2859" s="231"/>
      <c r="M2859" s="231"/>
    </row>
    <row r="2860" spans="1:13" ht="12.75" customHeight="1" x14ac:dyDescent="0.3">
      <c r="A2860" s="240"/>
      <c r="B2860" s="28"/>
      <c r="C2860" s="231"/>
      <c r="D2860" s="231"/>
      <c r="E2860" s="231"/>
      <c r="F2860" s="231"/>
      <c r="G2860" s="231"/>
      <c r="H2860" s="231"/>
      <c r="I2860" s="231"/>
      <c r="J2860" s="231"/>
      <c r="K2860" s="231"/>
      <c r="L2860" s="231"/>
      <c r="M2860" s="231"/>
    </row>
    <row r="2861" spans="1:13" ht="12.75" customHeight="1" x14ac:dyDescent="0.3">
      <c r="A2861" s="240"/>
      <c r="B2861" s="28"/>
      <c r="C2861" s="231"/>
      <c r="D2861" s="231"/>
      <c r="E2861" s="231"/>
      <c r="F2861" s="231"/>
      <c r="G2861" s="231"/>
      <c r="H2861" s="231"/>
      <c r="I2861" s="231"/>
      <c r="J2861" s="231"/>
      <c r="K2861" s="231"/>
      <c r="L2861" s="231"/>
      <c r="M2861" s="231"/>
    </row>
    <row r="2862" spans="1:13" ht="12.75" customHeight="1" x14ac:dyDescent="0.3">
      <c r="A2862" s="240"/>
      <c r="B2862" s="28"/>
      <c r="C2862" s="231"/>
      <c r="D2862" s="231"/>
      <c r="E2862" s="231"/>
      <c r="F2862" s="231"/>
      <c r="G2862" s="231"/>
      <c r="H2862" s="231"/>
      <c r="I2862" s="231"/>
      <c r="J2862" s="231"/>
      <c r="K2862" s="231"/>
      <c r="L2862" s="231"/>
      <c r="M2862" s="231"/>
    </row>
    <row r="2863" spans="1:13" ht="12.75" customHeight="1" x14ac:dyDescent="0.3">
      <c r="A2863" s="240"/>
      <c r="B2863" s="28"/>
      <c r="C2863" s="231"/>
      <c r="D2863" s="231"/>
      <c r="E2863" s="231"/>
      <c r="F2863" s="231"/>
      <c r="G2863" s="231"/>
      <c r="H2863" s="231"/>
      <c r="I2863" s="231"/>
      <c r="J2863" s="231"/>
      <c r="K2863" s="231"/>
      <c r="L2863" s="231"/>
      <c r="M2863" s="231"/>
    </row>
    <row r="2864" spans="1:13" ht="12.75" customHeight="1" x14ac:dyDescent="0.3">
      <c r="A2864" s="240"/>
      <c r="B2864" s="28"/>
      <c r="C2864" s="231"/>
      <c r="D2864" s="231"/>
      <c r="E2864" s="231"/>
      <c r="F2864" s="231"/>
      <c r="G2864" s="231"/>
      <c r="H2864" s="231"/>
      <c r="I2864" s="231"/>
      <c r="J2864" s="231"/>
      <c r="K2864" s="231"/>
      <c r="L2864" s="231"/>
      <c r="M2864" s="231"/>
    </row>
    <row r="2865" spans="1:13" ht="12.75" customHeight="1" x14ac:dyDescent="0.3">
      <c r="A2865" s="240"/>
      <c r="B2865" s="28"/>
      <c r="C2865" s="231"/>
      <c r="D2865" s="231"/>
      <c r="E2865" s="231"/>
      <c r="F2865" s="231"/>
      <c r="G2865" s="231"/>
      <c r="H2865" s="231"/>
      <c r="I2865" s="231"/>
      <c r="J2865" s="231"/>
      <c r="K2865" s="231"/>
      <c r="L2865" s="231"/>
      <c r="M2865" s="231"/>
    </row>
    <row r="2866" spans="1:13" ht="12.75" customHeight="1" x14ac:dyDescent="0.3">
      <c r="A2866" s="240"/>
      <c r="B2866" s="28"/>
      <c r="C2866" s="231"/>
      <c r="D2866" s="231"/>
      <c r="E2866" s="231"/>
      <c r="F2866" s="231"/>
      <c r="G2866" s="231"/>
      <c r="H2866" s="231"/>
      <c r="I2866" s="231"/>
      <c r="J2866" s="231"/>
      <c r="K2866" s="231"/>
      <c r="L2866" s="231"/>
      <c r="M2866" s="231"/>
    </row>
    <row r="2867" spans="1:13" ht="12.75" customHeight="1" x14ac:dyDescent="0.3">
      <c r="A2867" s="240"/>
      <c r="B2867" s="28"/>
      <c r="C2867" s="231"/>
      <c r="D2867" s="231"/>
      <c r="E2867" s="231"/>
      <c r="F2867" s="231"/>
      <c r="G2867" s="231"/>
      <c r="H2867" s="231"/>
      <c r="I2867" s="231"/>
      <c r="J2867" s="231"/>
      <c r="K2867" s="231"/>
      <c r="L2867" s="231"/>
      <c r="M2867" s="231"/>
    </row>
    <row r="2868" spans="1:13" ht="12.75" customHeight="1" x14ac:dyDescent="0.3">
      <c r="A2868" s="240"/>
      <c r="B2868" s="28"/>
      <c r="C2868" s="231"/>
      <c r="D2868" s="231"/>
      <c r="E2868" s="231"/>
      <c r="F2868" s="231"/>
      <c r="G2868" s="231"/>
      <c r="H2868" s="231"/>
      <c r="I2868" s="231"/>
      <c r="J2868" s="231"/>
      <c r="K2868" s="231"/>
      <c r="L2868" s="231"/>
      <c r="M2868" s="231"/>
    </row>
    <row r="2869" spans="1:13" ht="12.75" customHeight="1" x14ac:dyDescent="0.3">
      <c r="A2869" s="240"/>
      <c r="B2869" s="28"/>
      <c r="C2869" s="231"/>
      <c r="D2869" s="231"/>
      <c r="E2869" s="231"/>
      <c r="F2869" s="231"/>
      <c r="G2869" s="231"/>
      <c r="H2869" s="231"/>
      <c r="I2869" s="231"/>
      <c r="J2869" s="231"/>
      <c r="K2869" s="231"/>
      <c r="L2869" s="231"/>
      <c r="M2869" s="231"/>
    </row>
    <row r="2870" spans="1:13" ht="12.75" customHeight="1" x14ac:dyDescent="0.3">
      <c r="A2870" s="240"/>
      <c r="B2870" s="28"/>
      <c r="C2870" s="231"/>
      <c r="D2870" s="231"/>
      <c r="E2870" s="231"/>
      <c r="F2870" s="231"/>
      <c r="G2870" s="231"/>
      <c r="H2870" s="231"/>
      <c r="I2870" s="231"/>
      <c r="J2870" s="231"/>
      <c r="K2870" s="231"/>
      <c r="L2870" s="231"/>
      <c r="M2870" s="231"/>
    </row>
    <row r="2871" spans="1:13" ht="12.75" customHeight="1" x14ac:dyDescent="0.3">
      <c r="A2871" s="240"/>
      <c r="B2871" s="28"/>
      <c r="C2871" s="231"/>
      <c r="D2871" s="231"/>
      <c r="E2871" s="231"/>
      <c r="F2871" s="231"/>
      <c r="G2871" s="231"/>
      <c r="H2871" s="231"/>
      <c r="I2871" s="231"/>
      <c r="J2871" s="231"/>
      <c r="K2871" s="231"/>
      <c r="L2871" s="231"/>
      <c r="M2871" s="231"/>
    </row>
    <row r="2872" spans="1:13" ht="12.75" customHeight="1" x14ac:dyDescent="0.3">
      <c r="A2872" s="240"/>
      <c r="B2872" s="28"/>
      <c r="C2872" s="231"/>
      <c r="D2872" s="231"/>
      <c r="E2872" s="231"/>
      <c r="F2872" s="231"/>
      <c r="G2872" s="231"/>
      <c r="H2872" s="231"/>
      <c r="I2872" s="231"/>
      <c r="J2872" s="231"/>
      <c r="K2872" s="231"/>
      <c r="L2872" s="231"/>
      <c r="M2872" s="231"/>
    </row>
    <row r="2873" spans="1:13" ht="12.75" customHeight="1" x14ac:dyDescent="0.3">
      <c r="A2873" s="240"/>
      <c r="B2873" s="28"/>
      <c r="C2873" s="231"/>
      <c r="D2873" s="231"/>
      <c r="E2873" s="231"/>
      <c r="F2873" s="231"/>
      <c r="G2873" s="231"/>
      <c r="H2873" s="231"/>
      <c r="I2873" s="231"/>
      <c r="J2873" s="231"/>
      <c r="K2873" s="231"/>
      <c r="L2873" s="231"/>
      <c r="M2873" s="231"/>
    </row>
    <row r="2874" spans="1:13" ht="12.75" customHeight="1" x14ac:dyDescent="0.3">
      <c r="A2874" s="240"/>
      <c r="B2874" s="28"/>
      <c r="C2874" s="231"/>
      <c r="D2874" s="231"/>
      <c r="E2874" s="231"/>
      <c r="F2874" s="231"/>
      <c r="G2874" s="231"/>
      <c r="H2874" s="231"/>
      <c r="I2874" s="231"/>
      <c r="J2874" s="231"/>
      <c r="K2874" s="231"/>
      <c r="L2874" s="231"/>
      <c r="M2874" s="231"/>
    </row>
    <row r="2875" spans="1:13" ht="12.75" customHeight="1" x14ac:dyDescent="0.3">
      <c r="A2875" s="240"/>
      <c r="B2875" s="28"/>
      <c r="C2875" s="231"/>
      <c r="D2875" s="231"/>
      <c r="E2875" s="231"/>
      <c r="F2875" s="231"/>
      <c r="G2875" s="231"/>
      <c r="H2875" s="231"/>
      <c r="I2875" s="231"/>
      <c r="J2875" s="231"/>
      <c r="K2875" s="231"/>
      <c r="L2875" s="231"/>
      <c r="M2875" s="231"/>
    </row>
    <row r="2876" spans="1:13" ht="12.75" customHeight="1" x14ac:dyDescent="0.3">
      <c r="A2876" s="240"/>
      <c r="B2876" s="28"/>
      <c r="C2876" s="231"/>
      <c r="D2876" s="231"/>
      <c r="E2876" s="231"/>
      <c r="F2876" s="231"/>
      <c r="G2876" s="231"/>
      <c r="H2876" s="231"/>
      <c r="I2876" s="231"/>
      <c r="J2876" s="231"/>
      <c r="K2876" s="231"/>
      <c r="L2876" s="231"/>
      <c r="M2876" s="231"/>
    </row>
    <row r="2877" spans="1:13" ht="12.75" customHeight="1" x14ac:dyDescent="0.3">
      <c r="A2877" s="240"/>
      <c r="B2877" s="28"/>
      <c r="C2877" s="231"/>
      <c r="D2877" s="231"/>
      <c r="E2877" s="231"/>
      <c r="F2877" s="231"/>
      <c r="G2877" s="231"/>
      <c r="H2877" s="231"/>
      <c r="I2877" s="231"/>
      <c r="J2877" s="231"/>
      <c r="K2877" s="231"/>
      <c r="L2877" s="231"/>
      <c r="M2877" s="231"/>
    </row>
    <row r="2878" spans="1:13" ht="12.75" customHeight="1" x14ac:dyDescent="0.3">
      <c r="A2878" s="240"/>
      <c r="B2878" s="28"/>
      <c r="C2878" s="231"/>
      <c r="D2878" s="231"/>
      <c r="E2878" s="231"/>
      <c r="F2878" s="231"/>
      <c r="G2878" s="231"/>
      <c r="H2878" s="231"/>
      <c r="I2878" s="231"/>
      <c r="J2878" s="231"/>
      <c r="K2878" s="231"/>
      <c r="L2878" s="231"/>
      <c r="M2878" s="231"/>
    </row>
    <row r="2879" spans="1:13" ht="12.75" customHeight="1" x14ac:dyDescent="0.3">
      <c r="A2879" s="240"/>
      <c r="B2879" s="28"/>
      <c r="C2879" s="231"/>
      <c r="D2879" s="231"/>
      <c r="E2879" s="231"/>
      <c r="F2879" s="231"/>
      <c r="G2879" s="231"/>
      <c r="H2879" s="231"/>
      <c r="I2879" s="231"/>
      <c r="J2879" s="231"/>
      <c r="K2879" s="231"/>
      <c r="L2879" s="231"/>
      <c r="M2879" s="231"/>
    </row>
    <row r="2880" spans="1:13" ht="12.75" customHeight="1" x14ac:dyDescent="0.3">
      <c r="A2880" s="240"/>
      <c r="B2880" s="28"/>
      <c r="C2880" s="231"/>
      <c r="D2880" s="231"/>
      <c r="E2880" s="231"/>
      <c r="F2880" s="231"/>
      <c r="G2880" s="231"/>
      <c r="H2880" s="231"/>
      <c r="I2880" s="231"/>
      <c r="J2880" s="231"/>
      <c r="K2880" s="231"/>
      <c r="L2880" s="231"/>
      <c r="M2880" s="231"/>
    </row>
    <row r="2881" spans="1:13" ht="12.75" customHeight="1" x14ac:dyDescent="0.3">
      <c r="A2881" s="240"/>
      <c r="B2881" s="28"/>
      <c r="C2881" s="231"/>
      <c r="D2881" s="231"/>
      <c r="E2881" s="231"/>
      <c r="F2881" s="231"/>
      <c r="G2881" s="231"/>
      <c r="H2881" s="231"/>
      <c r="I2881" s="231"/>
      <c r="J2881" s="231"/>
      <c r="K2881" s="231"/>
      <c r="L2881" s="231"/>
      <c r="M2881" s="231"/>
    </row>
    <row r="2882" spans="1:13" ht="12.75" customHeight="1" x14ac:dyDescent="0.3">
      <c r="A2882" s="240"/>
      <c r="B2882" s="28"/>
      <c r="C2882" s="231"/>
      <c r="D2882" s="231"/>
      <c r="E2882" s="231"/>
      <c r="F2882" s="231"/>
      <c r="G2882" s="231"/>
      <c r="H2882" s="231"/>
      <c r="I2882" s="231"/>
      <c r="J2882" s="231"/>
      <c r="K2882" s="231"/>
      <c r="L2882" s="231"/>
      <c r="M2882" s="231"/>
    </row>
    <row r="2883" spans="1:13" ht="12.75" customHeight="1" x14ac:dyDescent="0.3">
      <c r="A2883" s="240"/>
      <c r="B2883" s="28"/>
      <c r="C2883" s="231"/>
      <c r="D2883" s="231"/>
      <c r="E2883" s="231"/>
      <c r="F2883" s="231"/>
      <c r="G2883" s="231"/>
      <c r="H2883" s="231"/>
      <c r="I2883" s="231"/>
      <c r="J2883" s="231"/>
      <c r="K2883" s="231"/>
      <c r="L2883" s="231"/>
      <c r="M2883" s="231"/>
    </row>
    <row r="2884" spans="1:13" ht="12.75" customHeight="1" x14ac:dyDescent="0.3">
      <c r="A2884" s="240"/>
      <c r="B2884" s="28"/>
      <c r="C2884" s="231"/>
      <c r="D2884" s="231"/>
      <c r="E2884" s="231"/>
      <c r="F2884" s="231"/>
      <c r="G2884" s="231"/>
      <c r="H2884" s="231"/>
      <c r="I2884" s="231"/>
      <c r="J2884" s="231"/>
      <c r="K2884" s="231"/>
      <c r="L2884" s="231"/>
      <c r="M2884" s="231"/>
    </row>
    <row r="2885" spans="1:13" ht="12.75" customHeight="1" x14ac:dyDescent="0.3">
      <c r="A2885" s="240"/>
      <c r="B2885" s="28"/>
      <c r="C2885" s="231"/>
      <c r="D2885" s="231"/>
      <c r="E2885" s="231"/>
      <c r="F2885" s="231"/>
      <c r="G2885" s="231"/>
      <c r="H2885" s="231"/>
      <c r="I2885" s="231"/>
      <c r="J2885" s="231"/>
      <c r="K2885" s="231"/>
      <c r="L2885" s="231"/>
      <c r="M2885" s="231"/>
    </row>
    <row r="2886" spans="1:13" ht="12.75" customHeight="1" x14ac:dyDescent="0.3">
      <c r="A2886" s="240"/>
      <c r="B2886" s="28"/>
      <c r="C2886" s="231"/>
      <c r="D2886" s="231"/>
      <c r="E2886" s="231"/>
      <c r="F2886" s="231"/>
      <c r="G2886" s="231"/>
      <c r="H2886" s="231"/>
      <c r="I2886" s="231"/>
      <c r="J2886" s="231"/>
      <c r="K2886" s="231"/>
      <c r="L2886" s="231"/>
      <c r="M2886" s="231"/>
    </row>
    <row r="2887" spans="1:13" ht="12.75" customHeight="1" x14ac:dyDescent="0.3">
      <c r="A2887" s="240"/>
      <c r="B2887" s="28"/>
      <c r="C2887" s="231"/>
      <c r="D2887" s="231"/>
      <c r="E2887" s="231"/>
      <c r="F2887" s="231"/>
      <c r="G2887" s="231"/>
      <c r="H2887" s="231"/>
      <c r="I2887" s="231"/>
      <c r="J2887" s="231"/>
      <c r="K2887" s="231"/>
      <c r="L2887" s="231"/>
      <c r="M2887" s="231"/>
    </row>
    <row r="2888" spans="1:13" ht="12.75" customHeight="1" x14ac:dyDescent="0.3">
      <c r="A2888" s="240"/>
      <c r="B2888" s="28"/>
      <c r="C2888" s="231"/>
      <c r="D2888" s="231"/>
      <c r="E2888" s="231"/>
      <c r="F2888" s="231"/>
      <c r="G2888" s="231"/>
      <c r="H2888" s="231"/>
      <c r="I2888" s="231"/>
      <c r="J2888" s="231"/>
      <c r="K2888" s="231"/>
      <c r="L2888" s="231"/>
      <c r="M2888" s="231"/>
    </row>
    <row r="2889" spans="1:13" ht="12.75" customHeight="1" x14ac:dyDescent="0.3">
      <c r="A2889" s="240"/>
      <c r="B2889" s="28"/>
      <c r="C2889" s="231"/>
      <c r="D2889" s="231"/>
      <c r="E2889" s="231"/>
      <c r="F2889" s="231"/>
      <c r="G2889" s="231"/>
      <c r="H2889" s="231"/>
      <c r="I2889" s="231"/>
      <c r="J2889" s="231"/>
      <c r="K2889" s="231"/>
      <c r="L2889" s="231"/>
      <c r="M2889" s="231"/>
    </row>
    <row r="2890" spans="1:13" ht="12.75" customHeight="1" x14ac:dyDescent="0.3">
      <c r="A2890" s="240"/>
      <c r="B2890" s="28"/>
      <c r="C2890" s="231"/>
      <c r="D2890" s="231"/>
      <c r="E2890" s="231"/>
      <c r="F2890" s="231"/>
      <c r="G2890" s="231"/>
      <c r="H2890" s="231"/>
      <c r="I2890" s="231"/>
      <c r="J2890" s="231"/>
      <c r="K2890" s="231"/>
      <c r="L2890" s="231"/>
      <c r="M2890" s="231"/>
    </row>
    <row r="2891" spans="1:13" ht="12.75" customHeight="1" x14ac:dyDescent="0.3">
      <c r="A2891" s="240"/>
      <c r="B2891" s="28"/>
      <c r="C2891" s="231"/>
      <c r="D2891" s="231"/>
      <c r="E2891" s="231"/>
      <c r="F2891" s="231"/>
      <c r="G2891" s="231"/>
      <c r="H2891" s="231"/>
      <c r="I2891" s="231"/>
      <c r="J2891" s="231"/>
      <c r="K2891" s="231"/>
      <c r="L2891" s="231"/>
      <c r="M2891" s="231"/>
    </row>
    <row r="2892" spans="1:13" ht="12.75" customHeight="1" x14ac:dyDescent="0.3">
      <c r="A2892" s="240"/>
      <c r="B2892" s="28"/>
      <c r="C2892" s="231"/>
      <c r="D2892" s="231"/>
      <c r="E2892" s="231"/>
      <c r="F2892" s="231"/>
      <c r="G2892" s="231"/>
      <c r="H2892" s="231"/>
      <c r="I2892" s="231"/>
      <c r="J2892" s="231"/>
      <c r="K2892" s="231"/>
      <c r="L2892" s="231"/>
      <c r="M2892" s="231"/>
    </row>
    <row r="2893" spans="1:13" ht="12.75" customHeight="1" x14ac:dyDescent="0.3">
      <c r="A2893" s="240"/>
      <c r="B2893" s="28"/>
      <c r="C2893" s="231"/>
      <c r="D2893" s="231"/>
      <c r="E2893" s="231"/>
      <c r="F2893" s="231"/>
      <c r="G2893" s="231"/>
      <c r="H2893" s="231"/>
      <c r="I2893" s="231"/>
      <c r="J2893" s="231"/>
      <c r="K2893" s="231"/>
      <c r="L2893" s="231"/>
      <c r="M2893" s="231"/>
    </row>
    <row r="2894" spans="1:13" ht="12.75" customHeight="1" x14ac:dyDescent="0.3">
      <c r="A2894" s="240"/>
      <c r="B2894" s="28"/>
      <c r="C2894" s="231"/>
      <c r="D2894" s="231"/>
      <c r="E2894" s="231"/>
      <c r="F2894" s="231"/>
      <c r="G2894" s="231"/>
      <c r="H2894" s="231"/>
      <c r="I2894" s="231"/>
      <c r="J2894" s="231"/>
      <c r="K2894" s="231"/>
      <c r="L2894" s="231"/>
      <c r="M2894" s="231"/>
    </row>
    <row r="2895" spans="1:13" ht="12.75" customHeight="1" x14ac:dyDescent="0.3">
      <c r="A2895" s="240"/>
      <c r="B2895" s="28"/>
      <c r="C2895" s="231"/>
      <c r="D2895" s="231"/>
      <c r="E2895" s="231"/>
      <c r="F2895" s="231"/>
      <c r="G2895" s="231"/>
      <c r="H2895" s="231"/>
      <c r="I2895" s="231"/>
      <c r="J2895" s="231"/>
      <c r="K2895" s="231"/>
      <c r="L2895" s="231"/>
      <c r="M2895" s="231"/>
    </row>
    <row r="2896" spans="1:13" ht="12.75" customHeight="1" x14ac:dyDescent="0.3">
      <c r="A2896" s="240"/>
      <c r="B2896" s="28"/>
      <c r="C2896" s="231"/>
      <c r="D2896" s="231"/>
      <c r="E2896" s="231"/>
      <c r="F2896" s="231"/>
      <c r="G2896" s="231"/>
      <c r="H2896" s="231"/>
      <c r="I2896" s="231"/>
      <c r="J2896" s="231"/>
      <c r="K2896" s="231"/>
      <c r="L2896" s="231"/>
      <c r="M2896" s="231"/>
    </row>
    <row r="2897" spans="1:13" ht="12.75" customHeight="1" x14ac:dyDescent="0.3">
      <c r="A2897" s="240"/>
      <c r="B2897" s="28"/>
      <c r="C2897" s="231"/>
      <c r="D2897" s="231"/>
      <c r="E2897" s="231"/>
      <c r="F2897" s="231"/>
      <c r="G2897" s="231"/>
      <c r="H2897" s="231"/>
      <c r="I2897" s="231"/>
      <c r="J2897" s="231"/>
      <c r="K2897" s="231"/>
      <c r="L2897" s="231"/>
      <c r="M2897" s="231"/>
    </row>
    <row r="2898" spans="1:13" ht="12.75" customHeight="1" x14ac:dyDescent="0.3">
      <c r="A2898" s="240"/>
      <c r="B2898" s="28"/>
      <c r="C2898" s="231"/>
      <c r="D2898" s="231"/>
      <c r="E2898" s="231"/>
      <c r="F2898" s="231"/>
      <c r="G2898" s="231"/>
      <c r="H2898" s="231"/>
      <c r="I2898" s="231"/>
      <c r="J2898" s="231"/>
      <c r="K2898" s="231"/>
      <c r="L2898" s="231"/>
      <c r="M2898" s="231"/>
    </row>
    <row r="2899" spans="1:13" ht="12.75" customHeight="1" x14ac:dyDescent="0.3">
      <c r="A2899" s="240"/>
      <c r="B2899" s="28"/>
      <c r="C2899" s="231"/>
      <c r="D2899" s="231"/>
      <c r="E2899" s="231"/>
      <c r="F2899" s="231"/>
      <c r="G2899" s="231"/>
      <c r="H2899" s="231"/>
      <c r="I2899" s="231"/>
      <c r="J2899" s="231"/>
      <c r="K2899" s="231"/>
      <c r="L2899" s="231"/>
      <c r="M2899" s="231"/>
    </row>
    <row r="2900" spans="1:13" ht="12.75" customHeight="1" x14ac:dyDescent="0.3">
      <c r="A2900" s="240"/>
      <c r="B2900" s="28"/>
      <c r="C2900" s="231"/>
      <c r="D2900" s="231"/>
      <c r="E2900" s="231"/>
      <c r="F2900" s="231"/>
      <c r="G2900" s="231"/>
      <c r="H2900" s="231"/>
      <c r="I2900" s="231"/>
      <c r="J2900" s="231"/>
      <c r="K2900" s="231"/>
      <c r="L2900" s="231"/>
      <c r="M2900" s="231"/>
    </row>
    <row r="2901" spans="1:13" ht="12.75" customHeight="1" x14ac:dyDescent="0.3">
      <c r="A2901" s="240"/>
      <c r="B2901" s="28"/>
      <c r="C2901" s="231"/>
      <c r="D2901" s="231"/>
      <c r="E2901" s="231"/>
      <c r="F2901" s="231"/>
      <c r="G2901" s="231"/>
      <c r="H2901" s="231"/>
      <c r="I2901" s="231"/>
      <c r="J2901" s="231"/>
      <c r="K2901" s="231"/>
      <c r="L2901" s="231"/>
      <c r="M2901" s="231"/>
    </row>
    <row r="2902" spans="1:13" ht="12.75" customHeight="1" x14ac:dyDescent="0.3">
      <c r="A2902" s="240"/>
      <c r="B2902" s="28"/>
      <c r="C2902" s="231"/>
      <c r="D2902" s="231"/>
      <c r="E2902" s="231"/>
      <c r="F2902" s="231"/>
      <c r="G2902" s="231"/>
      <c r="H2902" s="231"/>
      <c r="I2902" s="231"/>
      <c r="J2902" s="231"/>
      <c r="K2902" s="231"/>
      <c r="L2902" s="231"/>
      <c r="M2902" s="231"/>
    </row>
    <row r="2903" spans="1:13" ht="12.75" customHeight="1" x14ac:dyDescent="0.3">
      <c r="A2903" s="240"/>
      <c r="B2903" s="28"/>
      <c r="C2903" s="231"/>
      <c r="D2903" s="231"/>
      <c r="E2903" s="231"/>
      <c r="F2903" s="231"/>
      <c r="G2903" s="231"/>
      <c r="H2903" s="231"/>
      <c r="I2903" s="231"/>
      <c r="J2903" s="231"/>
      <c r="K2903" s="231"/>
      <c r="L2903" s="231"/>
      <c r="M2903" s="231"/>
    </row>
    <row r="2904" spans="1:13" ht="12.75" customHeight="1" x14ac:dyDescent="0.3">
      <c r="A2904" s="240"/>
      <c r="B2904" s="28"/>
      <c r="C2904" s="231"/>
      <c r="D2904" s="231"/>
      <c r="E2904" s="231"/>
      <c r="F2904" s="231"/>
      <c r="G2904" s="231"/>
      <c r="H2904" s="231"/>
      <c r="I2904" s="231"/>
      <c r="J2904" s="231"/>
      <c r="K2904" s="231"/>
      <c r="L2904" s="231"/>
      <c r="M2904" s="231"/>
    </row>
    <row r="2905" spans="1:13" ht="12.75" customHeight="1" x14ac:dyDescent="0.3">
      <c r="A2905" s="240"/>
      <c r="B2905" s="28"/>
      <c r="C2905" s="231"/>
      <c r="D2905" s="231"/>
      <c r="E2905" s="231"/>
      <c r="F2905" s="231"/>
      <c r="G2905" s="231"/>
      <c r="H2905" s="231"/>
      <c r="I2905" s="231"/>
      <c r="J2905" s="231"/>
      <c r="K2905" s="231"/>
      <c r="L2905" s="231"/>
      <c r="M2905" s="231"/>
    </row>
    <row r="2906" spans="1:13" ht="12.75" customHeight="1" x14ac:dyDescent="0.3">
      <c r="A2906" s="240"/>
      <c r="B2906" s="28"/>
      <c r="C2906" s="231"/>
      <c r="D2906" s="231"/>
      <c r="E2906" s="231"/>
      <c r="F2906" s="231"/>
      <c r="G2906" s="231"/>
      <c r="H2906" s="231"/>
      <c r="I2906" s="231"/>
      <c r="J2906" s="231"/>
      <c r="K2906" s="231"/>
      <c r="L2906" s="231"/>
      <c r="M2906" s="231"/>
    </row>
    <row r="2907" spans="1:13" ht="12.75" customHeight="1" x14ac:dyDescent="0.3">
      <c r="A2907" s="240"/>
      <c r="B2907" s="28"/>
      <c r="C2907" s="231"/>
      <c r="D2907" s="231"/>
      <c r="E2907" s="231"/>
      <c r="F2907" s="231"/>
      <c r="G2907" s="231"/>
      <c r="H2907" s="231"/>
      <c r="I2907" s="231"/>
      <c r="J2907" s="231"/>
      <c r="K2907" s="231"/>
      <c r="L2907" s="231"/>
      <c r="M2907" s="231"/>
    </row>
    <row r="2908" spans="1:13" ht="12.75" customHeight="1" x14ac:dyDescent="0.3">
      <c r="A2908" s="240"/>
      <c r="B2908" s="28"/>
      <c r="C2908" s="231"/>
      <c r="D2908" s="231"/>
      <c r="E2908" s="231"/>
      <c r="F2908" s="231"/>
      <c r="G2908" s="231"/>
      <c r="H2908" s="231"/>
      <c r="I2908" s="231"/>
      <c r="J2908" s="231"/>
      <c r="K2908" s="231"/>
      <c r="L2908" s="231"/>
      <c r="M2908" s="231"/>
    </row>
    <row r="2909" spans="1:13" ht="12.75" customHeight="1" x14ac:dyDescent="0.3">
      <c r="A2909" s="240"/>
      <c r="B2909" s="28"/>
      <c r="C2909" s="231"/>
      <c r="D2909" s="231"/>
      <c r="E2909" s="231"/>
      <c r="F2909" s="231"/>
      <c r="G2909" s="231"/>
      <c r="H2909" s="231"/>
      <c r="I2909" s="231"/>
      <c r="J2909" s="231"/>
      <c r="K2909" s="231"/>
      <c r="L2909" s="231"/>
      <c r="M2909" s="231"/>
    </row>
    <row r="2910" spans="1:13" ht="12.75" customHeight="1" x14ac:dyDescent="0.3">
      <c r="A2910" s="240"/>
      <c r="B2910" s="28"/>
      <c r="C2910" s="231"/>
      <c r="D2910" s="231"/>
      <c r="E2910" s="231"/>
      <c r="F2910" s="231"/>
      <c r="G2910" s="231"/>
      <c r="H2910" s="231"/>
      <c r="I2910" s="231"/>
      <c r="J2910" s="231"/>
      <c r="K2910" s="231"/>
      <c r="L2910" s="231"/>
      <c r="M2910" s="231"/>
    </row>
    <row r="2911" spans="1:13" ht="12.75" customHeight="1" x14ac:dyDescent="0.3">
      <c r="A2911" s="240"/>
      <c r="B2911" s="28"/>
      <c r="C2911" s="231"/>
      <c r="D2911" s="231"/>
      <c r="E2911" s="231"/>
      <c r="F2911" s="231"/>
      <c r="G2911" s="231"/>
      <c r="H2911" s="231"/>
      <c r="I2911" s="231"/>
      <c r="J2911" s="231"/>
      <c r="K2911" s="231"/>
      <c r="L2911" s="231"/>
      <c r="M2911" s="231"/>
    </row>
    <row r="2912" spans="1:13" ht="12.75" customHeight="1" x14ac:dyDescent="0.3">
      <c r="A2912" s="240"/>
      <c r="B2912" s="28"/>
      <c r="C2912" s="231"/>
      <c r="D2912" s="231"/>
      <c r="E2912" s="231"/>
      <c r="F2912" s="231"/>
      <c r="G2912" s="231"/>
      <c r="H2912" s="231"/>
      <c r="I2912" s="231"/>
      <c r="J2912" s="231"/>
      <c r="K2912" s="231"/>
      <c r="L2912" s="231"/>
      <c r="M2912" s="231"/>
    </row>
    <row r="2913" spans="1:13" ht="12.75" customHeight="1" x14ac:dyDescent="0.3">
      <c r="A2913" s="240"/>
      <c r="B2913" s="28"/>
      <c r="C2913" s="231"/>
      <c r="D2913" s="231"/>
      <c r="E2913" s="231"/>
      <c r="F2913" s="231"/>
      <c r="G2913" s="231"/>
      <c r="H2913" s="231"/>
      <c r="I2913" s="231"/>
      <c r="J2913" s="231"/>
      <c r="K2913" s="231"/>
      <c r="L2913" s="231"/>
      <c r="M2913" s="231"/>
    </row>
    <row r="2914" spans="1:13" ht="12.75" customHeight="1" x14ac:dyDescent="0.3">
      <c r="A2914" s="240"/>
      <c r="B2914" s="28"/>
      <c r="C2914" s="231"/>
      <c r="D2914" s="231"/>
      <c r="E2914" s="231"/>
      <c r="F2914" s="231"/>
      <c r="G2914" s="231"/>
      <c r="H2914" s="231"/>
      <c r="I2914" s="231"/>
      <c r="J2914" s="231"/>
      <c r="K2914" s="231"/>
      <c r="L2914" s="231"/>
      <c r="M2914" s="231"/>
    </row>
    <row r="2915" spans="1:13" ht="12.75" customHeight="1" x14ac:dyDescent="0.3">
      <c r="A2915" s="240"/>
      <c r="B2915" s="28"/>
      <c r="C2915" s="231"/>
      <c r="D2915" s="231"/>
      <c r="E2915" s="231"/>
      <c r="F2915" s="231"/>
      <c r="G2915" s="231"/>
      <c r="H2915" s="231"/>
      <c r="I2915" s="231"/>
      <c r="J2915" s="231"/>
      <c r="K2915" s="231"/>
      <c r="L2915" s="231"/>
      <c r="M2915" s="231"/>
    </row>
    <row r="2916" spans="1:13" ht="12.75" customHeight="1" x14ac:dyDescent="0.3">
      <c r="A2916" s="240"/>
      <c r="B2916" s="28"/>
      <c r="C2916" s="231"/>
      <c r="D2916" s="231"/>
      <c r="E2916" s="231"/>
      <c r="F2916" s="231"/>
      <c r="G2916" s="231"/>
      <c r="H2916" s="231"/>
      <c r="I2916" s="231"/>
      <c r="J2916" s="231"/>
      <c r="K2916" s="231"/>
      <c r="L2916" s="231"/>
      <c r="M2916" s="231"/>
    </row>
    <row r="2917" spans="1:13" ht="12.75" customHeight="1" x14ac:dyDescent="0.3">
      <c r="A2917" s="240"/>
      <c r="B2917" s="28"/>
      <c r="C2917" s="231"/>
      <c r="D2917" s="231"/>
      <c r="E2917" s="231"/>
      <c r="F2917" s="231"/>
      <c r="G2917" s="231"/>
      <c r="H2917" s="231"/>
      <c r="I2917" s="231"/>
      <c r="J2917" s="231"/>
      <c r="K2917" s="231"/>
      <c r="L2917" s="231"/>
      <c r="M2917" s="231"/>
    </row>
    <row r="2918" spans="1:13" ht="12.75" customHeight="1" x14ac:dyDescent="0.3">
      <c r="A2918" s="240"/>
      <c r="B2918" s="28"/>
      <c r="C2918" s="231"/>
      <c r="D2918" s="231"/>
      <c r="E2918" s="231"/>
      <c r="F2918" s="231"/>
      <c r="G2918" s="231"/>
      <c r="H2918" s="231"/>
      <c r="I2918" s="231"/>
      <c r="J2918" s="231"/>
      <c r="K2918" s="231"/>
      <c r="L2918" s="231"/>
      <c r="M2918" s="231"/>
    </row>
    <row r="2919" spans="1:13" ht="12.75" customHeight="1" x14ac:dyDescent="0.3">
      <c r="A2919" s="240"/>
      <c r="B2919" s="28"/>
      <c r="C2919" s="231"/>
      <c r="D2919" s="231"/>
      <c r="E2919" s="231"/>
      <c r="F2919" s="231"/>
      <c r="G2919" s="231"/>
      <c r="H2919" s="231"/>
      <c r="I2919" s="231"/>
      <c r="J2919" s="231"/>
      <c r="K2919" s="231"/>
      <c r="L2919" s="231"/>
      <c r="M2919" s="231"/>
    </row>
    <row r="2920" spans="1:13" ht="12.75" customHeight="1" x14ac:dyDescent="0.3">
      <c r="A2920" s="240"/>
      <c r="B2920" s="28"/>
      <c r="C2920" s="231"/>
      <c r="D2920" s="231"/>
      <c r="E2920" s="231"/>
      <c r="F2920" s="231"/>
      <c r="G2920" s="231"/>
      <c r="H2920" s="231"/>
      <c r="I2920" s="231"/>
      <c r="J2920" s="231"/>
      <c r="K2920" s="231"/>
      <c r="L2920" s="231"/>
      <c r="M2920" s="231"/>
    </row>
    <row r="2921" spans="1:13" ht="12.75" customHeight="1" x14ac:dyDescent="0.3">
      <c r="A2921" s="240"/>
      <c r="B2921" s="28"/>
      <c r="C2921" s="231"/>
      <c r="D2921" s="231"/>
      <c r="E2921" s="231"/>
      <c r="F2921" s="231"/>
      <c r="G2921" s="231"/>
      <c r="H2921" s="231"/>
      <c r="I2921" s="231"/>
      <c r="J2921" s="231"/>
      <c r="K2921" s="231"/>
      <c r="L2921" s="231"/>
      <c r="M2921" s="231"/>
    </row>
    <row r="2922" spans="1:13" ht="12.75" customHeight="1" x14ac:dyDescent="0.3">
      <c r="A2922" s="240"/>
      <c r="B2922" s="28"/>
      <c r="C2922" s="231"/>
      <c r="D2922" s="231"/>
      <c r="E2922" s="231"/>
      <c r="F2922" s="231"/>
      <c r="G2922" s="231"/>
      <c r="H2922" s="231"/>
      <c r="I2922" s="231"/>
      <c r="J2922" s="231"/>
      <c r="K2922" s="231"/>
      <c r="L2922" s="231"/>
      <c r="M2922" s="231"/>
    </row>
    <row r="2923" spans="1:13" ht="12.75" customHeight="1" x14ac:dyDescent="0.3">
      <c r="A2923" s="240"/>
      <c r="B2923" s="28"/>
      <c r="C2923" s="231"/>
      <c r="D2923" s="231"/>
      <c r="E2923" s="231"/>
      <c r="F2923" s="231"/>
      <c r="G2923" s="231"/>
      <c r="H2923" s="231"/>
      <c r="I2923" s="231"/>
      <c r="J2923" s="231"/>
      <c r="K2923" s="231"/>
      <c r="L2923" s="231"/>
      <c r="M2923" s="231"/>
    </row>
    <row r="2924" spans="1:13" ht="12.75" customHeight="1" x14ac:dyDescent="0.3">
      <c r="A2924" s="240"/>
      <c r="B2924" s="28"/>
      <c r="C2924" s="231"/>
      <c r="D2924" s="231"/>
      <c r="E2924" s="231"/>
      <c r="F2924" s="231"/>
      <c r="G2924" s="231"/>
      <c r="H2924" s="231"/>
      <c r="I2924" s="231"/>
      <c r="J2924" s="231"/>
      <c r="K2924" s="231"/>
      <c r="L2924" s="231"/>
      <c r="M2924" s="231"/>
    </row>
    <row r="2925" spans="1:13" ht="12.75" customHeight="1" x14ac:dyDescent="0.3">
      <c r="A2925" s="240"/>
      <c r="B2925" s="28"/>
      <c r="C2925" s="231"/>
      <c r="D2925" s="231"/>
      <c r="E2925" s="231"/>
      <c r="F2925" s="231"/>
      <c r="G2925" s="231"/>
      <c r="H2925" s="231"/>
      <c r="I2925" s="231"/>
      <c r="J2925" s="231"/>
      <c r="K2925" s="231"/>
      <c r="L2925" s="231"/>
      <c r="M2925" s="231"/>
    </row>
    <row r="2926" spans="1:13" ht="12.75" customHeight="1" x14ac:dyDescent="0.3">
      <c r="A2926" s="240"/>
      <c r="B2926" s="28"/>
      <c r="C2926" s="231"/>
      <c r="D2926" s="231"/>
      <c r="E2926" s="231"/>
      <c r="F2926" s="231"/>
      <c r="G2926" s="231"/>
      <c r="H2926" s="231"/>
      <c r="I2926" s="231"/>
      <c r="J2926" s="231"/>
      <c r="K2926" s="231"/>
      <c r="L2926" s="231"/>
      <c r="M2926" s="231"/>
    </row>
    <row r="2927" spans="1:13" ht="12.75" customHeight="1" x14ac:dyDescent="0.3">
      <c r="A2927" s="240"/>
      <c r="B2927" s="28"/>
      <c r="C2927" s="231"/>
      <c r="D2927" s="231"/>
      <c r="E2927" s="231"/>
      <c r="F2927" s="231"/>
      <c r="G2927" s="231"/>
      <c r="H2927" s="231"/>
      <c r="I2927" s="231"/>
      <c r="J2927" s="231"/>
      <c r="K2927" s="231"/>
      <c r="L2927" s="231"/>
      <c r="M2927" s="231"/>
    </row>
    <row r="2928" spans="1:13" ht="12.75" customHeight="1" x14ac:dyDescent="0.3">
      <c r="A2928" s="240"/>
      <c r="B2928" s="28"/>
      <c r="C2928" s="231"/>
      <c r="D2928" s="231"/>
      <c r="E2928" s="231"/>
      <c r="F2928" s="231"/>
      <c r="G2928" s="231"/>
      <c r="H2928" s="231"/>
      <c r="I2928" s="231"/>
      <c r="J2928" s="231"/>
      <c r="K2928" s="231"/>
      <c r="L2928" s="231"/>
      <c r="M2928" s="231"/>
    </row>
    <row r="2929" spans="1:13" ht="12.75" customHeight="1" x14ac:dyDescent="0.3">
      <c r="A2929" s="240"/>
      <c r="B2929" s="28"/>
      <c r="C2929" s="231"/>
      <c r="D2929" s="231"/>
      <c r="E2929" s="231"/>
      <c r="F2929" s="231"/>
      <c r="G2929" s="231"/>
      <c r="H2929" s="231"/>
      <c r="I2929" s="231"/>
      <c r="J2929" s="231"/>
      <c r="K2929" s="231"/>
      <c r="L2929" s="231"/>
      <c r="M2929" s="231"/>
    </row>
    <row r="2930" spans="1:13" ht="12.75" customHeight="1" x14ac:dyDescent="0.3">
      <c r="A2930" s="240"/>
      <c r="B2930" s="28"/>
      <c r="C2930" s="231"/>
      <c r="D2930" s="231"/>
      <c r="E2930" s="231"/>
      <c r="F2930" s="231"/>
      <c r="G2930" s="231"/>
      <c r="H2930" s="231"/>
      <c r="I2930" s="231"/>
      <c r="J2930" s="231"/>
      <c r="K2930" s="231"/>
      <c r="L2930" s="231"/>
      <c r="M2930" s="231"/>
    </row>
    <row r="2931" spans="1:13" ht="12.75" customHeight="1" x14ac:dyDescent="0.3">
      <c r="A2931" s="240"/>
      <c r="B2931" s="28"/>
      <c r="C2931" s="231"/>
      <c r="D2931" s="231"/>
      <c r="E2931" s="231"/>
      <c r="F2931" s="231"/>
      <c r="G2931" s="231"/>
      <c r="H2931" s="231"/>
      <c r="I2931" s="231"/>
      <c r="J2931" s="231"/>
      <c r="K2931" s="231"/>
      <c r="L2931" s="231"/>
      <c r="M2931" s="231"/>
    </row>
    <row r="2932" spans="1:13" ht="12.75" customHeight="1" x14ac:dyDescent="0.3">
      <c r="A2932" s="240"/>
      <c r="B2932" s="28"/>
      <c r="C2932" s="231"/>
      <c r="D2932" s="231"/>
      <c r="E2932" s="231"/>
      <c r="F2932" s="231"/>
      <c r="G2932" s="231"/>
      <c r="H2932" s="231"/>
      <c r="I2932" s="231"/>
      <c r="J2932" s="231"/>
      <c r="K2932" s="231"/>
      <c r="L2932" s="231"/>
      <c r="M2932" s="231"/>
    </row>
    <row r="2933" spans="1:13" ht="12.75" customHeight="1" x14ac:dyDescent="0.3">
      <c r="A2933" s="240"/>
      <c r="B2933" s="28"/>
      <c r="C2933" s="231"/>
      <c r="D2933" s="231"/>
      <c r="E2933" s="231"/>
      <c r="F2933" s="231"/>
      <c r="G2933" s="231"/>
      <c r="H2933" s="231"/>
      <c r="I2933" s="231"/>
      <c r="J2933" s="231"/>
      <c r="K2933" s="231"/>
      <c r="L2933" s="231"/>
      <c r="M2933" s="231"/>
    </row>
    <row r="2934" spans="1:13" ht="12.75" customHeight="1" x14ac:dyDescent="0.3">
      <c r="A2934" s="240"/>
      <c r="B2934" s="28"/>
      <c r="C2934" s="231"/>
      <c r="D2934" s="231"/>
      <c r="E2934" s="231"/>
      <c r="F2934" s="231"/>
      <c r="G2934" s="231"/>
      <c r="H2934" s="231"/>
      <c r="I2934" s="231"/>
      <c r="J2934" s="231"/>
      <c r="K2934" s="231"/>
      <c r="L2934" s="231"/>
      <c r="M2934" s="231"/>
    </row>
    <row r="2935" spans="1:13" ht="12.75" customHeight="1" x14ac:dyDescent="0.3">
      <c r="A2935" s="240"/>
      <c r="B2935" s="28"/>
      <c r="C2935" s="231"/>
      <c r="D2935" s="231"/>
      <c r="E2935" s="231"/>
      <c r="F2935" s="231"/>
      <c r="G2935" s="231"/>
      <c r="H2935" s="231"/>
      <c r="I2935" s="231"/>
      <c r="J2935" s="231"/>
      <c r="K2935" s="231"/>
      <c r="L2935" s="231"/>
      <c r="M2935" s="231"/>
    </row>
    <row r="2936" spans="1:13" ht="12.75" customHeight="1" x14ac:dyDescent="0.3">
      <c r="A2936" s="240"/>
      <c r="B2936" s="28"/>
      <c r="C2936" s="231"/>
      <c r="D2936" s="231"/>
      <c r="E2936" s="231"/>
      <c r="F2936" s="231"/>
      <c r="G2936" s="231"/>
      <c r="H2936" s="231"/>
      <c r="I2936" s="231"/>
      <c r="J2936" s="231"/>
      <c r="K2936" s="231"/>
      <c r="L2936" s="231"/>
      <c r="M2936" s="231"/>
    </row>
    <row r="2937" spans="1:13" ht="12.75" customHeight="1" x14ac:dyDescent="0.3">
      <c r="A2937" s="240"/>
      <c r="B2937" s="28"/>
      <c r="C2937" s="231"/>
      <c r="D2937" s="231"/>
      <c r="E2937" s="231"/>
      <c r="F2937" s="231"/>
      <c r="G2937" s="231"/>
      <c r="H2937" s="231"/>
      <c r="I2937" s="231"/>
      <c r="J2937" s="231"/>
      <c r="K2937" s="231"/>
      <c r="L2937" s="231"/>
      <c r="M2937" s="231"/>
    </row>
    <row r="2938" spans="1:13" ht="12.75" customHeight="1" x14ac:dyDescent="0.3">
      <c r="A2938" s="240"/>
      <c r="B2938" s="28"/>
      <c r="C2938" s="231"/>
      <c r="D2938" s="231"/>
      <c r="E2938" s="231"/>
      <c r="F2938" s="231"/>
      <c r="G2938" s="231"/>
      <c r="H2938" s="231"/>
      <c r="I2938" s="231"/>
      <c r="J2938" s="231"/>
      <c r="K2938" s="231"/>
      <c r="L2938" s="231"/>
      <c r="M2938" s="231"/>
    </row>
    <row r="2939" spans="1:13" ht="12.75" customHeight="1" x14ac:dyDescent="0.3">
      <c r="A2939" s="240"/>
      <c r="B2939" s="28"/>
      <c r="C2939" s="231"/>
      <c r="D2939" s="231"/>
      <c r="E2939" s="231"/>
      <c r="F2939" s="231"/>
      <c r="G2939" s="231"/>
      <c r="H2939" s="231"/>
      <c r="I2939" s="231"/>
      <c r="J2939" s="231"/>
      <c r="K2939" s="231"/>
      <c r="L2939" s="231"/>
      <c r="M2939" s="231"/>
    </row>
    <row r="2940" spans="1:13" ht="12.75" customHeight="1" x14ac:dyDescent="0.3">
      <c r="A2940" s="240"/>
      <c r="B2940" s="28"/>
      <c r="C2940" s="231"/>
      <c r="D2940" s="231"/>
      <c r="E2940" s="231"/>
      <c r="F2940" s="231"/>
      <c r="G2940" s="231"/>
      <c r="H2940" s="231"/>
      <c r="I2940" s="231"/>
      <c r="J2940" s="231"/>
      <c r="K2940" s="231"/>
      <c r="L2940" s="231"/>
      <c r="M2940" s="231"/>
    </row>
    <row r="2941" spans="1:13" ht="12.75" customHeight="1" x14ac:dyDescent="0.3">
      <c r="A2941" s="240"/>
      <c r="B2941" s="28"/>
      <c r="C2941" s="231"/>
      <c r="D2941" s="231"/>
      <c r="E2941" s="231"/>
      <c r="F2941" s="231"/>
      <c r="G2941" s="231"/>
      <c r="H2941" s="231"/>
      <c r="I2941" s="231"/>
      <c r="J2941" s="231"/>
      <c r="K2941" s="231"/>
      <c r="L2941" s="231"/>
      <c r="M2941" s="231"/>
    </row>
    <row r="2942" spans="1:13" ht="12.75" customHeight="1" x14ac:dyDescent="0.3">
      <c r="A2942" s="240"/>
      <c r="B2942" s="28"/>
      <c r="C2942" s="231"/>
      <c r="D2942" s="231"/>
      <c r="E2942" s="231"/>
      <c r="F2942" s="231"/>
      <c r="G2942" s="231"/>
      <c r="H2942" s="231"/>
      <c r="I2942" s="231"/>
      <c r="J2942" s="231"/>
      <c r="K2942" s="231"/>
      <c r="L2942" s="231"/>
      <c r="M2942" s="231"/>
    </row>
    <row r="2943" spans="1:13" ht="12.75" customHeight="1" x14ac:dyDescent="0.3">
      <c r="A2943" s="240"/>
      <c r="B2943" s="28"/>
      <c r="C2943" s="231"/>
      <c r="D2943" s="231"/>
      <c r="E2943" s="231"/>
      <c r="F2943" s="231"/>
      <c r="G2943" s="231"/>
      <c r="H2943" s="231"/>
      <c r="I2943" s="231"/>
      <c r="J2943" s="231"/>
      <c r="K2943" s="231"/>
      <c r="L2943" s="231"/>
      <c r="M2943" s="231"/>
    </row>
    <row r="2944" spans="1:13" ht="12.75" customHeight="1" x14ac:dyDescent="0.3">
      <c r="A2944" s="240"/>
      <c r="B2944" s="28"/>
      <c r="C2944" s="231"/>
      <c r="D2944" s="231"/>
      <c r="E2944" s="231"/>
      <c r="F2944" s="231"/>
      <c r="G2944" s="231"/>
      <c r="H2944" s="231"/>
      <c r="I2944" s="231"/>
      <c r="J2944" s="231"/>
      <c r="K2944" s="231"/>
      <c r="L2944" s="231"/>
      <c r="M2944" s="231"/>
    </row>
    <row r="2945" spans="1:13" ht="12.75" customHeight="1" x14ac:dyDescent="0.3">
      <c r="A2945" s="240"/>
      <c r="B2945" s="28"/>
      <c r="C2945" s="231"/>
      <c r="D2945" s="231"/>
      <c r="E2945" s="231"/>
      <c r="F2945" s="231"/>
      <c r="G2945" s="231"/>
      <c r="H2945" s="231"/>
      <c r="I2945" s="231"/>
      <c r="J2945" s="231"/>
      <c r="K2945" s="231"/>
      <c r="L2945" s="231"/>
      <c r="M2945" s="231"/>
    </row>
    <row r="2946" spans="1:13" ht="12.75" customHeight="1" x14ac:dyDescent="0.3">
      <c r="A2946" s="240"/>
      <c r="B2946" s="28"/>
      <c r="C2946" s="231"/>
      <c r="D2946" s="231"/>
      <c r="E2946" s="231"/>
      <c r="F2946" s="231"/>
      <c r="G2946" s="231"/>
      <c r="H2946" s="231"/>
      <c r="I2946" s="231"/>
      <c r="J2946" s="231"/>
      <c r="K2946" s="231"/>
      <c r="L2946" s="231"/>
      <c r="M2946" s="231"/>
    </row>
    <row r="2947" spans="1:13" ht="12.75" customHeight="1" x14ac:dyDescent="0.3">
      <c r="A2947" s="240"/>
      <c r="B2947" s="28"/>
      <c r="C2947" s="231"/>
      <c r="D2947" s="231"/>
      <c r="E2947" s="231"/>
      <c r="F2947" s="231"/>
      <c r="G2947" s="231"/>
      <c r="H2947" s="231"/>
      <c r="I2947" s="231"/>
      <c r="J2947" s="231"/>
      <c r="K2947" s="231"/>
      <c r="L2947" s="231"/>
      <c r="M2947" s="231"/>
    </row>
    <row r="2948" spans="1:13" ht="12.75" customHeight="1" x14ac:dyDescent="0.3">
      <c r="A2948" s="240"/>
      <c r="B2948" s="28"/>
      <c r="C2948" s="231"/>
      <c r="D2948" s="231"/>
      <c r="E2948" s="231"/>
      <c r="F2948" s="231"/>
      <c r="G2948" s="231"/>
      <c r="H2948" s="231"/>
      <c r="I2948" s="231"/>
      <c r="J2948" s="231"/>
      <c r="K2948" s="231"/>
      <c r="L2948" s="231"/>
      <c r="M2948" s="231"/>
    </row>
    <row r="2949" spans="1:13" ht="12.75" customHeight="1" x14ac:dyDescent="0.3">
      <c r="A2949" s="240"/>
      <c r="B2949" s="28"/>
      <c r="C2949" s="231"/>
      <c r="D2949" s="231"/>
      <c r="E2949" s="231"/>
      <c r="F2949" s="231"/>
      <c r="G2949" s="231"/>
      <c r="H2949" s="231"/>
      <c r="I2949" s="231"/>
      <c r="J2949" s="231"/>
      <c r="K2949" s="231"/>
      <c r="L2949" s="231"/>
      <c r="M2949" s="231"/>
    </row>
    <row r="2950" spans="1:13" ht="12.75" customHeight="1" x14ac:dyDescent="0.3">
      <c r="A2950" s="240"/>
      <c r="B2950" s="28"/>
      <c r="C2950" s="231"/>
      <c r="D2950" s="231"/>
      <c r="E2950" s="231"/>
      <c r="F2950" s="231"/>
      <c r="G2950" s="231"/>
      <c r="H2950" s="231"/>
      <c r="I2950" s="231"/>
      <c r="J2950" s="231"/>
      <c r="K2950" s="231"/>
      <c r="L2950" s="231"/>
      <c r="M2950" s="231"/>
    </row>
    <row r="2951" spans="1:13" ht="12.75" customHeight="1" x14ac:dyDescent="0.3">
      <c r="A2951" s="240"/>
      <c r="B2951" s="28"/>
      <c r="C2951" s="231"/>
      <c r="D2951" s="231"/>
      <c r="E2951" s="231"/>
      <c r="F2951" s="231"/>
      <c r="G2951" s="231"/>
      <c r="H2951" s="231"/>
      <c r="I2951" s="231"/>
      <c r="J2951" s="231"/>
      <c r="K2951" s="231"/>
      <c r="L2951" s="231"/>
      <c r="M2951" s="231"/>
    </row>
    <row r="2952" spans="1:13" ht="12.75" customHeight="1" x14ac:dyDescent="0.3">
      <c r="A2952" s="240"/>
      <c r="B2952" s="28"/>
      <c r="C2952" s="231"/>
      <c r="D2952" s="231"/>
      <c r="E2952" s="231"/>
      <c r="F2952" s="231"/>
      <c r="G2952" s="231"/>
      <c r="H2952" s="231"/>
      <c r="I2952" s="231"/>
      <c r="J2952" s="231"/>
      <c r="K2952" s="231"/>
      <c r="L2952" s="231"/>
      <c r="M2952" s="231"/>
    </row>
    <row r="2953" spans="1:13" ht="12.75" customHeight="1" x14ac:dyDescent="0.3">
      <c r="A2953" s="240"/>
      <c r="B2953" s="28"/>
      <c r="C2953" s="231"/>
      <c r="D2953" s="231"/>
      <c r="E2953" s="231"/>
      <c r="F2953" s="231"/>
      <c r="G2953" s="231"/>
      <c r="H2953" s="231"/>
      <c r="I2953" s="231"/>
      <c r="J2953" s="231"/>
      <c r="K2953" s="231"/>
      <c r="L2953" s="231"/>
      <c r="M2953" s="231"/>
    </row>
    <row r="2954" spans="1:13" ht="12.75" customHeight="1" x14ac:dyDescent="0.3">
      <c r="A2954" s="240"/>
      <c r="B2954" s="28"/>
      <c r="C2954" s="231"/>
      <c r="D2954" s="231"/>
      <c r="E2954" s="231"/>
      <c r="F2954" s="231"/>
      <c r="G2954" s="231"/>
      <c r="H2954" s="231"/>
      <c r="I2954" s="231"/>
      <c r="J2954" s="231"/>
      <c r="K2954" s="231"/>
      <c r="L2954" s="231"/>
      <c r="M2954" s="231"/>
    </row>
    <row r="2955" spans="1:13" ht="12.75" customHeight="1" x14ac:dyDescent="0.3">
      <c r="A2955" s="240"/>
      <c r="B2955" s="28"/>
      <c r="C2955" s="231"/>
      <c r="D2955" s="231"/>
      <c r="E2955" s="231"/>
      <c r="F2955" s="231"/>
      <c r="G2955" s="231"/>
      <c r="H2955" s="231"/>
      <c r="I2955" s="231"/>
      <c r="J2955" s="231"/>
      <c r="K2955" s="231"/>
      <c r="L2955" s="231"/>
      <c r="M2955" s="231"/>
    </row>
    <row r="2956" spans="1:13" ht="12.75" customHeight="1" x14ac:dyDescent="0.3">
      <c r="A2956" s="240"/>
      <c r="B2956" s="28"/>
      <c r="C2956" s="231"/>
      <c r="D2956" s="231"/>
      <c r="E2956" s="231"/>
      <c r="F2956" s="231"/>
      <c r="G2956" s="231"/>
      <c r="H2956" s="231"/>
      <c r="I2956" s="231"/>
      <c r="J2956" s="231"/>
      <c r="K2956" s="231"/>
      <c r="L2956" s="231"/>
      <c r="M2956" s="231"/>
    </row>
    <row r="2957" spans="1:13" ht="12.75" customHeight="1" x14ac:dyDescent="0.3">
      <c r="A2957" s="240"/>
      <c r="B2957" s="28"/>
      <c r="C2957" s="231"/>
      <c r="D2957" s="231"/>
      <c r="E2957" s="231"/>
      <c r="F2957" s="231"/>
      <c r="G2957" s="231"/>
      <c r="H2957" s="231"/>
      <c r="I2957" s="231"/>
      <c r="J2957" s="231"/>
      <c r="K2957" s="231"/>
      <c r="L2957" s="231"/>
      <c r="M2957" s="231"/>
    </row>
    <row r="2958" spans="1:13" ht="12.75" customHeight="1" x14ac:dyDescent="0.3">
      <c r="A2958" s="240"/>
      <c r="B2958" s="28"/>
      <c r="C2958" s="231"/>
      <c r="D2958" s="231"/>
      <c r="E2958" s="231"/>
      <c r="F2958" s="231"/>
      <c r="G2958" s="231"/>
      <c r="H2958" s="231"/>
      <c r="I2958" s="231"/>
      <c r="J2958" s="231"/>
      <c r="K2958" s="231"/>
      <c r="L2958" s="231"/>
      <c r="M2958" s="231"/>
    </row>
    <row r="2959" spans="1:13" ht="12.75" customHeight="1" x14ac:dyDescent="0.3">
      <c r="A2959" s="240"/>
      <c r="B2959" s="28"/>
      <c r="C2959" s="231"/>
      <c r="D2959" s="231"/>
      <c r="E2959" s="231"/>
      <c r="F2959" s="231"/>
      <c r="G2959" s="231"/>
      <c r="H2959" s="231"/>
      <c r="I2959" s="231"/>
      <c r="J2959" s="231"/>
      <c r="K2959" s="231"/>
      <c r="L2959" s="231"/>
      <c r="M2959" s="231"/>
    </row>
    <row r="2960" spans="1:13" ht="12.75" customHeight="1" x14ac:dyDescent="0.3">
      <c r="A2960" s="240"/>
      <c r="B2960" s="28"/>
      <c r="C2960" s="231"/>
      <c r="D2960" s="231"/>
      <c r="E2960" s="231"/>
      <c r="F2960" s="231"/>
      <c r="G2960" s="231"/>
      <c r="H2960" s="231"/>
      <c r="I2960" s="231"/>
      <c r="J2960" s="231"/>
      <c r="K2960" s="231"/>
      <c r="L2960" s="231"/>
      <c r="M2960" s="231"/>
    </row>
    <row r="2961" spans="1:13" ht="12.75" customHeight="1" x14ac:dyDescent="0.3">
      <c r="A2961" s="240"/>
      <c r="B2961" s="28"/>
      <c r="C2961" s="231"/>
      <c r="D2961" s="231"/>
      <c r="E2961" s="231"/>
      <c r="F2961" s="231"/>
      <c r="G2961" s="231"/>
      <c r="H2961" s="231"/>
      <c r="I2961" s="231"/>
      <c r="J2961" s="231"/>
      <c r="K2961" s="231"/>
      <c r="L2961" s="231"/>
      <c r="M2961" s="231"/>
    </row>
    <row r="2962" spans="1:13" ht="12.75" customHeight="1" x14ac:dyDescent="0.3">
      <c r="A2962" s="240"/>
      <c r="B2962" s="28"/>
      <c r="C2962" s="231"/>
      <c r="D2962" s="231"/>
      <c r="E2962" s="231"/>
      <c r="F2962" s="231"/>
      <c r="G2962" s="231"/>
      <c r="H2962" s="231"/>
      <c r="I2962" s="231"/>
      <c r="J2962" s="231"/>
      <c r="K2962" s="231"/>
      <c r="L2962" s="231"/>
      <c r="M2962" s="231"/>
    </row>
    <row r="2963" spans="1:13" ht="12.75" customHeight="1" x14ac:dyDescent="0.3">
      <c r="A2963" s="240"/>
      <c r="B2963" s="28"/>
      <c r="C2963" s="231"/>
      <c r="D2963" s="231"/>
      <c r="E2963" s="231"/>
      <c r="F2963" s="231"/>
      <c r="G2963" s="231"/>
      <c r="H2963" s="231"/>
      <c r="I2963" s="231"/>
      <c r="J2963" s="231"/>
      <c r="K2963" s="231"/>
      <c r="L2963" s="231"/>
      <c r="M2963" s="231"/>
    </row>
    <row r="2964" spans="1:13" ht="12.75" customHeight="1" x14ac:dyDescent="0.3">
      <c r="A2964" s="240"/>
      <c r="B2964" s="28"/>
      <c r="C2964" s="231"/>
      <c r="D2964" s="231"/>
      <c r="E2964" s="231"/>
      <c r="F2964" s="231"/>
      <c r="G2964" s="231"/>
      <c r="H2964" s="231"/>
      <c r="I2964" s="231"/>
      <c r="J2964" s="231"/>
      <c r="K2964" s="231"/>
      <c r="L2964" s="231"/>
      <c r="M2964" s="231"/>
    </row>
    <row r="2965" spans="1:13" ht="12.75" customHeight="1" x14ac:dyDescent="0.3">
      <c r="A2965" s="240"/>
      <c r="B2965" s="28"/>
      <c r="C2965" s="231"/>
      <c r="D2965" s="231"/>
      <c r="E2965" s="231"/>
      <c r="F2965" s="231"/>
      <c r="G2965" s="231"/>
      <c r="H2965" s="231"/>
      <c r="I2965" s="231"/>
      <c r="J2965" s="231"/>
      <c r="K2965" s="231"/>
      <c r="L2965" s="231"/>
      <c r="M2965" s="231"/>
    </row>
    <row r="2966" spans="1:13" ht="12.75" customHeight="1" x14ac:dyDescent="0.3">
      <c r="A2966" s="240"/>
      <c r="B2966" s="28"/>
      <c r="C2966" s="231"/>
      <c r="D2966" s="231"/>
      <c r="E2966" s="231"/>
      <c r="F2966" s="231"/>
      <c r="G2966" s="231"/>
      <c r="H2966" s="231"/>
      <c r="I2966" s="231"/>
      <c r="J2966" s="231"/>
      <c r="K2966" s="231"/>
      <c r="L2966" s="231"/>
      <c r="M2966" s="231"/>
    </row>
    <row r="2967" spans="1:13" ht="12.75" customHeight="1" x14ac:dyDescent="0.3">
      <c r="A2967" s="240"/>
      <c r="B2967" s="28"/>
      <c r="C2967" s="231"/>
      <c r="D2967" s="231"/>
      <c r="E2967" s="231"/>
      <c r="F2967" s="231"/>
      <c r="G2967" s="231"/>
      <c r="H2967" s="231"/>
      <c r="I2967" s="231"/>
      <c r="J2967" s="231"/>
      <c r="K2967" s="231"/>
      <c r="L2967" s="231"/>
      <c r="M2967" s="231"/>
    </row>
    <row r="2968" spans="1:13" ht="12.75" customHeight="1" x14ac:dyDescent="0.3">
      <c r="A2968" s="240"/>
      <c r="B2968" s="28"/>
      <c r="C2968" s="231"/>
      <c r="D2968" s="231"/>
      <c r="E2968" s="231"/>
      <c r="F2968" s="231"/>
      <c r="G2968" s="231"/>
      <c r="H2968" s="231"/>
      <c r="I2968" s="231"/>
      <c r="J2968" s="231"/>
      <c r="K2968" s="231"/>
      <c r="L2968" s="231"/>
      <c r="M2968" s="231"/>
    </row>
    <row r="2969" spans="1:13" ht="12.75" customHeight="1" x14ac:dyDescent="0.3">
      <c r="A2969" s="240"/>
      <c r="B2969" s="28"/>
      <c r="C2969" s="231"/>
      <c r="D2969" s="231"/>
      <c r="E2969" s="231"/>
      <c r="F2969" s="231"/>
      <c r="G2969" s="231"/>
      <c r="H2969" s="231"/>
      <c r="I2969" s="231"/>
      <c r="J2969" s="231"/>
      <c r="K2969" s="231"/>
      <c r="L2969" s="231"/>
      <c r="M2969" s="231"/>
    </row>
    <row r="2970" spans="1:13" ht="12.75" customHeight="1" x14ac:dyDescent="0.3">
      <c r="A2970" s="240"/>
      <c r="B2970" s="28"/>
      <c r="C2970" s="231"/>
      <c r="D2970" s="231"/>
      <c r="E2970" s="231"/>
      <c r="F2970" s="231"/>
      <c r="G2970" s="231"/>
      <c r="H2970" s="231"/>
      <c r="I2970" s="231"/>
      <c r="J2970" s="231"/>
      <c r="K2970" s="231"/>
      <c r="L2970" s="231"/>
      <c r="M2970" s="231"/>
    </row>
    <row r="2971" spans="1:13" ht="12.75" customHeight="1" x14ac:dyDescent="0.3">
      <c r="A2971" s="240"/>
      <c r="B2971" s="28"/>
      <c r="C2971" s="231"/>
      <c r="D2971" s="231"/>
      <c r="E2971" s="231"/>
      <c r="F2971" s="231"/>
      <c r="G2971" s="231"/>
      <c r="H2971" s="231"/>
      <c r="I2971" s="231"/>
      <c r="J2971" s="231"/>
      <c r="K2971" s="231"/>
      <c r="L2971" s="231"/>
      <c r="M2971" s="231"/>
    </row>
    <row r="2972" spans="1:13" ht="12.75" customHeight="1" x14ac:dyDescent="0.3">
      <c r="A2972" s="240"/>
      <c r="B2972" s="28"/>
      <c r="C2972" s="231"/>
      <c r="D2972" s="231"/>
      <c r="E2972" s="231"/>
      <c r="F2972" s="231"/>
      <c r="G2972" s="231"/>
      <c r="H2972" s="231"/>
      <c r="I2972" s="231"/>
      <c r="J2972" s="231"/>
      <c r="K2972" s="231"/>
      <c r="L2972" s="231"/>
      <c r="M2972" s="231"/>
    </row>
    <row r="2973" spans="1:13" ht="12.75" customHeight="1" x14ac:dyDescent="0.3">
      <c r="A2973" s="240"/>
      <c r="B2973" s="28"/>
      <c r="C2973" s="231"/>
      <c r="D2973" s="231"/>
      <c r="E2973" s="231"/>
      <c r="F2973" s="231"/>
      <c r="G2973" s="231"/>
      <c r="H2973" s="231"/>
      <c r="I2973" s="231"/>
      <c r="J2973" s="231"/>
      <c r="K2973" s="231"/>
      <c r="L2973" s="231"/>
      <c r="M2973" s="231"/>
    </row>
    <row r="2974" spans="1:13" ht="12.75" customHeight="1" x14ac:dyDescent="0.3">
      <c r="A2974" s="240"/>
      <c r="B2974" s="28"/>
      <c r="C2974" s="231"/>
      <c r="D2974" s="231"/>
      <c r="E2974" s="231"/>
      <c r="F2974" s="231"/>
      <c r="G2974" s="231"/>
      <c r="H2974" s="231"/>
      <c r="I2974" s="231"/>
      <c r="J2974" s="231"/>
      <c r="K2974" s="231"/>
      <c r="L2974" s="231"/>
      <c r="M2974" s="231"/>
    </row>
    <row r="2975" spans="1:13" ht="12.75" customHeight="1" x14ac:dyDescent="0.3">
      <c r="A2975" s="240"/>
      <c r="B2975" s="28"/>
      <c r="C2975" s="231"/>
      <c r="D2975" s="231"/>
      <c r="E2975" s="231"/>
      <c r="F2975" s="231"/>
      <c r="G2975" s="231"/>
      <c r="H2975" s="231"/>
      <c r="I2975" s="231"/>
      <c r="J2975" s="231"/>
      <c r="K2975" s="231"/>
      <c r="L2975" s="231"/>
      <c r="M2975" s="231"/>
    </row>
    <row r="2976" spans="1:13" ht="12.75" customHeight="1" x14ac:dyDescent="0.3">
      <c r="A2976" s="240"/>
      <c r="B2976" s="28"/>
      <c r="C2976" s="231"/>
      <c r="D2976" s="231"/>
      <c r="E2976" s="231"/>
      <c r="F2976" s="231"/>
      <c r="G2976" s="231"/>
      <c r="H2976" s="231"/>
      <c r="I2976" s="231"/>
      <c r="J2976" s="231"/>
      <c r="K2976" s="231"/>
      <c r="L2976" s="231"/>
      <c r="M2976" s="231"/>
    </row>
    <row r="2977" spans="1:13" ht="12.75" customHeight="1" x14ac:dyDescent="0.3">
      <c r="A2977" s="240"/>
      <c r="B2977" s="28"/>
      <c r="C2977" s="231"/>
      <c r="D2977" s="231"/>
      <c r="E2977" s="231"/>
      <c r="F2977" s="231"/>
      <c r="G2977" s="231"/>
      <c r="H2977" s="231"/>
      <c r="I2977" s="231"/>
      <c r="J2977" s="231"/>
      <c r="K2977" s="231"/>
      <c r="L2977" s="231"/>
      <c r="M2977" s="231"/>
    </row>
    <row r="2978" spans="1:13" ht="12.75" customHeight="1" x14ac:dyDescent="0.3">
      <c r="A2978" s="240"/>
      <c r="B2978" s="28"/>
      <c r="C2978" s="231"/>
      <c r="D2978" s="231"/>
      <c r="E2978" s="231"/>
      <c r="F2978" s="231"/>
      <c r="G2978" s="231"/>
      <c r="H2978" s="231"/>
      <c r="I2978" s="231"/>
      <c r="J2978" s="231"/>
      <c r="K2978" s="231"/>
      <c r="L2978" s="231"/>
      <c r="M2978" s="231"/>
    </row>
    <row r="2979" spans="1:13" ht="12.75" customHeight="1" x14ac:dyDescent="0.3">
      <c r="A2979" s="240"/>
      <c r="B2979" s="28"/>
      <c r="C2979" s="231"/>
      <c r="D2979" s="231"/>
      <c r="E2979" s="231"/>
      <c r="F2979" s="231"/>
      <c r="G2979" s="231"/>
      <c r="H2979" s="231"/>
      <c r="I2979" s="231"/>
      <c r="J2979" s="231"/>
      <c r="K2979" s="231"/>
      <c r="L2979" s="231"/>
      <c r="M2979" s="231"/>
    </row>
    <row r="2980" spans="1:13" ht="12.75" customHeight="1" x14ac:dyDescent="0.3">
      <c r="A2980" s="240"/>
      <c r="B2980" s="28"/>
      <c r="C2980" s="231"/>
      <c r="D2980" s="231"/>
      <c r="E2980" s="231"/>
      <c r="F2980" s="231"/>
      <c r="G2980" s="231"/>
      <c r="H2980" s="231"/>
      <c r="I2980" s="231"/>
      <c r="J2980" s="231"/>
      <c r="K2980" s="231"/>
      <c r="L2980" s="231"/>
      <c r="M2980" s="231"/>
    </row>
    <row r="2981" spans="1:13" ht="12.75" customHeight="1" x14ac:dyDescent="0.3">
      <c r="A2981" s="240"/>
      <c r="B2981" s="28"/>
      <c r="C2981" s="231"/>
      <c r="D2981" s="231"/>
      <c r="E2981" s="231"/>
      <c r="F2981" s="231"/>
      <c r="G2981" s="231"/>
      <c r="H2981" s="231"/>
      <c r="I2981" s="231"/>
      <c r="J2981" s="231"/>
      <c r="K2981" s="231"/>
      <c r="L2981" s="231"/>
      <c r="M2981" s="231"/>
    </row>
    <row r="2982" spans="1:13" ht="12.75" customHeight="1" x14ac:dyDescent="0.3">
      <c r="A2982" s="240"/>
      <c r="B2982" s="28"/>
      <c r="C2982" s="231"/>
      <c r="D2982" s="231"/>
      <c r="E2982" s="231"/>
      <c r="F2982" s="231"/>
      <c r="G2982" s="231"/>
      <c r="H2982" s="231"/>
      <c r="I2982" s="231"/>
      <c r="J2982" s="231"/>
      <c r="K2982" s="231"/>
      <c r="L2982" s="231"/>
      <c r="M2982" s="231"/>
    </row>
    <row r="2983" spans="1:13" ht="12.75" customHeight="1" x14ac:dyDescent="0.3">
      <c r="A2983" s="240"/>
      <c r="B2983" s="28"/>
      <c r="C2983" s="231"/>
      <c r="D2983" s="231"/>
      <c r="E2983" s="231"/>
      <c r="F2983" s="231"/>
      <c r="G2983" s="231"/>
      <c r="H2983" s="231"/>
      <c r="I2983" s="231"/>
      <c r="J2983" s="231"/>
      <c r="K2983" s="231"/>
      <c r="L2983" s="231"/>
      <c r="M2983" s="231"/>
    </row>
    <row r="2984" spans="1:13" ht="12.75" customHeight="1" x14ac:dyDescent="0.3">
      <c r="A2984" s="240"/>
      <c r="B2984" s="28"/>
      <c r="C2984" s="231"/>
      <c r="D2984" s="231"/>
      <c r="E2984" s="231"/>
      <c r="F2984" s="231"/>
      <c r="G2984" s="231"/>
      <c r="H2984" s="231"/>
      <c r="I2984" s="231"/>
      <c r="J2984" s="231"/>
      <c r="K2984" s="231"/>
      <c r="L2984" s="231"/>
      <c r="M2984" s="231"/>
    </row>
    <row r="2985" spans="1:13" ht="12.75" customHeight="1" x14ac:dyDescent="0.3">
      <c r="A2985" s="240"/>
      <c r="B2985" s="28"/>
      <c r="C2985" s="231"/>
      <c r="D2985" s="231"/>
      <c r="E2985" s="231"/>
      <c r="F2985" s="231"/>
      <c r="G2985" s="231"/>
      <c r="H2985" s="231"/>
      <c r="I2985" s="231"/>
      <c r="J2985" s="231"/>
      <c r="K2985" s="231"/>
      <c r="L2985" s="231"/>
      <c r="M2985" s="231"/>
    </row>
    <row r="2986" spans="1:13" ht="12.75" customHeight="1" x14ac:dyDescent="0.3">
      <c r="A2986" s="240"/>
      <c r="B2986" s="28"/>
      <c r="C2986" s="231"/>
      <c r="D2986" s="231"/>
      <c r="E2986" s="231"/>
      <c r="F2986" s="231"/>
      <c r="G2986" s="231"/>
      <c r="H2986" s="231"/>
      <c r="I2986" s="231"/>
      <c r="J2986" s="231"/>
      <c r="K2986" s="231"/>
      <c r="L2986" s="231"/>
      <c r="M2986" s="231"/>
    </row>
    <row r="2987" spans="1:13" ht="12.75" customHeight="1" x14ac:dyDescent="0.3">
      <c r="A2987" s="240"/>
      <c r="B2987" s="28"/>
      <c r="C2987" s="231"/>
      <c r="D2987" s="231"/>
      <c r="E2987" s="231"/>
      <c r="F2987" s="231"/>
      <c r="G2987" s="231"/>
      <c r="H2987" s="231"/>
      <c r="I2987" s="231"/>
      <c r="J2987" s="231"/>
      <c r="K2987" s="231"/>
      <c r="L2987" s="231"/>
      <c r="M2987" s="231"/>
    </row>
    <row r="2988" spans="1:13" ht="12.75" customHeight="1" x14ac:dyDescent="0.3">
      <c r="A2988" s="240"/>
      <c r="B2988" s="28"/>
      <c r="C2988" s="231"/>
      <c r="D2988" s="231"/>
      <c r="E2988" s="231"/>
      <c r="F2988" s="231"/>
      <c r="G2988" s="231"/>
      <c r="H2988" s="231"/>
      <c r="I2988" s="231"/>
      <c r="J2988" s="231"/>
      <c r="K2988" s="231"/>
      <c r="L2988" s="231"/>
      <c r="M2988" s="231"/>
    </row>
    <row r="2989" spans="1:13" ht="12.75" customHeight="1" x14ac:dyDescent="0.3">
      <c r="A2989" s="240"/>
      <c r="B2989" s="28"/>
      <c r="C2989" s="231"/>
      <c r="D2989" s="231"/>
      <c r="E2989" s="231"/>
      <c r="F2989" s="231"/>
      <c r="G2989" s="231"/>
      <c r="H2989" s="231"/>
      <c r="I2989" s="231"/>
      <c r="J2989" s="231"/>
      <c r="K2989" s="231"/>
      <c r="L2989" s="231"/>
      <c r="M2989" s="231"/>
    </row>
    <row r="2990" spans="1:13" ht="12.75" customHeight="1" x14ac:dyDescent="0.3">
      <c r="A2990" s="240"/>
      <c r="B2990" s="28"/>
      <c r="C2990" s="231"/>
      <c r="D2990" s="231"/>
      <c r="E2990" s="231"/>
      <c r="F2990" s="231"/>
      <c r="G2990" s="231"/>
      <c r="H2990" s="231"/>
      <c r="I2990" s="231"/>
      <c r="J2990" s="231"/>
      <c r="K2990" s="231"/>
      <c r="L2990" s="231"/>
      <c r="M2990" s="231"/>
    </row>
    <row r="2991" spans="1:13" ht="12.75" customHeight="1" x14ac:dyDescent="0.3">
      <c r="A2991" s="240"/>
      <c r="B2991" s="28"/>
      <c r="C2991" s="231"/>
      <c r="D2991" s="231"/>
      <c r="E2991" s="231"/>
      <c r="F2991" s="231"/>
      <c r="G2991" s="231"/>
      <c r="H2991" s="231"/>
      <c r="I2991" s="231"/>
      <c r="J2991" s="231"/>
      <c r="K2991" s="231"/>
      <c r="L2991" s="231"/>
      <c r="M2991" s="231"/>
    </row>
    <row r="2992" spans="1:13" ht="12.75" customHeight="1" x14ac:dyDescent="0.3">
      <c r="A2992" s="240"/>
      <c r="B2992" s="28"/>
      <c r="C2992" s="231"/>
      <c r="D2992" s="231"/>
      <c r="E2992" s="231"/>
      <c r="F2992" s="231"/>
      <c r="G2992" s="231"/>
      <c r="H2992" s="231"/>
      <c r="I2992" s="231"/>
      <c r="J2992" s="231"/>
      <c r="K2992" s="231"/>
      <c r="L2992" s="231"/>
      <c r="M2992" s="231"/>
    </row>
    <row r="2993" spans="1:13" ht="12.75" customHeight="1" x14ac:dyDescent="0.3">
      <c r="A2993" s="240"/>
      <c r="B2993" s="28"/>
      <c r="C2993" s="231"/>
      <c r="D2993" s="231"/>
      <c r="E2993" s="231"/>
      <c r="F2993" s="231"/>
      <c r="G2993" s="231"/>
      <c r="H2993" s="231"/>
      <c r="I2993" s="231"/>
      <c r="J2993" s="231"/>
      <c r="K2993" s="231"/>
      <c r="L2993" s="231"/>
      <c r="M2993" s="231"/>
    </row>
    <row r="2994" spans="1:13" ht="12.75" customHeight="1" x14ac:dyDescent="0.3">
      <c r="A2994" s="240"/>
      <c r="B2994" s="28"/>
      <c r="C2994" s="231"/>
      <c r="D2994" s="231"/>
      <c r="E2994" s="231"/>
      <c r="F2994" s="231"/>
      <c r="G2994" s="231"/>
      <c r="H2994" s="231"/>
      <c r="I2994" s="231"/>
      <c r="J2994" s="231"/>
      <c r="K2994" s="231"/>
      <c r="L2994" s="231"/>
      <c r="M2994" s="231"/>
    </row>
    <row r="2995" spans="1:13" ht="12.75" customHeight="1" x14ac:dyDescent="0.3">
      <c r="A2995" s="240"/>
      <c r="B2995" s="28"/>
      <c r="C2995" s="231"/>
      <c r="D2995" s="231"/>
      <c r="E2995" s="231"/>
      <c r="F2995" s="231"/>
      <c r="G2995" s="231"/>
      <c r="H2995" s="231"/>
      <c r="I2995" s="231"/>
      <c r="J2995" s="231"/>
      <c r="K2995" s="231"/>
      <c r="L2995" s="231"/>
      <c r="M2995" s="231"/>
    </row>
    <row r="2996" spans="1:13" ht="12.75" customHeight="1" x14ac:dyDescent="0.3">
      <c r="A2996" s="240"/>
      <c r="B2996" s="28"/>
      <c r="C2996" s="231"/>
      <c r="D2996" s="231"/>
      <c r="E2996" s="231"/>
      <c r="F2996" s="231"/>
      <c r="G2996" s="231"/>
      <c r="H2996" s="231"/>
      <c r="I2996" s="231"/>
      <c r="J2996" s="231"/>
      <c r="K2996" s="231"/>
      <c r="L2996" s="231"/>
      <c r="M2996" s="231"/>
    </row>
    <row r="2997" spans="1:13" ht="12.75" customHeight="1" x14ac:dyDescent="0.3">
      <c r="A2997" s="240"/>
      <c r="B2997" s="28"/>
      <c r="C2997" s="231"/>
      <c r="D2997" s="231"/>
      <c r="E2997" s="231"/>
      <c r="F2997" s="231"/>
      <c r="G2997" s="231"/>
      <c r="H2997" s="231"/>
      <c r="I2997" s="231"/>
      <c r="J2997" s="231"/>
      <c r="K2997" s="231"/>
      <c r="L2997" s="231"/>
      <c r="M2997" s="231"/>
    </row>
    <row r="2998" spans="1:13" ht="12.75" customHeight="1" x14ac:dyDescent="0.3">
      <c r="A2998" s="240"/>
      <c r="B2998" s="28"/>
      <c r="C2998" s="231"/>
      <c r="D2998" s="231"/>
      <c r="E2998" s="231"/>
      <c r="F2998" s="231"/>
      <c r="G2998" s="231"/>
      <c r="H2998" s="231"/>
      <c r="I2998" s="231"/>
      <c r="J2998" s="231"/>
      <c r="K2998" s="231"/>
      <c r="L2998" s="231"/>
      <c r="M2998" s="231"/>
    </row>
    <row r="2999" spans="1:13" ht="12.75" customHeight="1" x14ac:dyDescent="0.3">
      <c r="A2999" s="240"/>
      <c r="B2999" s="28"/>
      <c r="C2999" s="231"/>
      <c r="D2999" s="231"/>
      <c r="E2999" s="231"/>
      <c r="F2999" s="231"/>
      <c r="G2999" s="231"/>
      <c r="H2999" s="231"/>
      <c r="I2999" s="231"/>
      <c r="J2999" s="231"/>
      <c r="K2999" s="231"/>
      <c r="L2999" s="231"/>
      <c r="M2999" s="231"/>
    </row>
    <row r="3000" spans="1:13" ht="12.75" customHeight="1" x14ac:dyDescent="0.3">
      <c r="A3000" s="240"/>
      <c r="B3000" s="28"/>
      <c r="C3000" s="231"/>
      <c r="D3000" s="231"/>
      <c r="E3000" s="231"/>
      <c r="F3000" s="231"/>
      <c r="G3000" s="231"/>
      <c r="H3000" s="231"/>
      <c r="I3000" s="231"/>
      <c r="J3000" s="231"/>
      <c r="K3000" s="231"/>
      <c r="L3000" s="231"/>
      <c r="M3000" s="231"/>
    </row>
    <row r="3001" spans="1:13" ht="12.75" customHeight="1" x14ac:dyDescent="0.3">
      <c r="A3001" s="240"/>
      <c r="B3001" s="28"/>
      <c r="C3001" s="231"/>
      <c r="D3001" s="231"/>
      <c r="E3001" s="231"/>
      <c r="F3001" s="231"/>
      <c r="G3001" s="231"/>
      <c r="H3001" s="231"/>
      <c r="I3001" s="231"/>
      <c r="J3001" s="231"/>
      <c r="K3001" s="231"/>
      <c r="L3001" s="231"/>
      <c r="M3001" s="231"/>
    </row>
    <row r="3002" spans="1:13" ht="12.75" customHeight="1" x14ac:dyDescent="0.3">
      <c r="A3002" s="240"/>
      <c r="B3002" s="28"/>
      <c r="C3002" s="231"/>
      <c r="D3002" s="231"/>
      <c r="E3002" s="231"/>
      <c r="F3002" s="231"/>
      <c r="G3002" s="231"/>
      <c r="H3002" s="231"/>
      <c r="I3002" s="231"/>
      <c r="J3002" s="231"/>
      <c r="K3002" s="231"/>
      <c r="L3002" s="231"/>
      <c r="M3002" s="231"/>
    </row>
    <row r="3003" spans="1:13" ht="12.75" customHeight="1" x14ac:dyDescent="0.3">
      <c r="A3003" s="240"/>
      <c r="B3003" s="28"/>
      <c r="C3003" s="231"/>
      <c r="D3003" s="231"/>
      <c r="E3003" s="231"/>
      <c r="F3003" s="231"/>
      <c r="G3003" s="231"/>
      <c r="H3003" s="231"/>
      <c r="I3003" s="231"/>
      <c r="J3003" s="231"/>
      <c r="K3003" s="231"/>
      <c r="L3003" s="231"/>
      <c r="M3003" s="231"/>
    </row>
    <row r="3004" spans="1:13" ht="12.75" customHeight="1" x14ac:dyDescent="0.3">
      <c r="A3004" s="240"/>
      <c r="B3004" s="28"/>
      <c r="C3004" s="231"/>
      <c r="D3004" s="231"/>
      <c r="E3004" s="231"/>
      <c r="F3004" s="231"/>
      <c r="G3004" s="231"/>
      <c r="H3004" s="231"/>
      <c r="I3004" s="231"/>
      <c r="J3004" s="231"/>
      <c r="K3004" s="231"/>
      <c r="L3004" s="231"/>
      <c r="M3004" s="231"/>
    </row>
    <row r="3005" spans="1:13" ht="12.75" customHeight="1" x14ac:dyDescent="0.3">
      <c r="A3005" s="240"/>
      <c r="B3005" s="28"/>
      <c r="C3005" s="231"/>
      <c r="D3005" s="231"/>
      <c r="E3005" s="231"/>
      <c r="F3005" s="231"/>
      <c r="G3005" s="231"/>
      <c r="H3005" s="231"/>
      <c r="I3005" s="231"/>
      <c r="J3005" s="231"/>
      <c r="K3005" s="231"/>
      <c r="L3005" s="231"/>
      <c r="M3005" s="231"/>
    </row>
    <row r="3006" spans="1:13" ht="12.75" customHeight="1" x14ac:dyDescent="0.3">
      <c r="A3006" s="240"/>
      <c r="B3006" s="28"/>
      <c r="C3006" s="231"/>
      <c r="D3006" s="231"/>
      <c r="E3006" s="231"/>
      <c r="F3006" s="231"/>
      <c r="G3006" s="231"/>
      <c r="H3006" s="231"/>
      <c r="I3006" s="231"/>
      <c r="J3006" s="231"/>
      <c r="K3006" s="231"/>
      <c r="L3006" s="231"/>
      <c r="M3006" s="231"/>
    </row>
    <row r="3007" spans="1:13" ht="12.75" customHeight="1" x14ac:dyDescent="0.3">
      <c r="A3007" s="240"/>
      <c r="B3007" s="28"/>
      <c r="C3007" s="231"/>
      <c r="D3007" s="231"/>
      <c r="E3007" s="231"/>
      <c r="F3007" s="231"/>
      <c r="G3007" s="231"/>
      <c r="H3007" s="231"/>
      <c r="I3007" s="231"/>
      <c r="J3007" s="231"/>
      <c r="K3007" s="231"/>
      <c r="L3007" s="231"/>
      <c r="M3007" s="231"/>
    </row>
    <row r="3008" spans="1:13" ht="12.75" customHeight="1" x14ac:dyDescent="0.3">
      <c r="A3008" s="240"/>
      <c r="B3008" s="28"/>
      <c r="C3008" s="231"/>
      <c r="D3008" s="231"/>
      <c r="E3008" s="231"/>
      <c r="F3008" s="231"/>
      <c r="G3008" s="231"/>
      <c r="H3008" s="231"/>
      <c r="I3008" s="231"/>
      <c r="J3008" s="231"/>
      <c r="K3008" s="231"/>
      <c r="L3008" s="231"/>
      <c r="M3008" s="231"/>
    </row>
    <row r="3009" spans="1:13" ht="12.75" customHeight="1" x14ac:dyDescent="0.3">
      <c r="A3009" s="240"/>
      <c r="B3009" s="28"/>
      <c r="C3009" s="231"/>
      <c r="D3009" s="231"/>
      <c r="E3009" s="231"/>
      <c r="F3009" s="231"/>
      <c r="G3009" s="231"/>
      <c r="H3009" s="231"/>
      <c r="I3009" s="231"/>
      <c r="J3009" s="231"/>
      <c r="K3009" s="231"/>
      <c r="L3009" s="231"/>
      <c r="M3009" s="231"/>
    </row>
    <row r="3010" spans="1:13" ht="12.75" customHeight="1" x14ac:dyDescent="0.3">
      <c r="A3010" s="240"/>
      <c r="B3010" s="28"/>
      <c r="C3010" s="231"/>
      <c r="D3010" s="231"/>
      <c r="E3010" s="231"/>
      <c r="F3010" s="231"/>
      <c r="G3010" s="231"/>
      <c r="H3010" s="231"/>
      <c r="I3010" s="231"/>
      <c r="J3010" s="231"/>
      <c r="K3010" s="231"/>
      <c r="L3010" s="231"/>
      <c r="M3010" s="231"/>
    </row>
    <row r="3011" spans="1:13" ht="12.75" customHeight="1" x14ac:dyDescent="0.3">
      <c r="A3011" s="240"/>
      <c r="B3011" s="28"/>
      <c r="C3011" s="231"/>
      <c r="D3011" s="231"/>
      <c r="E3011" s="231"/>
      <c r="F3011" s="231"/>
      <c r="G3011" s="231"/>
      <c r="H3011" s="231"/>
      <c r="I3011" s="231"/>
      <c r="J3011" s="231"/>
      <c r="K3011" s="231"/>
      <c r="L3011" s="231"/>
      <c r="M3011" s="231"/>
    </row>
    <row r="3012" spans="1:13" ht="12.75" customHeight="1" x14ac:dyDescent="0.3">
      <c r="A3012" s="240"/>
      <c r="B3012" s="28"/>
      <c r="C3012" s="231"/>
      <c r="D3012" s="231"/>
      <c r="E3012" s="231"/>
      <c r="F3012" s="231"/>
      <c r="G3012" s="231"/>
      <c r="H3012" s="231"/>
      <c r="I3012" s="231"/>
      <c r="J3012" s="231"/>
      <c r="K3012" s="231"/>
      <c r="L3012" s="231"/>
      <c r="M3012" s="231"/>
    </row>
    <row r="3013" spans="1:13" ht="12.75" customHeight="1" x14ac:dyDescent="0.3">
      <c r="A3013" s="240"/>
      <c r="B3013" s="28"/>
      <c r="C3013" s="231"/>
      <c r="D3013" s="231"/>
      <c r="E3013" s="231"/>
      <c r="F3013" s="231"/>
      <c r="G3013" s="231"/>
      <c r="H3013" s="231"/>
      <c r="I3013" s="231"/>
      <c r="J3013" s="231"/>
      <c r="K3013" s="231"/>
      <c r="L3013" s="231"/>
      <c r="M3013" s="231"/>
    </row>
    <row r="3014" spans="1:13" ht="12.75" customHeight="1" x14ac:dyDescent="0.3">
      <c r="A3014" s="240"/>
      <c r="B3014" s="28"/>
      <c r="C3014" s="231"/>
      <c r="D3014" s="231"/>
      <c r="E3014" s="231"/>
      <c r="F3014" s="231"/>
      <c r="G3014" s="231"/>
      <c r="H3014" s="231"/>
      <c r="I3014" s="231"/>
      <c r="J3014" s="231"/>
      <c r="K3014" s="231"/>
      <c r="L3014" s="231"/>
      <c r="M3014" s="231"/>
    </row>
    <row r="3015" spans="1:13" ht="12.75" customHeight="1" x14ac:dyDescent="0.3">
      <c r="A3015" s="240"/>
      <c r="B3015" s="28"/>
      <c r="C3015" s="231"/>
      <c r="D3015" s="231"/>
      <c r="E3015" s="231"/>
      <c r="F3015" s="231"/>
      <c r="G3015" s="231"/>
      <c r="H3015" s="231"/>
      <c r="I3015" s="231"/>
      <c r="J3015" s="231"/>
      <c r="K3015" s="231"/>
      <c r="L3015" s="231"/>
      <c r="M3015" s="231"/>
    </row>
    <row r="3016" spans="1:13" ht="12.75" customHeight="1" x14ac:dyDescent="0.3">
      <c r="A3016" s="240"/>
      <c r="B3016" s="28"/>
      <c r="C3016" s="231"/>
      <c r="D3016" s="231"/>
      <c r="E3016" s="231"/>
      <c r="F3016" s="231"/>
      <c r="G3016" s="231"/>
      <c r="H3016" s="231"/>
      <c r="I3016" s="231"/>
      <c r="J3016" s="231"/>
      <c r="K3016" s="231"/>
      <c r="L3016" s="231"/>
      <c r="M3016" s="231"/>
    </row>
    <row r="3017" spans="1:13" ht="12.75" customHeight="1" x14ac:dyDescent="0.3">
      <c r="A3017" s="240"/>
      <c r="B3017" s="28"/>
      <c r="C3017" s="231"/>
      <c r="D3017" s="231"/>
      <c r="E3017" s="231"/>
      <c r="F3017" s="231"/>
      <c r="G3017" s="231"/>
      <c r="H3017" s="231"/>
      <c r="I3017" s="231"/>
      <c r="J3017" s="231"/>
      <c r="K3017" s="231"/>
      <c r="L3017" s="231"/>
      <c r="M3017" s="231"/>
    </row>
    <row r="3018" spans="1:13" ht="12.75" customHeight="1" x14ac:dyDescent="0.3">
      <c r="A3018" s="240"/>
      <c r="B3018" s="28"/>
      <c r="C3018" s="231"/>
      <c r="D3018" s="231"/>
      <c r="E3018" s="231"/>
      <c r="F3018" s="231"/>
      <c r="G3018" s="231"/>
      <c r="H3018" s="231"/>
      <c r="I3018" s="231"/>
      <c r="J3018" s="231"/>
      <c r="K3018" s="231"/>
      <c r="L3018" s="231"/>
      <c r="M3018" s="231"/>
    </row>
    <row r="3019" spans="1:13" ht="12.75" customHeight="1" x14ac:dyDescent="0.3">
      <c r="A3019" s="240"/>
      <c r="B3019" s="28"/>
      <c r="C3019" s="231"/>
      <c r="D3019" s="231"/>
      <c r="E3019" s="231"/>
      <c r="F3019" s="231"/>
      <c r="G3019" s="231"/>
      <c r="H3019" s="231"/>
      <c r="I3019" s="231"/>
      <c r="J3019" s="231"/>
      <c r="K3019" s="231"/>
      <c r="L3019" s="231"/>
      <c r="M3019" s="231"/>
    </row>
    <row r="3020" spans="1:13" ht="12.75" customHeight="1" x14ac:dyDescent="0.3">
      <c r="A3020" s="240"/>
      <c r="B3020" s="28"/>
      <c r="C3020" s="231"/>
      <c r="D3020" s="231"/>
      <c r="E3020" s="231"/>
      <c r="F3020" s="231"/>
      <c r="G3020" s="231"/>
      <c r="H3020" s="231"/>
      <c r="I3020" s="231"/>
      <c r="J3020" s="231"/>
      <c r="K3020" s="231"/>
      <c r="L3020" s="231"/>
      <c r="M3020" s="231"/>
    </row>
    <row r="3021" spans="1:13" ht="12.75" customHeight="1" x14ac:dyDescent="0.3">
      <c r="A3021" s="240"/>
      <c r="B3021" s="28"/>
      <c r="C3021" s="231"/>
      <c r="D3021" s="231"/>
      <c r="E3021" s="231"/>
      <c r="F3021" s="231"/>
      <c r="G3021" s="231"/>
      <c r="H3021" s="231"/>
      <c r="I3021" s="231"/>
      <c r="J3021" s="231"/>
      <c r="K3021" s="231"/>
      <c r="L3021" s="231"/>
      <c r="M3021" s="231"/>
    </row>
    <row r="3022" spans="1:13" ht="12.75" customHeight="1" x14ac:dyDescent="0.3">
      <c r="A3022" s="240"/>
      <c r="B3022" s="28"/>
      <c r="C3022" s="231"/>
      <c r="D3022" s="231"/>
      <c r="E3022" s="231"/>
      <c r="F3022" s="231"/>
      <c r="G3022" s="231"/>
      <c r="H3022" s="231"/>
      <c r="I3022" s="231"/>
      <c r="J3022" s="231"/>
      <c r="K3022" s="231"/>
      <c r="L3022" s="231"/>
      <c r="M3022" s="231"/>
    </row>
    <row r="3023" spans="1:13" ht="12.75" customHeight="1" x14ac:dyDescent="0.3">
      <c r="A3023" s="240"/>
      <c r="B3023" s="28"/>
      <c r="C3023" s="231"/>
      <c r="D3023" s="231"/>
      <c r="E3023" s="231"/>
      <c r="F3023" s="231"/>
      <c r="G3023" s="231"/>
      <c r="H3023" s="231"/>
      <c r="I3023" s="231"/>
      <c r="J3023" s="231"/>
      <c r="K3023" s="231"/>
      <c r="L3023" s="231"/>
      <c r="M3023" s="231"/>
    </row>
    <row r="3024" spans="1:13" ht="12.75" customHeight="1" x14ac:dyDescent="0.3">
      <c r="A3024" s="240"/>
      <c r="B3024" s="28"/>
      <c r="C3024" s="231"/>
      <c r="D3024" s="231"/>
      <c r="E3024" s="231"/>
      <c r="F3024" s="231"/>
      <c r="G3024" s="231"/>
      <c r="H3024" s="231"/>
      <c r="I3024" s="231"/>
      <c r="J3024" s="231"/>
      <c r="K3024" s="231"/>
      <c r="L3024" s="231"/>
      <c r="M3024" s="231"/>
    </row>
    <row r="3025" spans="1:13" ht="12.75" customHeight="1" x14ac:dyDescent="0.3">
      <c r="A3025" s="240"/>
      <c r="B3025" s="28"/>
      <c r="C3025" s="231"/>
      <c r="D3025" s="231"/>
      <c r="E3025" s="231"/>
      <c r="F3025" s="231"/>
      <c r="G3025" s="231"/>
      <c r="H3025" s="231"/>
      <c r="I3025" s="231"/>
      <c r="J3025" s="231"/>
      <c r="K3025" s="231"/>
      <c r="L3025" s="231"/>
      <c r="M3025" s="231"/>
    </row>
    <row r="3026" spans="1:13" ht="12.75" customHeight="1" x14ac:dyDescent="0.3">
      <c r="A3026" s="240"/>
      <c r="B3026" s="28"/>
      <c r="C3026" s="231"/>
      <c r="D3026" s="231"/>
      <c r="E3026" s="231"/>
      <c r="F3026" s="231"/>
      <c r="G3026" s="231"/>
      <c r="H3026" s="231"/>
      <c r="I3026" s="231"/>
      <c r="J3026" s="231"/>
      <c r="K3026" s="231"/>
      <c r="L3026" s="231"/>
      <c r="M3026" s="231"/>
    </row>
    <row r="3027" spans="1:13" ht="12.75" customHeight="1" x14ac:dyDescent="0.3">
      <c r="A3027" s="240"/>
      <c r="B3027" s="28"/>
      <c r="C3027" s="231"/>
      <c r="D3027" s="231"/>
      <c r="E3027" s="231"/>
      <c r="F3027" s="231"/>
      <c r="G3027" s="231"/>
      <c r="H3027" s="231"/>
      <c r="I3027" s="231"/>
      <c r="J3027" s="231"/>
      <c r="K3027" s="231"/>
      <c r="L3027" s="231"/>
      <c r="M3027" s="231"/>
    </row>
    <row r="3028" spans="1:13" ht="12.75" customHeight="1" x14ac:dyDescent="0.3">
      <c r="A3028" s="240"/>
      <c r="B3028" s="28"/>
      <c r="C3028" s="231"/>
      <c r="D3028" s="231"/>
      <c r="E3028" s="231"/>
      <c r="F3028" s="231"/>
      <c r="G3028" s="231"/>
      <c r="H3028" s="231"/>
      <c r="I3028" s="231"/>
      <c r="J3028" s="231"/>
      <c r="K3028" s="231"/>
      <c r="L3028" s="231"/>
      <c r="M3028" s="231"/>
    </row>
    <row r="3029" spans="1:13" ht="12.75" customHeight="1" x14ac:dyDescent="0.3">
      <c r="B3029" s="29"/>
    </row>
    <row r="3030" spans="1:13" ht="12.75" customHeight="1" x14ac:dyDescent="0.3">
      <c r="B3030" s="29"/>
    </row>
    <row r="3031" spans="1:13" ht="12.75" customHeight="1" x14ac:dyDescent="0.3">
      <c r="B3031" s="29"/>
    </row>
    <row r="3032" spans="1:13" ht="12.75" customHeight="1" x14ac:dyDescent="0.3">
      <c r="B3032" s="29"/>
    </row>
    <row r="3033" spans="1:13" ht="12.75" customHeight="1" x14ac:dyDescent="0.3">
      <c r="B3033" s="29"/>
    </row>
    <row r="3034" spans="1:13" ht="12.75" customHeight="1" x14ac:dyDescent="0.3">
      <c r="B3034" s="29"/>
    </row>
    <row r="3035" spans="1:13" ht="12.75" customHeight="1" x14ac:dyDescent="0.3">
      <c r="B3035" s="29"/>
    </row>
    <row r="3036" spans="1:13" ht="12.75" customHeight="1" x14ac:dyDescent="0.3">
      <c r="B3036" s="29"/>
    </row>
    <row r="3037" spans="1:13" ht="12.75" customHeight="1" x14ac:dyDescent="0.3">
      <c r="B3037" s="31"/>
    </row>
    <row r="3038" spans="1:13" ht="12.75" customHeight="1" x14ac:dyDescent="0.3">
      <c r="B3038" s="31"/>
    </row>
    <row r="3039" spans="1:13" ht="12.75" customHeight="1" x14ac:dyDescent="0.3">
      <c r="B3039" s="31"/>
    </row>
    <row r="3040" spans="1:13" ht="12.75" customHeight="1" x14ac:dyDescent="0.3">
      <c r="B3040" s="31"/>
    </row>
    <row r="3041" spans="2:2" ht="12.75" customHeight="1" x14ac:dyDescent="0.3">
      <c r="B3041" s="31"/>
    </row>
    <row r="3042" spans="2:2" ht="12.75" customHeight="1" x14ac:dyDescent="0.3">
      <c r="B3042" s="31"/>
    </row>
    <row r="3043" spans="2:2" ht="12.75" customHeight="1" x14ac:dyDescent="0.3">
      <c r="B3043" s="31"/>
    </row>
    <row r="3044" spans="2:2" ht="12.75" customHeight="1" x14ac:dyDescent="0.3">
      <c r="B3044" s="31"/>
    </row>
    <row r="3045" spans="2:2" ht="12.75" customHeight="1" x14ac:dyDescent="0.3">
      <c r="B3045" s="31"/>
    </row>
    <row r="3046" spans="2:2" ht="12.75" customHeight="1" x14ac:dyDescent="0.3">
      <c r="B3046" s="31"/>
    </row>
    <row r="3047" spans="2:2" ht="12.75" customHeight="1" x14ac:dyDescent="0.3">
      <c r="B3047" s="31"/>
    </row>
    <row r="3048" spans="2:2" ht="12.75" customHeight="1" x14ac:dyDescent="0.3">
      <c r="B3048" s="31"/>
    </row>
    <row r="3049" spans="2:2" ht="12.75" customHeight="1" x14ac:dyDescent="0.3">
      <c r="B3049" s="31"/>
    </row>
    <row r="3050" spans="2:2" ht="12.75" customHeight="1" x14ac:dyDescent="0.3">
      <c r="B3050" s="31"/>
    </row>
    <row r="3051" spans="2:2" ht="12.75" customHeight="1" x14ac:dyDescent="0.3">
      <c r="B3051" s="31"/>
    </row>
    <row r="3052" spans="2:2" ht="12.75" customHeight="1" x14ac:dyDescent="0.3">
      <c r="B3052" s="31"/>
    </row>
    <row r="3053" spans="2:2" ht="12.75" customHeight="1" x14ac:dyDescent="0.3">
      <c r="B3053" s="31"/>
    </row>
    <row r="3054" spans="2:2" ht="12.75" customHeight="1" x14ac:dyDescent="0.3">
      <c r="B3054" s="31"/>
    </row>
    <row r="3055" spans="2:2" ht="12.75" customHeight="1" x14ac:dyDescent="0.3">
      <c r="B3055" s="31"/>
    </row>
    <row r="3056" spans="2:2" ht="12.75" customHeight="1" x14ac:dyDescent="0.3">
      <c r="B3056" s="31"/>
    </row>
    <row r="3057" spans="2:2" ht="12.75" customHeight="1" x14ac:dyDescent="0.3">
      <c r="B3057" s="31"/>
    </row>
    <row r="3058" spans="2:2" ht="12.75" customHeight="1" x14ac:dyDescent="0.3">
      <c r="B3058" s="31"/>
    </row>
    <row r="3059" spans="2:2" ht="12.75" customHeight="1" x14ac:dyDescent="0.3">
      <c r="B3059" s="31"/>
    </row>
    <row r="3060" spans="2:2" ht="12.75" customHeight="1" x14ac:dyDescent="0.3">
      <c r="B3060" s="31"/>
    </row>
    <row r="3061" spans="2:2" ht="12.75" customHeight="1" x14ac:dyDescent="0.3">
      <c r="B3061" s="31"/>
    </row>
    <row r="3062" spans="2:2" ht="12.75" customHeight="1" x14ac:dyDescent="0.3">
      <c r="B3062" s="31"/>
    </row>
    <row r="3063" spans="2:2" ht="12.75" customHeight="1" x14ac:dyDescent="0.3">
      <c r="B3063" s="31"/>
    </row>
    <row r="3064" spans="2:2" ht="12.75" customHeight="1" x14ac:dyDescent="0.3">
      <c r="B3064" s="31"/>
    </row>
    <row r="3065" spans="2:2" ht="12.75" customHeight="1" x14ac:dyDescent="0.3">
      <c r="B3065" s="31"/>
    </row>
    <row r="3066" spans="2:2" ht="12.75" customHeight="1" x14ac:dyDescent="0.3">
      <c r="B3066" s="31"/>
    </row>
    <row r="3067" spans="2:2" ht="12.75" customHeight="1" x14ac:dyDescent="0.3">
      <c r="B3067" s="31"/>
    </row>
    <row r="3068" spans="2:2" ht="12.75" customHeight="1" x14ac:dyDescent="0.3">
      <c r="B3068" s="31"/>
    </row>
    <row r="3069" spans="2:2" ht="12.75" customHeight="1" x14ac:dyDescent="0.3">
      <c r="B3069" s="31"/>
    </row>
    <row r="3070" spans="2:2" ht="12.75" customHeight="1" x14ac:dyDescent="0.3">
      <c r="B3070" s="31"/>
    </row>
    <row r="3071" spans="2:2" ht="12.75" customHeight="1" x14ac:dyDescent="0.3">
      <c r="B3071" s="31"/>
    </row>
    <row r="3072" spans="2:2" ht="12.75" customHeight="1" x14ac:dyDescent="0.3">
      <c r="B3072" s="31"/>
    </row>
    <row r="3073" spans="2:2" ht="12.75" customHeight="1" x14ac:dyDescent="0.3">
      <c r="B3073" s="31"/>
    </row>
    <row r="3074" spans="2:2" ht="12.75" customHeight="1" x14ac:dyDescent="0.3">
      <c r="B3074" s="31"/>
    </row>
    <row r="3075" spans="2:2" ht="12.75" customHeight="1" x14ac:dyDescent="0.3">
      <c r="B3075" s="31"/>
    </row>
    <row r="3076" spans="2:2" ht="12.75" customHeight="1" x14ac:dyDescent="0.3">
      <c r="B3076" s="31"/>
    </row>
    <row r="3077" spans="2:2" ht="12.75" customHeight="1" x14ac:dyDescent="0.3">
      <c r="B3077" s="31"/>
    </row>
    <row r="3078" spans="2:2" ht="12.75" customHeight="1" x14ac:dyDescent="0.3">
      <c r="B3078" s="31"/>
    </row>
    <row r="3079" spans="2:2" ht="12.75" customHeight="1" x14ac:dyDescent="0.3">
      <c r="B3079" s="31"/>
    </row>
    <row r="3080" spans="2:2" ht="12.75" customHeight="1" x14ac:dyDescent="0.3">
      <c r="B3080" s="31"/>
    </row>
    <row r="3081" spans="2:2" ht="12.75" customHeight="1" x14ac:dyDescent="0.3">
      <c r="B3081" s="31"/>
    </row>
    <row r="3082" spans="2:2" ht="12.75" customHeight="1" x14ac:dyDescent="0.3">
      <c r="B3082" s="31"/>
    </row>
    <row r="3083" spans="2:2" ht="12.75" customHeight="1" x14ac:dyDescent="0.3">
      <c r="B3083" s="31"/>
    </row>
    <row r="3084" spans="2:2" ht="12.75" customHeight="1" x14ac:dyDescent="0.3">
      <c r="B3084" s="31"/>
    </row>
    <row r="3085" spans="2:2" ht="12.75" customHeight="1" x14ac:dyDescent="0.3">
      <c r="B3085" s="31"/>
    </row>
    <row r="3086" spans="2:2" ht="12.75" customHeight="1" x14ac:dyDescent="0.3">
      <c r="B3086" s="31"/>
    </row>
    <row r="3087" spans="2:2" ht="12.75" customHeight="1" x14ac:dyDescent="0.3">
      <c r="B3087" s="31"/>
    </row>
    <row r="3088" spans="2:2" ht="12.75" customHeight="1" x14ac:dyDescent="0.3">
      <c r="B3088" s="31"/>
    </row>
    <row r="3089" spans="1:13" ht="12.75" customHeight="1" x14ac:dyDescent="0.3">
      <c r="B3089" s="31"/>
    </row>
    <row r="3090" spans="1:13" ht="12.75" customHeight="1" x14ac:dyDescent="0.3">
      <c r="B3090" s="31"/>
    </row>
    <row r="3091" spans="1:13" ht="12.75" customHeight="1" x14ac:dyDescent="0.3">
      <c r="B3091" s="31"/>
    </row>
    <row r="3092" spans="1:13" ht="12.75" customHeight="1" x14ac:dyDescent="0.3">
      <c r="B3092" s="31"/>
    </row>
    <row r="3093" spans="1:13" ht="12.75" customHeight="1" x14ac:dyDescent="0.3">
      <c r="B3093" s="31"/>
    </row>
    <row r="3094" spans="1:13" ht="12.75" customHeight="1" x14ac:dyDescent="0.3">
      <c r="B3094" s="31"/>
    </row>
    <row r="3095" spans="1:13" ht="12.75" customHeight="1" x14ac:dyDescent="0.3">
      <c r="B3095" s="31"/>
    </row>
    <row r="3096" spans="1:13" ht="12.75" customHeight="1" x14ac:dyDescent="0.3">
      <c r="B3096" s="31"/>
    </row>
    <row r="3097" spans="1:13" ht="12.75" customHeight="1" x14ac:dyDescent="0.3">
      <c r="B3097" s="31"/>
    </row>
    <row r="3098" spans="1:13" ht="12.75" customHeight="1" x14ac:dyDescent="0.3">
      <c r="B3098" s="31"/>
    </row>
    <row r="3099" spans="1:13" ht="12.75" customHeight="1" x14ac:dyDescent="0.3">
      <c r="B3099" s="31"/>
    </row>
    <row r="3100" spans="1:13" ht="12.75" customHeight="1" x14ac:dyDescent="0.25">
      <c r="A3100" s="242"/>
      <c r="B3100" s="12"/>
      <c r="C3100" s="239"/>
      <c r="D3100" s="239"/>
      <c r="E3100" s="239"/>
      <c r="F3100" s="239"/>
      <c r="G3100" s="239"/>
      <c r="H3100" s="239"/>
      <c r="I3100" s="239"/>
      <c r="J3100" s="239"/>
      <c r="K3100" s="239"/>
      <c r="L3100" s="239"/>
      <c r="M3100" s="239"/>
    </row>
    <row r="3101" spans="1:13" s="230" customFormat="1" x14ac:dyDescent="0.3">
      <c r="A3101" s="241"/>
      <c r="B3101" s="7"/>
      <c r="C3101" s="23"/>
      <c r="D3101" s="23"/>
      <c r="E3101" s="23"/>
      <c r="F3101" s="23"/>
      <c r="G3101" s="23"/>
      <c r="H3101" s="23"/>
      <c r="I3101" s="23"/>
      <c r="J3101" s="23"/>
      <c r="K3101" s="23"/>
      <c r="L3101" s="23"/>
      <c r="M3101" s="23"/>
    </row>
    <row r="3102" spans="1:13" s="230" customFormat="1" x14ac:dyDescent="0.3">
      <c r="A3102" s="241"/>
      <c r="B3102" s="7"/>
      <c r="C3102" s="23"/>
      <c r="D3102" s="23"/>
      <c r="E3102" s="23"/>
      <c r="F3102" s="23"/>
      <c r="G3102" s="23"/>
      <c r="H3102" s="23"/>
      <c r="I3102" s="23"/>
      <c r="J3102" s="23"/>
      <c r="K3102" s="23"/>
      <c r="L3102" s="23"/>
      <c r="M3102" s="23"/>
    </row>
  </sheetData>
  <autoFilter ref="A10:IS3102" xr:uid="{00000000-0009-0000-0000-000002000000}"/>
  <customSheetViews>
    <customSheetView guid="{F0ADC036-509F-4B65-ABB7-BB20C5F9332B}" scale="80" showGridLines="0" fitToPage="1" showAutoFilter="1" hiddenRows="1" hiddenColumns="1" showRuler="0" topLeftCell="A7">
      <pane ySplit="9" topLeftCell="A17" activePane="bottomLeft" state="frozen"/>
      <selection pane="bottomLeft" activeCell="B7" sqref="B7:E7"/>
      <pageMargins left="0.74803149606299213" right="0.74803149606299213" top="0.98425196850393704" bottom="0.98425196850393704" header="0.51181102362204722" footer="0.51181102362204722"/>
      <pageSetup paperSize="9" scale="50" fitToHeight="0" orientation="landscape" r:id="rId1"/>
      <headerFooter alignWithMargins="0"/>
      <autoFilter ref="B1:P1" xr:uid="{301F86E5-06F2-42DD-AFA7-54FCCFC23BBC}"/>
    </customSheetView>
    <customSheetView guid="{9D3E0081-5F12-43AE-BF47-15F1B09827A7}" scale="80" showGridLines="0" fitToPage="1" filter="1" showAutoFilter="1" hiddenColumns="1" showRuler="0" topLeftCell="B1">
      <pane ySplit="8" topLeftCell="A9" activePane="bottomLeft" state="frozen"/>
      <selection pane="bottomLeft" activeCell="AC136" sqref="AC136:AC2459"/>
      <pageMargins left="0.74803149606299213" right="0.74803149606299213" top="0.98425196850393704" bottom="0.98425196850393704" header="0.51181102362204722" footer="0.51181102362204722"/>
      <pageSetup paperSize="9" scale="32" fitToHeight="0" orientation="landscape" r:id="rId2"/>
      <headerFooter alignWithMargins="0"/>
      <autoFilter ref="B1:AD1" xr:uid="{65ABF967-9DE9-4814-A533-DF79D22459A3}">
        <filterColumn colId="28">
          <customFilters and="1">
            <customFilter val="*Complete*"/>
          </customFilters>
        </filterColumn>
      </autoFilter>
    </customSheetView>
    <customSheetView guid="{B10EE734-757C-468F-84A1-D1F59B8B98D0}" scale="80" showGridLines="0" fitToPage="1" filter="1" showAutoFilter="1" hiddenColumns="1" showRuler="0">
      <pane ySplit="8" topLeftCell="A9" activePane="bottomLeft" state="frozen"/>
      <selection pane="bottomLeft" activeCell="C3535" sqref="C3535"/>
      <pageMargins left="0.74803149606299213" right="0.74803149606299213" top="0.98425196850393704" bottom="0.98425196850393704" header="0.51181102362204722" footer="0.51181102362204722"/>
      <pageSetup paperSize="9" scale="32" fitToHeight="0" orientation="landscape" r:id="rId3"/>
      <headerFooter alignWithMargins="0"/>
      <autoFilter ref="B1:AD1" xr:uid="{73EAF270-8DCB-41B3-9CF1-9DEF421DFF4F}">
        <filterColumn colId="28">
          <customFilters and="1">
            <customFilter val="*Schema*"/>
          </customFilters>
        </filterColumn>
      </autoFilter>
    </customSheetView>
    <customSheetView guid="{CFD4B24B-326F-455E-9EE4-C694EF0991A6}" scale="80" showGridLines="0" fitToPage="1" showAutoFilter="1" hiddenRows="1" hiddenColumns="1" showRuler="0" topLeftCell="A7">
      <pane ySplit="9" topLeftCell="A17" activePane="bottomLeft" state="frozen"/>
      <selection pane="bottomLeft" activeCell="B7" sqref="B7:E7"/>
      <pageMargins left="0.74803149606299213" right="0.74803149606299213" top="0.98425196850393704" bottom="0.98425196850393704" header="0.51181102362204722" footer="0.51181102362204722"/>
      <pageSetup paperSize="9" scale="50" fitToHeight="0" orientation="landscape" r:id="rId4"/>
      <headerFooter alignWithMargins="0"/>
      <autoFilter ref="B1:P1" xr:uid="{9AD50939-21E4-44AD-A124-BE4DA69F5927}"/>
    </customSheetView>
  </customSheetViews>
  <mergeCells count="3">
    <mergeCell ref="B7:E7"/>
    <mergeCell ref="B6:E6"/>
    <mergeCell ref="A1:M1"/>
  </mergeCells>
  <phoneticPr fontId="22" type="noConversion"/>
  <conditionalFormatting sqref="B7">
    <cfRule type="expression" dxfId="39" priority="1" stopIfTrue="1">
      <formula>B7=""</formula>
    </cfRule>
  </conditionalFormatting>
  <dataValidations xWindow="592" yWindow="159" count="2">
    <dataValidation allowBlank="1" showErrorMessage="1" sqref="B9" xr:uid="{00000000-0002-0000-0200-000000000000}"/>
    <dataValidation type="list" allowBlank="1" showInputMessage="1" showErrorMessage="1" sqref="B7" xr:uid="{00000000-0002-0000-0200-000001000000}">
      <formula1>allocation_select</formula1>
    </dataValidation>
  </dataValidations>
  <pageMargins left="0.74803149606299213" right="0.74803149606299213" top="0.98425196850393704" bottom="0.98425196850393704" header="0.51181102362204722" footer="0.51181102362204722"/>
  <pageSetup paperSize="9" scale="61" fitToHeight="0" orientation="landscape"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3684" r:id="rId8" name="Button 612">
              <controlPr defaultSize="0" print="0" autoFill="0" autoPict="0" macro="[0]!Expand_collapse_Groups_Main">
                <anchor moveWithCells="1" sizeWithCells="1">
                  <from>
                    <xdr:col>3</xdr:col>
                    <xdr:colOff>88900</xdr:colOff>
                    <xdr:row>3</xdr:row>
                    <xdr:rowOff>133350</xdr:rowOff>
                  </from>
                  <to>
                    <xdr:col>4</xdr:col>
                    <xdr:colOff>603250</xdr:colOff>
                    <xdr:row>4</xdr:row>
                    <xdr:rowOff>228600</xdr:rowOff>
                  </to>
                </anchor>
              </controlPr>
            </control>
          </mc:Choice>
        </mc:AlternateContent>
        <mc:AlternateContent xmlns:mc="http://schemas.openxmlformats.org/markup-compatibility/2006">
          <mc:Choice Requires="x14">
            <control shapeId="3685" r:id="rId9" name="Button 613">
              <controlPr defaultSize="0" print="0" autoFill="0" autoPict="0" macro="[0]!Reset_search_filters">
                <anchor moveWithCells="1" sizeWithCells="1">
                  <from>
                    <xdr:col>4</xdr:col>
                    <xdr:colOff>1428750</xdr:colOff>
                    <xdr:row>3</xdr:row>
                    <xdr:rowOff>127000</xdr:rowOff>
                  </from>
                  <to>
                    <xdr:col>4</xdr:col>
                    <xdr:colOff>2038350</xdr:colOff>
                    <xdr:row>4</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8"/>
    <pageSetUpPr fitToPage="1"/>
  </sheetPr>
  <dimension ref="A1:N222"/>
  <sheetViews>
    <sheetView topLeftCell="C1" zoomScaleNormal="100" workbookViewId="0">
      <pane ySplit="2" topLeftCell="A129" activePane="bottomLeft" state="frozen"/>
      <selection pane="bottomLeft" activeCell="K130" sqref="K130"/>
    </sheetView>
  </sheetViews>
  <sheetFormatPr defaultColWidth="9.1796875" defaultRowHeight="12.5" x14ac:dyDescent="0.25"/>
  <cols>
    <col min="1" max="1" width="36.1796875" style="23" customWidth="1"/>
    <col min="2" max="2" width="24.26953125" style="23" customWidth="1"/>
    <col min="3" max="3" width="34" style="23" customWidth="1"/>
    <col min="4" max="10" width="10.54296875" style="23" customWidth="1"/>
    <col min="11" max="11" width="9.1796875" style="241"/>
    <col min="12" max="12" width="9.1796875" style="239"/>
    <col min="13" max="13" width="37.1796875" style="23" customWidth="1"/>
    <col min="14" max="16384" width="9.1796875" style="23"/>
  </cols>
  <sheetData>
    <row r="1" spans="1:13" customFormat="1" ht="24" customHeight="1" x14ac:dyDescent="0.25">
      <c r="A1" s="334" t="s">
        <v>4222</v>
      </c>
      <c r="B1" s="334"/>
      <c r="C1" s="334"/>
      <c r="D1" s="334"/>
      <c r="E1" s="334"/>
      <c r="F1" s="334"/>
      <c r="G1" s="334"/>
      <c r="H1" s="334"/>
      <c r="I1" s="334"/>
      <c r="J1" s="334"/>
      <c r="K1" s="334"/>
      <c r="L1" s="334"/>
    </row>
    <row r="2" spans="1:13" customFormat="1" ht="39" x14ac:dyDescent="0.25">
      <c r="A2" s="122" t="str">
        <f>"Business Name ("&amp;COUNTA(A3:A247)&amp;")"</f>
        <v>Business Name (220)</v>
      </c>
      <c r="B2" s="122" t="s">
        <v>2262</v>
      </c>
      <c r="C2" s="122" t="s">
        <v>928</v>
      </c>
      <c r="D2" s="207" t="s">
        <v>2666</v>
      </c>
      <c r="E2" s="207" t="s">
        <v>516</v>
      </c>
      <c r="F2" s="207" t="s">
        <v>517</v>
      </c>
      <c r="G2" s="207" t="s">
        <v>518</v>
      </c>
      <c r="H2" s="207" t="s">
        <v>519</v>
      </c>
      <c r="I2" s="207" t="s">
        <v>520</v>
      </c>
      <c r="J2" s="207" t="s">
        <v>2667</v>
      </c>
      <c r="K2" s="208" t="str">
        <f>"Coded Values ("&amp;COUNTA(K3:K259)&amp;")"</f>
        <v>Coded Values (70)</v>
      </c>
      <c r="L2" s="208" t="str">
        <f>"Enumerated? ("&amp;COUNTIF(L3:L259,"Yes")&amp;")"</f>
        <v>Enumerated? (56)</v>
      </c>
      <c r="M2" s="289" t="s">
        <v>4234</v>
      </c>
    </row>
    <row r="3" spans="1:13" ht="66" customHeight="1" x14ac:dyDescent="0.25">
      <c r="A3" s="25" t="s">
        <v>529</v>
      </c>
      <c r="B3" s="209" t="s">
        <v>2289</v>
      </c>
      <c r="C3" s="25" t="s">
        <v>624</v>
      </c>
      <c r="D3" s="25" t="s">
        <v>2241</v>
      </c>
      <c r="E3" s="25" t="s">
        <v>2248</v>
      </c>
      <c r="F3" s="25">
        <v>3</v>
      </c>
      <c r="G3" s="25" t="s">
        <v>2248</v>
      </c>
      <c r="H3" s="25" t="s">
        <v>2248</v>
      </c>
      <c r="I3" s="25" t="s">
        <v>2248</v>
      </c>
      <c r="J3" s="25" t="s">
        <v>2248</v>
      </c>
      <c r="K3" s="243" t="s">
        <v>522</v>
      </c>
      <c r="L3" s="244" t="s">
        <v>2248</v>
      </c>
    </row>
    <row r="4" spans="1:13" ht="37.5" x14ac:dyDescent="0.25">
      <c r="A4" s="25" t="s">
        <v>3442</v>
      </c>
      <c r="B4" s="209" t="s">
        <v>125</v>
      </c>
      <c r="C4" s="25" t="s">
        <v>3651</v>
      </c>
      <c r="D4" s="25" t="s">
        <v>2241</v>
      </c>
      <c r="E4" s="25" t="s">
        <v>2248</v>
      </c>
      <c r="F4" s="25">
        <v>100</v>
      </c>
      <c r="G4" s="25" t="s">
        <v>2248</v>
      </c>
      <c r="H4" s="25" t="s">
        <v>2248</v>
      </c>
      <c r="I4" s="25" t="s">
        <v>2248</v>
      </c>
      <c r="J4" s="25" t="s">
        <v>2249</v>
      </c>
      <c r="K4" s="245"/>
      <c r="L4" s="246" t="s">
        <v>2248</v>
      </c>
      <c r="M4" s="23" t="s">
        <v>4227</v>
      </c>
    </row>
    <row r="5" spans="1:13" ht="133.5" customHeight="1" x14ac:dyDescent="0.25">
      <c r="A5" s="25" t="s">
        <v>3443</v>
      </c>
      <c r="B5" s="209" t="s">
        <v>126</v>
      </c>
      <c r="C5" s="25" t="s">
        <v>3650</v>
      </c>
      <c r="D5" s="25" t="s">
        <v>2241</v>
      </c>
      <c r="E5" s="25" t="s">
        <v>2248</v>
      </c>
      <c r="F5" s="25">
        <v>40</v>
      </c>
      <c r="G5" s="25" t="s">
        <v>2248</v>
      </c>
      <c r="H5" s="25" t="s">
        <v>2248</v>
      </c>
      <c r="I5" s="25" t="s">
        <v>2248</v>
      </c>
      <c r="J5" s="25" t="s">
        <v>2248</v>
      </c>
      <c r="K5" s="245"/>
      <c r="L5" s="246" t="s">
        <v>2248</v>
      </c>
    </row>
    <row r="6" spans="1:13" ht="112.5" x14ac:dyDescent="0.25">
      <c r="A6" s="25" t="s">
        <v>3444</v>
      </c>
      <c r="B6" s="209" t="s">
        <v>127</v>
      </c>
      <c r="C6" s="25" t="s">
        <v>1246</v>
      </c>
      <c r="D6" s="25" t="s">
        <v>2242</v>
      </c>
      <c r="E6" s="25" t="s">
        <v>2248</v>
      </c>
      <c r="F6" s="25" t="s">
        <v>2248</v>
      </c>
      <c r="G6" s="25" t="s">
        <v>2248</v>
      </c>
      <c r="H6" s="25">
        <v>15</v>
      </c>
      <c r="I6" s="25">
        <v>8</v>
      </c>
      <c r="J6" s="25" t="s">
        <v>2248</v>
      </c>
      <c r="K6" s="245"/>
      <c r="L6" s="246" t="s">
        <v>2248</v>
      </c>
    </row>
    <row r="7" spans="1:13" ht="25" x14ac:dyDescent="0.25">
      <c r="A7" s="25" t="s">
        <v>3445</v>
      </c>
      <c r="B7" s="209" t="s">
        <v>128</v>
      </c>
      <c r="C7" s="25" t="s">
        <v>1248</v>
      </c>
      <c r="D7" s="25" t="s">
        <v>2241</v>
      </c>
      <c r="E7" s="25" t="s">
        <v>2248</v>
      </c>
      <c r="F7" s="25">
        <v>40</v>
      </c>
      <c r="G7" s="25" t="s">
        <v>2248</v>
      </c>
      <c r="H7" s="25" t="s">
        <v>2248</v>
      </c>
      <c r="I7" s="25" t="s">
        <v>2248</v>
      </c>
      <c r="J7" s="25" t="s">
        <v>2248</v>
      </c>
      <c r="K7" s="245"/>
      <c r="L7" s="246" t="s">
        <v>2248</v>
      </c>
    </row>
    <row r="8" spans="1:13" ht="25" x14ac:dyDescent="0.25">
      <c r="A8" s="25" t="s">
        <v>3446</v>
      </c>
      <c r="B8" s="209" t="s">
        <v>128</v>
      </c>
      <c r="C8" s="25" t="s">
        <v>1249</v>
      </c>
      <c r="D8" s="25" t="s">
        <v>2241</v>
      </c>
      <c r="E8" s="25" t="s">
        <v>2248</v>
      </c>
      <c r="F8" s="25">
        <v>40</v>
      </c>
      <c r="G8" s="25" t="s">
        <v>2248</v>
      </c>
      <c r="H8" s="25" t="s">
        <v>2248</v>
      </c>
      <c r="I8" s="25" t="s">
        <v>2248</v>
      </c>
      <c r="J8" s="25" t="s">
        <v>2248</v>
      </c>
      <c r="K8" s="245"/>
      <c r="L8" s="246" t="s">
        <v>2248</v>
      </c>
    </row>
    <row r="9" spans="1:13" ht="25" x14ac:dyDescent="0.25">
      <c r="A9" s="25" t="s">
        <v>3447</v>
      </c>
      <c r="B9" s="209" t="s">
        <v>128</v>
      </c>
      <c r="C9" s="25" t="s">
        <v>1252</v>
      </c>
      <c r="D9" s="25" t="s">
        <v>2241</v>
      </c>
      <c r="E9" s="25" t="s">
        <v>2248</v>
      </c>
      <c r="F9" s="25">
        <v>40</v>
      </c>
      <c r="G9" s="25" t="s">
        <v>2248</v>
      </c>
      <c r="H9" s="25" t="s">
        <v>2248</v>
      </c>
      <c r="I9" s="25" t="s">
        <v>2248</v>
      </c>
      <c r="J9" s="25" t="s">
        <v>2248</v>
      </c>
      <c r="K9" s="245"/>
      <c r="L9" s="246" t="s">
        <v>2248</v>
      </c>
    </row>
    <row r="10" spans="1:13" ht="25" x14ac:dyDescent="0.25">
      <c r="A10" s="25" t="s">
        <v>2109</v>
      </c>
      <c r="B10" s="209" t="s">
        <v>128</v>
      </c>
      <c r="C10" s="25" t="s">
        <v>1253</v>
      </c>
      <c r="D10" s="25" t="s">
        <v>2241</v>
      </c>
      <c r="E10" s="25" t="s">
        <v>2248</v>
      </c>
      <c r="F10" s="25">
        <v>40</v>
      </c>
      <c r="G10" s="25" t="s">
        <v>2248</v>
      </c>
      <c r="H10" s="25" t="s">
        <v>2248</v>
      </c>
      <c r="I10" s="25" t="s">
        <v>2248</v>
      </c>
      <c r="J10" s="25" t="s">
        <v>2248</v>
      </c>
      <c r="K10" s="245"/>
      <c r="L10" s="246" t="s">
        <v>2248</v>
      </c>
    </row>
    <row r="11" spans="1:13" ht="75" x14ac:dyDescent="0.25">
      <c r="A11" s="25" t="s">
        <v>2110</v>
      </c>
      <c r="B11" s="209" t="s">
        <v>129</v>
      </c>
      <c r="C11" s="25" t="s">
        <v>2673</v>
      </c>
      <c r="D11" s="25" t="s">
        <v>2242</v>
      </c>
      <c r="E11" s="25" t="s">
        <v>2248</v>
      </c>
      <c r="F11" s="25" t="s">
        <v>2248</v>
      </c>
      <c r="G11" s="25" t="s">
        <v>2248</v>
      </c>
      <c r="H11" s="25">
        <v>9</v>
      </c>
      <c r="I11" s="25">
        <v>2</v>
      </c>
      <c r="J11" s="25" t="s">
        <v>2248</v>
      </c>
      <c r="K11" s="245"/>
      <c r="L11" s="246" t="s">
        <v>2248</v>
      </c>
    </row>
    <row r="12" spans="1:13" ht="50" x14ac:dyDescent="0.25">
      <c r="A12" s="25" t="s">
        <v>511</v>
      </c>
      <c r="B12" s="209" t="s">
        <v>130</v>
      </c>
      <c r="C12" s="25" t="s">
        <v>2580</v>
      </c>
      <c r="D12" s="25" t="s">
        <v>2241</v>
      </c>
      <c r="E12" s="25">
        <v>2</v>
      </c>
      <c r="F12" s="25" t="s">
        <v>2248</v>
      </c>
      <c r="G12" s="25" t="s">
        <v>2248</v>
      </c>
      <c r="H12" s="25" t="s">
        <v>2248</v>
      </c>
      <c r="I12" s="25" t="s">
        <v>2248</v>
      </c>
      <c r="J12" s="25" t="s">
        <v>2248</v>
      </c>
      <c r="K12" s="243" t="s">
        <v>522</v>
      </c>
      <c r="L12" s="244" t="s">
        <v>1060</v>
      </c>
    </row>
    <row r="13" spans="1:13" ht="62.5" x14ac:dyDescent="0.25">
      <c r="A13" s="25" t="s">
        <v>2111</v>
      </c>
      <c r="B13" s="209" t="s">
        <v>131</v>
      </c>
      <c r="C13" s="25" t="s">
        <v>3457</v>
      </c>
      <c r="D13" s="25" t="s">
        <v>2242</v>
      </c>
      <c r="E13" s="25" t="s">
        <v>2248</v>
      </c>
      <c r="F13" s="25" t="s">
        <v>2248</v>
      </c>
      <c r="G13" s="25" t="s">
        <v>2248</v>
      </c>
      <c r="H13" s="25">
        <v>13</v>
      </c>
      <c r="I13" s="25">
        <v>2</v>
      </c>
      <c r="J13" s="25" t="s">
        <v>2248</v>
      </c>
      <c r="K13" s="245"/>
      <c r="L13" s="246" t="s">
        <v>2248</v>
      </c>
    </row>
    <row r="14" spans="1:13" ht="50" x14ac:dyDescent="0.25">
      <c r="A14" s="25" t="s">
        <v>2112</v>
      </c>
      <c r="B14" s="209" t="s">
        <v>132</v>
      </c>
      <c r="C14" s="25" t="s">
        <v>3846</v>
      </c>
      <c r="D14" s="25" t="s">
        <v>2243</v>
      </c>
      <c r="E14" s="25" t="s">
        <v>2248</v>
      </c>
      <c r="F14" s="25" t="s">
        <v>2248</v>
      </c>
      <c r="G14" s="25" t="s">
        <v>2248</v>
      </c>
      <c r="H14" s="25" t="s">
        <v>2248</v>
      </c>
      <c r="I14" s="25" t="s">
        <v>2248</v>
      </c>
      <c r="J14" s="25" t="s">
        <v>2248</v>
      </c>
      <c r="K14" s="245"/>
      <c r="L14" s="246" t="s">
        <v>2248</v>
      </c>
    </row>
    <row r="15" spans="1:13" ht="50" x14ac:dyDescent="0.25">
      <c r="A15" s="25" t="s">
        <v>2113</v>
      </c>
      <c r="B15" s="209" t="s">
        <v>3</v>
      </c>
      <c r="C15" s="25" t="s">
        <v>3842</v>
      </c>
      <c r="D15" s="25" t="s">
        <v>2241</v>
      </c>
      <c r="E15" s="25">
        <v>10</v>
      </c>
      <c r="F15" s="25" t="s">
        <v>2248</v>
      </c>
      <c r="G15" s="25" t="s">
        <v>2248</v>
      </c>
      <c r="H15" s="25" t="s">
        <v>2248</v>
      </c>
      <c r="I15" s="25" t="s">
        <v>2248</v>
      </c>
      <c r="J15" s="25" t="s">
        <v>2250</v>
      </c>
      <c r="K15" s="245"/>
      <c r="L15" s="246" t="s">
        <v>2248</v>
      </c>
      <c r="M15" s="23" t="s">
        <v>4227</v>
      </c>
    </row>
    <row r="16" spans="1:13" ht="25" x14ac:dyDescent="0.25">
      <c r="A16" s="25" t="s">
        <v>1882</v>
      </c>
      <c r="B16" s="209" t="s">
        <v>4</v>
      </c>
      <c r="C16" s="25" t="s">
        <v>3848</v>
      </c>
      <c r="D16" s="25" t="s">
        <v>2241</v>
      </c>
      <c r="E16" s="25">
        <v>4</v>
      </c>
      <c r="F16" s="25" t="s">
        <v>2248</v>
      </c>
      <c r="G16" s="25" t="s">
        <v>2248</v>
      </c>
      <c r="H16" s="25" t="s">
        <v>2248</v>
      </c>
      <c r="I16" s="25" t="s">
        <v>2248</v>
      </c>
      <c r="J16" s="25" t="s">
        <v>2248</v>
      </c>
      <c r="K16" s="243" t="s">
        <v>522</v>
      </c>
      <c r="L16" s="244" t="s">
        <v>1060</v>
      </c>
    </row>
    <row r="17" spans="1:13" ht="37.5" x14ac:dyDescent="0.25">
      <c r="A17" s="25" t="s">
        <v>543</v>
      </c>
      <c r="B17" s="209" t="s">
        <v>5</v>
      </c>
      <c r="C17" s="25" t="s">
        <v>3847</v>
      </c>
      <c r="D17" s="25" t="s">
        <v>2241</v>
      </c>
      <c r="E17" s="25">
        <v>3</v>
      </c>
      <c r="F17" s="25" t="s">
        <v>2248</v>
      </c>
      <c r="G17" s="25" t="s">
        <v>2248</v>
      </c>
      <c r="H17" s="25" t="s">
        <v>2248</v>
      </c>
      <c r="I17" s="25" t="s">
        <v>2248</v>
      </c>
      <c r="J17" s="25" t="s">
        <v>2248</v>
      </c>
      <c r="K17" s="243" t="s">
        <v>522</v>
      </c>
      <c r="L17" s="244" t="s">
        <v>1060</v>
      </c>
    </row>
    <row r="18" spans="1:13" ht="37.5" x14ac:dyDescent="0.25">
      <c r="A18" s="25" t="s">
        <v>3428</v>
      </c>
      <c r="B18" s="209" t="s">
        <v>6</v>
      </c>
      <c r="C18" s="25" t="s">
        <v>2892</v>
      </c>
      <c r="D18" s="25" t="s">
        <v>2243</v>
      </c>
      <c r="E18" s="25" t="s">
        <v>2248</v>
      </c>
      <c r="F18" s="25" t="s">
        <v>2248</v>
      </c>
      <c r="G18" s="25" t="s">
        <v>2248</v>
      </c>
      <c r="H18" s="25" t="s">
        <v>2248</v>
      </c>
      <c r="I18" s="25" t="s">
        <v>2248</v>
      </c>
      <c r="J18" s="25" t="s">
        <v>2248</v>
      </c>
      <c r="K18" s="245"/>
      <c r="L18" s="246" t="s">
        <v>2248</v>
      </c>
    </row>
    <row r="19" spans="1:13" ht="87.5" x14ac:dyDescent="0.25">
      <c r="A19" s="25" t="s">
        <v>3429</v>
      </c>
      <c r="B19" s="209" t="s">
        <v>7</v>
      </c>
      <c r="C19" s="25" t="s">
        <v>2891</v>
      </c>
      <c r="D19" s="25" t="s">
        <v>2243</v>
      </c>
      <c r="E19" s="25" t="s">
        <v>2248</v>
      </c>
      <c r="F19" s="25" t="s">
        <v>2248</v>
      </c>
      <c r="G19" s="25" t="s">
        <v>2248</v>
      </c>
      <c r="H19" s="25" t="s">
        <v>2248</v>
      </c>
      <c r="I19" s="25" t="s">
        <v>2248</v>
      </c>
      <c r="J19" s="25" t="s">
        <v>2248</v>
      </c>
      <c r="K19" s="245"/>
      <c r="L19" s="246" t="s">
        <v>2248</v>
      </c>
    </row>
    <row r="20" spans="1:13" ht="62.5" x14ac:dyDescent="0.25">
      <c r="A20" s="25" t="s">
        <v>2114</v>
      </c>
      <c r="B20" s="209" t="s">
        <v>2572</v>
      </c>
      <c r="C20" s="25" t="s">
        <v>2887</v>
      </c>
      <c r="D20" s="25" t="s">
        <v>2242</v>
      </c>
      <c r="E20" s="25" t="s">
        <v>2248</v>
      </c>
      <c r="F20" s="25" t="s">
        <v>2248</v>
      </c>
      <c r="G20" s="25" t="s">
        <v>2248</v>
      </c>
      <c r="H20" s="25">
        <v>16</v>
      </c>
      <c r="I20" s="25">
        <v>7</v>
      </c>
      <c r="J20" s="25" t="s">
        <v>2248</v>
      </c>
      <c r="K20" s="245"/>
      <c r="L20" s="246" t="s">
        <v>2248</v>
      </c>
    </row>
    <row r="21" spans="1:13" ht="62.5" x14ac:dyDescent="0.25">
      <c r="A21" s="25" t="s">
        <v>2122</v>
      </c>
      <c r="B21" s="209" t="s">
        <v>3103</v>
      </c>
      <c r="C21" s="25" t="s">
        <v>2652</v>
      </c>
      <c r="D21" s="25" t="s">
        <v>2241</v>
      </c>
      <c r="E21" s="25" t="s">
        <v>2248</v>
      </c>
      <c r="F21" s="25">
        <v>40</v>
      </c>
      <c r="G21" s="25" t="s">
        <v>2248</v>
      </c>
      <c r="H21" s="25" t="s">
        <v>2248</v>
      </c>
      <c r="I21" s="25" t="s">
        <v>2248</v>
      </c>
      <c r="J21" s="25" t="s">
        <v>2248</v>
      </c>
      <c r="K21" s="245"/>
      <c r="L21" s="246" t="s">
        <v>2248</v>
      </c>
    </row>
    <row r="22" spans="1:13" ht="37.5" x14ac:dyDescent="0.25">
      <c r="A22" s="25" t="s">
        <v>2115</v>
      </c>
      <c r="B22" s="209" t="s">
        <v>2573</v>
      </c>
      <c r="C22" s="25" t="s">
        <v>2890</v>
      </c>
      <c r="D22" s="25" t="s">
        <v>2243</v>
      </c>
      <c r="E22" s="25" t="s">
        <v>2248</v>
      </c>
      <c r="F22" s="25" t="s">
        <v>2248</v>
      </c>
      <c r="G22" s="25" t="s">
        <v>2248</v>
      </c>
      <c r="H22" s="25" t="s">
        <v>2248</v>
      </c>
      <c r="I22" s="25" t="s">
        <v>2248</v>
      </c>
      <c r="J22" s="25" t="s">
        <v>2248</v>
      </c>
      <c r="K22" s="245"/>
      <c r="L22" s="246" t="s">
        <v>2248</v>
      </c>
    </row>
    <row r="23" spans="1:13" ht="150" x14ac:dyDescent="0.25">
      <c r="A23" s="25" t="s">
        <v>2116</v>
      </c>
      <c r="B23" s="209" t="s">
        <v>2574</v>
      </c>
      <c r="C23" s="25" t="s">
        <v>3459</v>
      </c>
      <c r="D23" s="25" t="s">
        <v>2244</v>
      </c>
      <c r="E23" s="25" t="s">
        <v>2248</v>
      </c>
      <c r="F23" s="25" t="s">
        <v>2248</v>
      </c>
      <c r="G23" s="25" t="s">
        <v>2248</v>
      </c>
      <c r="H23" s="25" t="s">
        <v>2248</v>
      </c>
      <c r="I23" s="25" t="s">
        <v>2248</v>
      </c>
      <c r="J23" s="25" t="s">
        <v>2248</v>
      </c>
      <c r="K23" s="245"/>
      <c r="L23" s="246" t="s">
        <v>2248</v>
      </c>
    </row>
    <row r="24" spans="1:13" ht="62.5" x14ac:dyDescent="0.25">
      <c r="A24" s="25" t="s">
        <v>550</v>
      </c>
      <c r="B24" s="209" t="s">
        <v>2575</v>
      </c>
      <c r="C24" s="25" t="s">
        <v>2661</v>
      </c>
      <c r="D24" s="25" t="s">
        <v>2241</v>
      </c>
      <c r="E24" s="25">
        <v>2</v>
      </c>
      <c r="F24" s="25" t="s">
        <v>2248</v>
      </c>
      <c r="G24" s="25" t="s">
        <v>2248</v>
      </c>
      <c r="H24" s="25" t="s">
        <v>2248</v>
      </c>
      <c r="I24" s="25" t="s">
        <v>2248</v>
      </c>
      <c r="J24" s="25" t="s">
        <v>2248</v>
      </c>
      <c r="K24" s="243" t="s">
        <v>522</v>
      </c>
      <c r="L24" s="244" t="s">
        <v>1060</v>
      </c>
    </row>
    <row r="25" spans="1:13" ht="87.5" x14ac:dyDescent="0.25">
      <c r="A25" s="25" t="s">
        <v>2117</v>
      </c>
      <c r="B25" s="209" t="s">
        <v>2576</v>
      </c>
      <c r="C25" s="25" t="s">
        <v>3409</v>
      </c>
      <c r="D25" s="25" t="s">
        <v>2244</v>
      </c>
      <c r="E25" s="25" t="s">
        <v>2248</v>
      </c>
      <c r="F25" s="25" t="s">
        <v>2248</v>
      </c>
      <c r="G25" s="25" t="s">
        <v>2248</v>
      </c>
      <c r="H25" s="25" t="s">
        <v>2248</v>
      </c>
      <c r="I25" s="25" t="s">
        <v>2248</v>
      </c>
      <c r="J25" s="25" t="s">
        <v>2248</v>
      </c>
      <c r="K25" s="245"/>
      <c r="L25" s="246" t="s">
        <v>2248</v>
      </c>
    </row>
    <row r="26" spans="1:13" ht="37.5" x14ac:dyDescent="0.25">
      <c r="A26" s="25" t="s">
        <v>2126</v>
      </c>
      <c r="B26" s="209" t="s">
        <v>66</v>
      </c>
      <c r="C26" s="25" t="s">
        <v>1050</v>
      </c>
      <c r="D26" s="25" t="s">
        <v>2244</v>
      </c>
      <c r="E26" s="25" t="s">
        <v>2248</v>
      </c>
      <c r="F26" s="25" t="s">
        <v>2248</v>
      </c>
      <c r="G26" s="25" t="s">
        <v>2248</v>
      </c>
      <c r="H26" s="25" t="s">
        <v>2248</v>
      </c>
      <c r="I26" s="25" t="s">
        <v>2248</v>
      </c>
      <c r="J26" s="25" t="s">
        <v>2248</v>
      </c>
      <c r="K26" s="245"/>
      <c r="L26" s="246" t="s">
        <v>2248</v>
      </c>
    </row>
    <row r="27" spans="1:13" ht="62.5" x14ac:dyDescent="0.25">
      <c r="A27" s="25" t="s">
        <v>82</v>
      </c>
      <c r="B27" s="209" t="s">
        <v>1988</v>
      </c>
      <c r="C27" s="25" t="s">
        <v>3412</v>
      </c>
      <c r="D27" s="25" t="s">
        <v>2241</v>
      </c>
      <c r="E27" s="25">
        <v>2</v>
      </c>
      <c r="F27" s="25" t="s">
        <v>2248</v>
      </c>
      <c r="G27" s="25" t="s">
        <v>2248</v>
      </c>
      <c r="H27" s="25" t="s">
        <v>2248</v>
      </c>
      <c r="I27" s="25" t="s">
        <v>2248</v>
      </c>
      <c r="J27" s="25" t="s">
        <v>2248</v>
      </c>
      <c r="K27" s="243" t="s">
        <v>522</v>
      </c>
      <c r="L27" s="244" t="s">
        <v>1060</v>
      </c>
    </row>
    <row r="28" spans="1:13" ht="37.5" x14ac:dyDescent="0.25">
      <c r="A28" s="25" t="s">
        <v>2118</v>
      </c>
      <c r="B28" s="209" t="s">
        <v>1989</v>
      </c>
      <c r="C28" s="25" t="s">
        <v>3450</v>
      </c>
      <c r="D28" s="25" t="s">
        <v>2244</v>
      </c>
      <c r="E28" s="25" t="s">
        <v>2248</v>
      </c>
      <c r="F28" s="25" t="s">
        <v>2248</v>
      </c>
      <c r="G28" s="25" t="s">
        <v>2248</v>
      </c>
      <c r="H28" s="25" t="s">
        <v>2248</v>
      </c>
      <c r="I28" s="25" t="s">
        <v>2248</v>
      </c>
      <c r="J28" s="25" t="s">
        <v>2248</v>
      </c>
      <c r="K28" s="245"/>
      <c r="L28" s="246" t="s">
        <v>2248</v>
      </c>
    </row>
    <row r="29" spans="1:13" ht="37.5" x14ac:dyDescent="0.25">
      <c r="A29" s="25" t="s">
        <v>2119</v>
      </c>
      <c r="B29" s="209" t="s">
        <v>1990</v>
      </c>
      <c r="C29" s="25" t="s">
        <v>3407</v>
      </c>
      <c r="D29" s="25" t="s">
        <v>2245</v>
      </c>
      <c r="E29" s="25" t="s">
        <v>2248</v>
      </c>
      <c r="F29" s="25" t="s">
        <v>2248</v>
      </c>
      <c r="G29" s="25" t="s">
        <v>2248</v>
      </c>
      <c r="H29" s="25">
        <v>6</v>
      </c>
      <c r="I29" s="25" t="s">
        <v>2248</v>
      </c>
      <c r="J29" s="25" t="s">
        <v>2248</v>
      </c>
      <c r="K29" s="245"/>
      <c r="L29" s="246" t="s">
        <v>2248</v>
      </c>
    </row>
    <row r="30" spans="1:13" ht="50" x14ac:dyDescent="0.25">
      <c r="A30" s="25" t="s">
        <v>2128</v>
      </c>
      <c r="B30" s="209" t="s">
        <v>1731</v>
      </c>
      <c r="C30" s="25" t="s">
        <v>2642</v>
      </c>
      <c r="D30" s="25" t="s">
        <v>2243</v>
      </c>
      <c r="E30" s="25" t="s">
        <v>2248</v>
      </c>
      <c r="F30" s="25" t="s">
        <v>2248</v>
      </c>
      <c r="G30" s="25" t="s">
        <v>2248</v>
      </c>
      <c r="H30" s="25" t="s">
        <v>2248</v>
      </c>
      <c r="I30" s="25" t="s">
        <v>2248</v>
      </c>
      <c r="J30" s="25" t="s">
        <v>2248</v>
      </c>
      <c r="K30" s="245"/>
      <c r="L30" s="246" t="s">
        <v>2248</v>
      </c>
      <c r="M30" s="23" t="s">
        <v>4227</v>
      </c>
    </row>
    <row r="31" spans="1:13" ht="50" x14ac:dyDescent="0.25">
      <c r="A31" s="25" t="s">
        <v>1254</v>
      </c>
      <c r="B31" s="209" t="s">
        <v>1991</v>
      </c>
      <c r="C31" s="25" t="s">
        <v>1254</v>
      </c>
      <c r="D31" s="25" t="s">
        <v>2241</v>
      </c>
      <c r="E31" s="25" t="s">
        <v>2248</v>
      </c>
      <c r="F31" s="25">
        <v>40</v>
      </c>
      <c r="G31" s="25" t="s">
        <v>2248</v>
      </c>
      <c r="H31" s="25" t="s">
        <v>2248</v>
      </c>
      <c r="I31" s="25" t="s">
        <v>2248</v>
      </c>
      <c r="J31" s="25" t="s">
        <v>2248</v>
      </c>
      <c r="K31" s="245"/>
      <c r="L31" s="246" t="s">
        <v>2248</v>
      </c>
    </row>
    <row r="32" spans="1:13" ht="25" x14ac:dyDescent="0.25">
      <c r="A32" s="25" t="s">
        <v>2120</v>
      </c>
      <c r="B32" s="209" t="s">
        <v>1992</v>
      </c>
      <c r="C32" s="25" t="s">
        <v>3841</v>
      </c>
      <c r="D32" s="25" t="s">
        <v>2241</v>
      </c>
      <c r="E32" s="25" t="s">
        <v>2248</v>
      </c>
      <c r="F32" s="25">
        <v>254</v>
      </c>
      <c r="G32" s="25" t="s">
        <v>2248</v>
      </c>
      <c r="H32" s="25" t="s">
        <v>2248</v>
      </c>
      <c r="I32" s="25" t="s">
        <v>2248</v>
      </c>
      <c r="J32" s="25" t="s">
        <v>2248</v>
      </c>
      <c r="K32" s="245"/>
      <c r="L32" s="246" t="s">
        <v>2248</v>
      </c>
      <c r="M32" s="23" t="s">
        <v>4227</v>
      </c>
    </row>
    <row r="33" spans="1:13" ht="37.5" x14ac:dyDescent="0.25">
      <c r="A33" s="25" t="s">
        <v>2121</v>
      </c>
      <c r="B33" s="209" t="s">
        <v>3102</v>
      </c>
      <c r="C33" s="25" t="s">
        <v>3659</v>
      </c>
      <c r="D33" s="25" t="s">
        <v>2241</v>
      </c>
      <c r="E33" s="25" t="s">
        <v>2248</v>
      </c>
      <c r="F33" s="25">
        <v>40</v>
      </c>
      <c r="G33" s="25" t="s">
        <v>2248</v>
      </c>
      <c r="H33" s="25" t="s">
        <v>2248</v>
      </c>
      <c r="I33" s="25" t="s">
        <v>2248</v>
      </c>
      <c r="J33" s="25" t="s">
        <v>2248</v>
      </c>
      <c r="K33" s="245"/>
      <c r="L33" s="246" t="s">
        <v>2248</v>
      </c>
    </row>
    <row r="34" spans="1:13" ht="50" x14ac:dyDescent="0.25">
      <c r="A34" s="25" t="s">
        <v>89</v>
      </c>
      <c r="B34" s="209" t="s">
        <v>3104</v>
      </c>
      <c r="C34" s="25" t="s">
        <v>649</v>
      </c>
      <c r="D34" s="25" t="s">
        <v>2241</v>
      </c>
      <c r="E34" s="25" t="s">
        <v>2248</v>
      </c>
      <c r="F34" s="25">
        <v>10</v>
      </c>
      <c r="G34" s="25" t="s">
        <v>2248</v>
      </c>
      <c r="H34" s="25" t="s">
        <v>2248</v>
      </c>
      <c r="I34" s="25" t="s">
        <v>2248</v>
      </c>
      <c r="J34" s="25" t="s">
        <v>2248</v>
      </c>
      <c r="K34" s="243" t="s">
        <v>522</v>
      </c>
      <c r="L34" s="244" t="s">
        <v>1060</v>
      </c>
    </row>
    <row r="35" spans="1:13" ht="50" x14ac:dyDescent="0.25">
      <c r="A35" s="25" t="s">
        <v>2123</v>
      </c>
      <c r="B35" s="209" t="s">
        <v>3105</v>
      </c>
      <c r="C35" s="25" t="s">
        <v>2884</v>
      </c>
      <c r="D35" s="25" t="s">
        <v>2245</v>
      </c>
      <c r="E35" s="25" t="s">
        <v>2248</v>
      </c>
      <c r="F35" s="25" t="s">
        <v>2248</v>
      </c>
      <c r="G35" s="25" t="s">
        <v>2248</v>
      </c>
      <c r="H35" s="25">
        <v>2</v>
      </c>
      <c r="I35" s="25" t="s">
        <v>2248</v>
      </c>
      <c r="J35" s="25" t="s">
        <v>2248</v>
      </c>
      <c r="K35" s="245"/>
      <c r="L35" s="246" t="s">
        <v>2248</v>
      </c>
    </row>
    <row r="36" spans="1:13" ht="62.5" x14ac:dyDescent="0.25">
      <c r="A36" s="25" t="s">
        <v>2893</v>
      </c>
      <c r="B36" s="209" t="s">
        <v>62</v>
      </c>
      <c r="C36" s="25" t="s">
        <v>2893</v>
      </c>
      <c r="D36" s="25" t="s">
        <v>2242</v>
      </c>
      <c r="E36" s="25" t="s">
        <v>2248</v>
      </c>
      <c r="F36" s="25" t="s">
        <v>2248</v>
      </c>
      <c r="G36" s="25" t="s">
        <v>2248</v>
      </c>
      <c r="H36" s="25">
        <v>15</v>
      </c>
      <c r="I36" s="25">
        <v>3</v>
      </c>
      <c r="J36" s="25" t="s">
        <v>2248</v>
      </c>
      <c r="K36" s="245"/>
      <c r="L36" s="246" t="s">
        <v>2248</v>
      </c>
    </row>
    <row r="37" spans="1:13" ht="37.5" x14ac:dyDescent="0.25">
      <c r="A37" s="25" t="s">
        <v>2124</v>
      </c>
      <c r="B37" s="209" t="s">
        <v>63</v>
      </c>
      <c r="C37" s="25" t="s">
        <v>2779</v>
      </c>
      <c r="D37" s="25" t="s">
        <v>2241</v>
      </c>
      <c r="E37" s="25" t="s">
        <v>2248</v>
      </c>
      <c r="F37" s="25">
        <v>40</v>
      </c>
      <c r="G37" s="25" t="s">
        <v>2248</v>
      </c>
      <c r="H37" s="25" t="s">
        <v>2248</v>
      </c>
      <c r="I37" s="25" t="s">
        <v>2248</v>
      </c>
      <c r="J37" s="25" t="s">
        <v>2248</v>
      </c>
      <c r="K37" s="245"/>
      <c r="L37" s="246" t="s">
        <v>2248</v>
      </c>
    </row>
    <row r="38" spans="1:13" ht="75" x14ac:dyDescent="0.25">
      <c r="A38" s="25" t="s">
        <v>2125</v>
      </c>
      <c r="B38" s="209" t="s">
        <v>64</v>
      </c>
      <c r="C38" s="25" t="s">
        <v>1052</v>
      </c>
      <c r="D38" s="25" t="s">
        <v>2244</v>
      </c>
      <c r="E38" s="25" t="s">
        <v>2248</v>
      </c>
      <c r="F38" s="25" t="s">
        <v>2248</v>
      </c>
      <c r="G38" s="25" t="s">
        <v>2248</v>
      </c>
      <c r="H38" s="25" t="s">
        <v>2248</v>
      </c>
      <c r="I38" s="25" t="s">
        <v>2248</v>
      </c>
      <c r="J38" s="25" t="s">
        <v>2248</v>
      </c>
      <c r="K38" s="245"/>
      <c r="L38" s="246" t="s">
        <v>2248</v>
      </c>
    </row>
    <row r="39" spans="1:13" ht="50" x14ac:dyDescent="0.25">
      <c r="A39" s="25" t="s">
        <v>95</v>
      </c>
      <c r="B39" s="209" t="s">
        <v>65</v>
      </c>
      <c r="C39" s="25" t="s">
        <v>1051</v>
      </c>
      <c r="D39" s="25" t="s">
        <v>2241</v>
      </c>
      <c r="E39" s="25" t="s">
        <v>2248</v>
      </c>
      <c r="F39" s="25">
        <v>3</v>
      </c>
      <c r="G39" s="25" t="s">
        <v>2248</v>
      </c>
      <c r="H39" s="25" t="s">
        <v>2248</v>
      </c>
      <c r="I39" s="25" t="s">
        <v>2248</v>
      </c>
      <c r="J39" s="25" t="s">
        <v>2248</v>
      </c>
      <c r="K39" s="243" t="s">
        <v>522</v>
      </c>
      <c r="L39" s="244" t="s">
        <v>1060</v>
      </c>
    </row>
    <row r="40" spans="1:13" ht="87.5" x14ac:dyDescent="0.25">
      <c r="A40" s="25" t="s">
        <v>785</v>
      </c>
      <c r="B40" s="209" t="s">
        <v>2077</v>
      </c>
      <c r="C40" s="25" t="s">
        <v>2680</v>
      </c>
      <c r="D40" s="25" t="s">
        <v>2245</v>
      </c>
      <c r="E40" s="25" t="s">
        <v>2248</v>
      </c>
      <c r="F40" s="25" t="s">
        <v>2248</v>
      </c>
      <c r="G40" s="25" t="s">
        <v>2248</v>
      </c>
      <c r="H40" s="25">
        <v>8</v>
      </c>
      <c r="I40" s="25" t="s">
        <v>2248</v>
      </c>
      <c r="J40" s="25" t="s">
        <v>2248</v>
      </c>
      <c r="K40" s="245"/>
      <c r="L40" s="246" t="s">
        <v>2248</v>
      </c>
    </row>
    <row r="41" spans="1:13" ht="50" x14ac:dyDescent="0.25">
      <c r="A41" s="25" t="s">
        <v>2882</v>
      </c>
      <c r="B41" s="209" t="s">
        <v>67</v>
      </c>
      <c r="C41" s="25" t="s">
        <v>2882</v>
      </c>
      <c r="D41" s="25" t="s">
        <v>2241</v>
      </c>
      <c r="E41" s="25" t="s">
        <v>2248</v>
      </c>
      <c r="F41" s="25">
        <v>3</v>
      </c>
      <c r="G41" s="25" t="s">
        <v>2248</v>
      </c>
      <c r="H41" s="25" t="s">
        <v>2248</v>
      </c>
      <c r="I41" s="25" t="s">
        <v>2248</v>
      </c>
      <c r="J41" s="25" t="s">
        <v>2248</v>
      </c>
      <c r="K41" s="243" t="s">
        <v>522</v>
      </c>
      <c r="L41" s="244" t="s">
        <v>1060</v>
      </c>
    </row>
    <row r="42" spans="1:13" ht="25" x14ac:dyDescent="0.25">
      <c r="A42" s="25" t="s">
        <v>1373</v>
      </c>
      <c r="B42" s="209" t="s">
        <v>68</v>
      </c>
      <c r="C42" s="25" t="s">
        <v>1255</v>
      </c>
      <c r="D42" s="25" t="s">
        <v>2241</v>
      </c>
      <c r="E42" s="25" t="s">
        <v>2248</v>
      </c>
      <c r="F42" s="25">
        <v>3</v>
      </c>
      <c r="G42" s="25" t="s">
        <v>2248</v>
      </c>
      <c r="H42" s="25" t="s">
        <v>2248</v>
      </c>
      <c r="I42" s="25" t="s">
        <v>2248</v>
      </c>
      <c r="J42" s="25" t="s">
        <v>2248</v>
      </c>
      <c r="K42" s="243" t="s">
        <v>522</v>
      </c>
      <c r="L42" s="244" t="s">
        <v>1060</v>
      </c>
    </row>
    <row r="43" spans="1:13" ht="62.5" x14ac:dyDescent="0.25">
      <c r="A43" s="25" t="s">
        <v>2127</v>
      </c>
      <c r="B43" s="209" t="s">
        <v>1730</v>
      </c>
      <c r="C43" s="25" t="s">
        <v>2774</v>
      </c>
      <c r="D43" s="25" t="s">
        <v>2241</v>
      </c>
      <c r="E43" s="25" t="s">
        <v>2248</v>
      </c>
      <c r="F43" s="25">
        <v>40</v>
      </c>
      <c r="G43" s="25" t="s">
        <v>2248</v>
      </c>
      <c r="H43" s="25" t="s">
        <v>2248</v>
      </c>
      <c r="I43" s="25" t="s">
        <v>2248</v>
      </c>
      <c r="J43" s="25" t="s">
        <v>2248</v>
      </c>
      <c r="K43" s="245"/>
      <c r="L43" s="246" t="s">
        <v>2248</v>
      </c>
    </row>
    <row r="44" spans="1:13" ht="37.5" x14ac:dyDescent="0.25">
      <c r="A44" s="25" t="s">
        <v>2129</v>
      </c>
      <c r="B44" s="209" t="s">
        <v>1732</v>
      </c>
      <c r="C44" s="25" t="s">
        <v>3838</v>
      </c>
      <c r="D44" s="25" t="s">
        <v>2243</v>
      </c>
      <c r="E44" s="25" t="s">
        <v>2248</v>
      </c>
      <c r="F44" s="25" t="s">
        <v>2248</v>
      </c>
      <c r="G44" s="25" t="s">
        <v>2248</v>
      </c>
      <c r="H44" s="25" t="s">
        <v>2248</v>
      </c>
      <c r="I44" s="25" t="s">
        <v>2248</v>
      </c>
      <c r="J44" s="25" t="s">
        <v>2248</v>
      </c>
      <c r="K44" s="245"/>
      <c r="L44" s="246" t="s">
        <v>2248</v>
      </c>
      <c r="M44" s="23" t="s">
        <v>4227</v>
      </c>
    </row>
    <row r="45" spans="1:13" ht="87.5" x14ac:dyDescent="0.25">
      <c r="A45" s="25" t="s">
        <v>2130</v>
      </c>
      <c r="B45" s="209" t="s">
        <v>1733</v>
      </c>
      <c r="C45" s="25" t="s">
        <v>2656</v>
      </c>
      <c r="D45" s="25" t="s">
        <v>2245</v>
      </c>
      <c r="E45" s="25" t="s">
        <v>2248</v>
      </c>
      <c r="F45" s="25" t="s">
        <v>2248</v>
      </c>
      <c r="G45" s="25" t="s">
        <v>2248</v>
      </c>
      <c r="H45" s="25">
        <v>9</v>
      </c>
      <c r="I45" s="25" t="s">
        <v>2248</v>
      </c>
      <c r="J45" s="25" t="s">
        <v>2248</v>
      </c>
      <c r="K45" s="245"/>
      <c r="L45" s="246" t="s">
        <v>2248</v>
      </c>
      <c r="M45" s="23" t="s">
        <v>4227</v>
      </c>
    </row>
    <row r="46" spans="1:13" ht="37.5" x14ac:dyDescent="0.25">
      <c r="A46" s="25" t="s">
        <v>2131</v>
      </c>
      <c r="B46" s="209" t="s">
        <v>1734</v>
      </c>
      <c r="C46" s="25" t="s">
        <v>3452</v>
      </c>
      <c r="D46" s="25" t="s">
        <v>2244</v>
      </c>
      <c r="E46" s="25" t="s">
        <v>2248</v>
      </c>
      <c r="F46" s="25" t="s">
        <v>2248</v>
      </c>
      <c r="G46" s="25" t="s">
        <v>2248</v>
      </c>
      <c r="H46" s="25" t="s">
        <v>2248</v>
      </c>
      <c r="I46" s="25" t="s">
        <v>2248</v>
      </c>
      <c r="J46" s="25" t="s">
        <v>2248</v>
      </c>
      <c r="K46" s="245"/>
      <c r="L46" s="246" t="s">
        <v>2248</v>
      </c>
    </row>
    <row r="47" spans="1:13" ht="94.5" customHeight="1" x14ac:dyDescent="0.25">
      <c r="A47" s="25" t="s">
        <v>3293</v>
      </c>
      <c r="B47" s="25" t="s">
        <v>4040</v>
      </c>
      <c r="C47" s="25" t="s">
        <v>2640</v>
      </c>
      <c r="D47" s="25" t="s">
        <v>2241</v>
      </c>
      <c r="E47" s="25">
        <v>4</v>
      </c>
      <c r="F47" s="25" t="s">
        <v>2248</v>
      </c>
      <c r="G47" s="25" t="s">
        <v>2248</v>
      </c>
      <c r="H47" s="25" t="s">
        <v>2248</v>
      </c>
      <c r="I47" s="25" t="s">
        <v>2248</v>
      </c>
      <c r="J47" s="25" t="s">
        <v>2248</v>
      </c>
      <c r="K47" s="243" t="s">
        <v>522</v>
      </c>
      <c r="L47" s="244" t="s">
        <v>1060</v>
      </c>
    </row>
    <row r="48" spans="1:13" ht="37.5" x14ac:dyDescent="0.25">
      <c r="A48" s="25" t="s">
        <v>3547</v>
      </c>
      <c r="B48" s="209" t="s">
        <v>1357</v>
      </c>
      <c r="C48" s="25" t="s">
        <v>622</v>
      </c>
      <c r="D48" s="25" t="s">
        <v>2243</v>
      </c>
      <c r="E48" s="25" t="s">
        <v>2248</v>
      </c>
      <c r="F48" s="25" t="s">
        <v>2248</v>
      </c>
      <c r="G48" s="25" t="s">
        <v>2248</v>
      </c>
      <c r="H48" s="25" t="s">
        <v>2248</v>
      </c>
      <c r="I48" s="25" t="s">
        <v>2248</v>
      </c>
      <c r="J48" s="25" t="s">
        <v>2248</v>
      </c>
      <c r="K48" s="245"/>
      <c r="L48" s="246" t="s">
        <v>2248</v>
      </c>
    </row>
    <row r="49" spans="1:13" ht="125" x14ac:dyDescent="0.25">
      <c r="A49" s="25" t="s">
        <v>2132</v>
      </c>
      <c r="B49" s="209" t="s">
        <v>1735</v>
      </c>
      <c r="C49" s="25" t="s">
        <v>3850</v>
      </c>
      <c r="D49" s="25" t="s">
        <v>2243</v>
      </c>
      <c r="E49" s="25" t="s">
        <v>2248</v>
      </c>
      <c r="F49" s="25" t="s">
        <v>2248</v>
      </c>
      <c r="G49" s="25" t="s">
        <v>2248</v>
      </c>
      <c r="H49" s="25" t="s">
        <v>2248</v>
      </c>
      <c r="I49" s="25" t="s">
        <v>2248</v>
      </c>
      <c r="J49" s="25" t="s">
        <v>2248</v>
      </c>
      <c r="K49" s="245"/>
      <c r="L49" s="246" t="s">
        <v>2248</v>
      </c>
    </row>
    <row r="50" spans="1:13" ht="87.5" x14ac:dyDescent="0.25">
      <c r="A50" s="25" t="s">
        <v>2134</v>
      </c>
      <c r="B50" s="209" t="s">
        <v>1737</v>
      </c>
      <c r="C50" s="25" t="s">
        <v>1058</v>
      </c>
      <c r="D50" s="25" t="s">
        <v>2244</v>
      </c>
      <c r="E50" s="25" t="s">
        <v>2248</v>
      </c>
      <c r="F50" s="25" t="s">
        <v>2248</v>
      </c>
      <c r="G50" s="25" t="s">
        <v>2248</v>
      </c>
      <c r="H50" s="25" t="s">
        <v>2248</v>
      </c>
      <c r="I50" s="25" t="s">
        <v>2248</v>
      </c>
      <c r="J50" s="25" t="s">
        <v>2248</v>
      </c>
      <c r="K50" s="245"/>
      <c r="L50" s="246" t="s">
        <v>2248</v>
      </c>
      <c r="M50" s="23" t="s">
        <v>4227</v>
      </c>
    </row>
    <row r="51" spans="1:13" ht="87.5" x14ac:dyDescent="0.25">
      <c r="A51" s="25" t="s">
        <v>3310</v>
      </c>
      <c r="B51" s="209" t="s">
        <v>1738</v>
      </c>
      <c r="C51" s="25" t="s">
        <v>3845</v>
      </c>
      <c r="D51" s="25" t="s">
        <v>2241</v>
      </c>
      <c r="E51" s="25" t="s">
        <v>2248</v>
      </c>
      <c r="F51" s="25">
        <v>4</v>
      </c>
      <c r="G51" s="25" t="s">
        <v>2248</v>
      </c>
      <c r="H51" s="25" t="s">
        <v>2248</v>
      </c>
      <c r="I51" s="25" t="s">
        <v>2248</v>
      </c>
      <c r="J51" s="25" t="s">
        <v>2248</v>
      </c>
      <c r="K51" s="243" t="s">
        <v>522</v>
      </c>
      <c r="L51" s="244" t="s">
        <v>1060</v>
      </c>
    </row>
    <row r="52" spans="1:13" ht="50" x14ac:dyDescent="0.25">
      <c r="A52" s="25" t="s">
        <v>2135</v>
      </c>
      <c r="B52" s="209" t="s">
        <v>2696</v>
      </c>
      <c r="C52" s="25" t="s">
        <v>3411</v>
      </c>
      <c r="D52" s="25" t="s">
        <v>2244</v>
      </c>
      <c r="E52" s="25" t="s">
        <v>2248</v>
      </c>
      <c r="F52" s="25" t="s">
        <v>2248</v>
      </c>
      <c r="G52" s="25" t="s">
        <v>2248</v>
      </c>
      <c r="H52" s="25" t="s">
        <v>2248</v>
      </c>
      <c r="I52" s="25" t="s">
        <v>2248</v>
      </c>
      <c r="J52" s="25" t="s">
        <v>2248</v>
      </c>
      <c r="K52" s="245"/>
      <c r="L52" s="246" t="s">
        <v>2248</v>
      </c>
    </row>
    <row r="53" spans="1:13" ht="51" customHeight="1" x14ac:dyDescent="0.25">
      <c r="A53" s="25" t="s">
        <v>2136</v>
      </c>
      <c r="B53" s="209" t="s">
        <v>1465</v>
      </c>
      <c r="C53" s="25" t="s">
        <v>3414</v>
      </c>
      <c r="D53" s="25" t="s">
        <v>2244</v>
      </c>
      <c r="E53" s="25" t="s">
        <v>2248</v>
      </c>
      <c r="F53" s="25" t="s">
        <v>2248</v>
      </c>
      <c r="G53" s="25" t="s">
        <v>2248</v>
      </c>
      <c r="H53" s="25" t="s">
        <v>2248</v>
      </c>
      <c r="I53" s="25" t="s">
        <v>2248</v>
      </c>
      <c r="J53" s="25" t="s">
        <v>2248</v>
      </c>
      <c r="K53" s="245"/>
      <c r="L53" s="246" t="s">
        <v>2248</v>
      </c>
    </row>
    <row r="54" spans="1:13" ht="50" x14ac:dyDescent="0.25">
      <c r="A54" s="25" t="s">
        <v>2137</v>
      </c>
      <c r="B54" s="209" t="s">
        <v>1466</v>
      </c>
      <c r="C54" s="25" t="s">
        <v>3413</v>
      </c>
      <c r="D54" s="25" t="s">
        <v>2244</v>
      </c>
      <c r="E54" s="25" t="s">
        <v>2248</v>
      </c>
      <c r="F54" s="25" t="s">
        <v>2248</v>
      </c>
      <c r="G54" s="25" t="s">
        <v>2248</v>
      </c>
      <c r="H54" s="25" t="s">
        <v>2248</v>
      </c>
      <c r="I54" s="25" t="s">
        <v>2248</v>
      </c>
      <c r="J54" s="25" t="s">
        <v>2248</v>
      </c>
      <c r="K54" s="245"/>
      <c r="L54" s="246" t="s">
        <v>2248</v>
      </c>
    </row>
    <row r="55" spans="1:13" ht="50" x14ac:dyDescent="0.25">
      <c r="A55" s="25" t="s">
        <v>2138</v>
      </c>
      <c r="B55" s="209" t="s">
        <v>1467</v>
      </c>
      <c r="C55" s="25" t="s">
        <v>3415</v>
      </c>
      <c r="D55" s="25" t="s">
        <v>2244</v>
      </c>
      <c r="E55" s="25" t="s">
        <v>2248</v>
      </c>
      <c r="F55" s="25" t="s">
        <v>2248</v>
      </c>
      <c r="G55" s="25" t="s">
        <v>2248</v>
      </c>
      <c r="H55" s="25" t="s">
        <v>2248</v>
      </c>
      <c r="I55" s="25" t="s">
        <v>2248</v>
      </c>
      <c r="J55" s="25" t="s">
        <v>2248</v>
      </c>
      <c r="K55" s="245"/>
      <c r="L55" s="246" t="s">
        <v>2248</v>
      </c>
      <c r="M55" s="23" t="s">
        <v>4227</v>
      </c>
    </row>
    <row r="56" spans="1:13" ht="50" x14ac:dyDescent="0.25">
      <c r="A56" s="25" t="s">
        <v>2139</v>
      </c>
      <c r="B56" s="209" t="s">
        <v>1468</v>
      </c>
      <c r="C56" s="25" t="s">
        <v>3410</v>
      </c>
      <c r="D56" s="25" t="s">
        <v>2244</v>
      </c>
      <c r="E56" s="25" t="s">
        <v>2248</v>
      </c>
      <c r="F56" s="25" t="s">
        <v>2248</v>
      </c>
      <c r="G56" s="25" t="s">
        <v>2248</v>
      </c>
      <c r="H56" s="25" t="s">
        <v>2248</v>
      </c>
      <c r="I56" s="25" t="s">
        <v>2248</v>
      </c>
      <c r="J56" s="25" t="s">
        <v>2248</v>
      </c>
      <c r="K56" s="245"/>
      <c r="L56" s="246" t="s">
        <v>2248</v>
      </c>
    </row>
    <row r="57" spans="1:13" ht="50" x14ac:dyDescent="0.25">
      <c r="A57" s="25" t="s">
        <v>2434</v>
      </c>
      <c r="B57" s="209" t="s">
        <v>1469</v>
      </c>
      <c r="C57" s="25" t="s">
        <v>3661</v>
      </c>
      <c r="D57" s="25" t="s">
        <v>2241</v>
      </c>
      <c r="E57" s="25" t="s">
        <v>2248</v>
      </c>
      <c r="F57" s="25">
        <v>3</v>
      </c>
      <c r="G57" s="25" t="s">
        <v>2248</v>
      </c>
      <c r="H57" s="25" t="s">
        <v>2248</v>
      </c>
      <c r="I57" s="25" t="s">
        <v>2248</v>
      </c>
      <c r="J57" s="25" t="s">
        <v>2248</v>
      </c>
      <c r="K57" s="243" t="s">
        <v>522</v>
      </c>
      <c r="L57" s="244" t="s">
        <v>1060</v>
      </c>
    </row>
    <row r="58" spans="1:13" ht="100" x14ac:dyDescent="0.25">
      <c r="A58" s="25" t="s">
        <v>2140</v>
      </c>
      <c r="B58" s="209" t="s">
        <v>4041</v>
      </c>
      <c r="C58" s="25" t="s">
        <v>1061</v>
      </c>
      <c r="D58" s="25" t="s">
        <v>2244</v>
      </c>
      <c r="E58" s="25" t="s">
        <v>2248</v>
      </c>
      <c r="F58" s="25" t="s">
        <v>2248</v>
      </c>
      <c r="G58" s="25" t="s">
        <v>2248</v>
      </c>
      <c r="H58" s="25" t="s">
        <v>2248</v>
      </c>
      <c r="I58" s="25" t="s">
        <v>2248</v>
      </c>
      <c r="J58" s="25" t="s">
        <v>2248</v>
      </c>
      <c r="K58" s="245"/>
      <c r="L58" s="246" t="s">
        <v>2248</v>
      </c>
    </row>
    <row r="59" spans="1:13" ht="37.5" x14ac:dyDescent="0.25">
      <c r="A59" s="25" t="s">
        <v>2441</v>
      </c>
      <c r="B59" s="209" t="s">
        <v>1470</v>
      </c>
      <c r="C59" s="25" t="s">
        <v>3456</v>
      </c>
      <c r="D59" s="25" t="s">
        <v>2241</v>
      </c>
      <c r="E59" s="25">
        <v>3</v>
      </c>
      <c r="F59" s="25" t="s">
        <v>2248</v>
      </c>
      <c r="G59" s="25" t="s">
        <v>2248</v>
      </c>
      <c r="H59" s="25" t="s">
        <v>2248</v>
      </c>
      <c r="I59" s="25" t="s">
        <v>2248</v>
      </c>
      <c r="J59" s="25" t="s">
        <v>2248</v>
      </c>
      <c r="K59" s="243" t="s">
        <v>522</v>
      </c>
      <c r="L59" s="244" t="s">
        <v>1060</v>
      </c>
    </row>
    <row r="60" spans="1:13" ht="137.5" x14ac:dyDescent="0.25">
      <c r="A60" s="25" t="s">
        <v>3598</v>
      </c>
      <c r="B60" s="209" t="s">
        <v>1472</v>
      </c>
      <c r="C60" s="25" t="s">
        <v>2682</v>
      </c>
      <c r="D60" s="25" t="s">
        <v>2241</v>
      </c>
      <c r="E60" s="25" t="s">
        <v>2248</v>
      </c>
      <c r="F60" s="25">
        <v>5</v>
      </c>
      <c r="G60" s="25" t="s">
        <v>2248</v>
      </c>
      <c r="H60" s="25" t="s">
        <v>2248</v>
      </c>
      <c r="I60" s="25" t="s">
        <v>2248</v>
      </c>
      <c r="J60" s="25" t="s">
        <v>2248</v>
      </c>
      <c r="K60" s="243" t="s">
        <v>522</v>
      </c>
      <c r="L60" s="244" t="s">
        <v>1060</v>
      </c>
    </row>
    <row r="61" spans="1:13" ht="50" x14ac:dyDescent="0.25">
      <c r="A61" s="25" t="s">
        <v>3613</v>
      </c>
      <c r="B61" s="209" t="s">
        <v>1473</v>
      </c>
      <c r="C61" s="25" t="s">
        <v>2771</v>
      </c>
      <c r="D61" s="25" t="s">
        <v>2241</v>
      </c>
      <c r="E61" s="25" t="s">
        <v>2248</v>
      </c>
      <c r="F61" s="25">
        <v>4</v>
      </c>
      <c r="G61" s="25" t="s">
        <v>2248</v>
      </c>
      <c r="H61" s="25" t="s">
        <v>2248</v>
      </c>
      <c r="I61" s="25" t="s">
        <v>2248</v>
      </c>
      <c r="J61" s="25" t="s">
        <v>2248</v>
      </c>
      <c r="K61" s="243" t="s">
        <v>522</v>
      </c>
      <c r="L61" s="244" t="s">
        <v>1060</v>
      </c>
    </row>
    <row r="62" spans="1:13" ht="62.5" x14ac:dyDescent="0.25">
      <c r="A62" s="25" t="s">
        <v>3129</v>
      </c>
      <c r="B62" s="209" t="s">
        <v>1476</v>
      </c>
      <c r="C62" s="25" t="s">
        <v>1054</v>
      </c>
      <c r="D62" s="25" t="s">
        <v>2241</v>
      </c>
      <c r="E62" s="25" t="s">
        <v>2248</v>
      </c>
      <c r="F62" s="25">
        <v>5</v>
      </c>
      <c r="G62" s="25" t="s">
        <v>2248</v>
      </c>
      <c r="H62" s="25" t="s">
        <v>2248</v>
      </c>
      <c r="I62" s="25" t="s">
        <v>2248</v>
      </c>
      <c r="J62" s="25" t="s">
        <v>2248</v>
      </c>
      <c r="K62" s="243" t="s">
        <v>522</v>
      </c>
      <c r="L62" s="244" t="s">
        <v>1060</v>
      </c>
    </row>
    <row r="63" spans="1:13" ht="25" x14ac:dyDescent="0.25">
      <c r="A63" s="25" t="s">
        <v>122</v>
      </c>
      <c r="B63" s="209" t="s">
        <v>3434</v>
      </c>
      <c r="C63" s="25" t="s">
        <v>1245</v>
      </c>
      <c r="D63" s="25" t="s">
        <v>2243</v>
      </c>
      <c r="E63" s="25" t="s">
        <v>2248</v>
      </c>
      <c r="F63" s="25" t="s">
        <v>2248</v>
      </c>
      <c r="G63" s="25" t="s">
        <v>2248</v>
      </c>
      <c r="H63" s="25" t="s">
        <v>2248</v>
      </c>
      <c r="I63" s="25" t="s">
        <v>2248</v>
      </c>
      <c r="J63" s="25" t="s">
        <v>2248</v>
      </c>
      <c r="K63" s="245"/>
      <c r="L63" s="246" t="s">
        <v>2248</v>
      </c>
    </row>
    <row r="64" spans="1:13" ht="124.5" customHeight="1" x14ac:dyDescent="0.25">
      <c r="A64" s="25" t="s">
        <v>3865</v>
      </c>
      <c r="B64" s="209" t="s">
        <v>2859</v>
      </c>
      <c r="C64" s="25" t="s">
        <v>1245</v>
      </c>
      <c r="D64" s="25" t="s">
        <v>2243</v>
      </c>
      <c r="E64" s="25" t="s">
        <v>2248</v>
      </c>
      <c r="F64" s="25" t="s">
        <v>2248</v>
      </c>
      <c r="G64" s="25" t="s">
        <v>2248</v>
      </c>
      <c r="H64" s="25" t="s">
        <v>2248</v>
      </c>
      <c r="I64" s="25" t="s">
        <v>2248</v>
      </c>
      <c r="J64" s="25" t="s">
        <v>2248</v>
      </c>
      <c r="K64" s="245"/>
      <c r="L64" s="246" t="s">
        <v>2248</v>
      </c>
    </row>
    <row r="65" spans="1:12" ht="37.5" x14ac:dyDescent="0.25">
      <c r="A65" s="25" t="s">
        <v>123</v>
      </c>
      <c r="B65" s="209" t="s">
        <v>1477</v>
      </c>
      <c r="C65" s="25" t="s">
        <v>2897</v>
      </c>
      <c r="D65" s="25" t="s">
        <v>2241</v>
      </c>
      <c r="E65" s="25" t="s">
        <v>2248</v>
      </c>
      <c r="F65" s="25">
        <v>70</v>
      </c>
      <c r="G65" s="25" t="s">
        <v>2248</v>
      </c>
      <c r="H65" s="25" t="s">
        <v>2248</v>
      </c>
      <c r="I65" s="25" t="s">
        <v>2248</v>
      </c>
      <c r="J65" s="25" t="s">
        <v>2248</v>
      </c>
      <c r="K65" s="245"/>
      <c r="L65" s="246" t="s">
        <v>2248</v>
      </c>
    </row>
    <row r="66" spans="1:12" ht="37.5" x14ac:dyDescent="0.25">
      <c r="A66" s="25" t="s">
        <v>124</v>
      </c>
      <c r="B66" s="209" t="s">
        <v>1478</v>
      </c>
      <c r="C66" s="25" t="s">
        <v>2760</v>
      </c>
      <c r="D66" s="25" t="s">
        <v>2246</v>
      </c>
      <c r="E66" s="25" t="s">
        <v>2248</v>
      </c>
      <c r="F66" s="25" t="s">
        <v>2248</v>
      </c>
      <c r="G66" s="25" t="s">
        <v>2248</v>
      </c>
      <c r="H66" s="25" t="s">
        <v>2248</v>
      </c>
      <c r="I66" s="25" t="s">
        <v>2248</v>
      </c>
      <c r="J66" s="25" t="s">
        <v>2248</v>
      </c>
      <c r="K66" s="245"/>
      <c r="L66" s="246" t="s">
        <v>2248</v>
      </c>
    </row>
    <row r="67" spans="1:12" ht="62.5" x14ac:dyDescent="0.25">
      <c r="A67" s="25" t="s">
        <v>1479</v>
      </c>
      <c r="B67" s="209" t="s">
        <v>2219</v>
      </c>
      <c r="C67" s="25" t="s">
        <v>2765</v>
      </c>
      <c r="D67" s="25" t="s">
        <v>2246</v>
      </c>
      <c r="E67" s="25" t="s">
        <v>2248</v>
      </c>
      <c r="F67" s="25" t="s">
        <v>2248</v>
      </c>
      <c r="G67" s="25" t="s">
        <v>2248</v>
      </c>
      <c r="H67" s="25" t="s">
        <v>2248</v>
      </c>
      <c r="I67" s="25" t="s">
        <v>2248</v>
      </c>
      <c r="J67" s="25" t="s">
        <v>2248</v>
      </c>
      <c r="K67" s="245"/>
      <c r="L67" s="246" t="s">
        <v>2248</v>
      </c>
    </row>
    <row r="68" spans="1:12" ht="50" x14ac:dyDescent="0.25">
      <c r="A68" s="25" t="s">
        <v>385</v>
      </c>
      <c r="B68" s="209" t="s">
        <v>2220</v>
      </c>
      <c r="C68" s="25" t="s">
        <v>2296</v>
      </c>
      <c r="D68" s="25" t="s">
        <v>2241</v>
      </c>
      <c r="E68" s="25" t="s">
        <v>2248</v>
      </c>
      <c r="F68" s="25">
        <v>3</v>
      </c>
      <c r="G68" s="25" t="s">
        <v>2248</v>
      </c>
      <c r="H68" s="25" t="s">
        <v>2248</v>
      </c>
      <c r="I68" s="25" t="s">
        <v>2248</v>
      </c>
      <c r="J68" s="25" t="s">
        <v>2248</v>
      </c>
      <c r="K68" s="274" t="s">
        <v>522</v>
      </c>
      <c r="L68" s="244" t="s">
        <v>1060</v>
      </c>
    </row>
    <row r="69" spans="1:12" ht="50" x14ac:dyDescent="0.25">
      <c r="A69" s="25" t="s">
        <v>1480</v>
      </c>
      <c r="B69" s="209" t="s">
        <v>2221</v>
      </c>
      <c r="C69" s="25" t="s">
        <v>2297</v>
      </c>
      <c r="D69" s="25" t="s">
        <v>2241</v>
      </c>
      <c r="E69" s="25" t="s">
        <v>2248</v>
      </c>
      <c r="F69" s="25">
        <v>1000</v>
      </c>
      <c r="G69" s="25" t="s">
        <v>2248</v>
      </c>
      <c r="H69" s="25" t="s">
        <v>2248</v>
      </c>
      <c r="I69" s="25" t="s">
        <v>2248</v>
      </c>
      <c r="J69" s="25" t="s">
        <v>2248</v>
      </c>
      <c r="K69" s="245"/>
      <c r="L69" s="246" t="s">
        <v>2248</v>
      </c>
    </row>
    <row r="70" spans="1:12" ht="37.5" x14ac:dyDescent="0.25">
      <c r="A70" s="25" t="s">
        <v>3983</v>
      </c>
      <c r="B70" s="209" t="s">
        <v>3984</v>
      </c>
      <c r="C70" s="25" t="s">
        <v>3979</v>
      </c>
      <c r="D70" s="25" t="s">
        <v>2244</v>
      </c>
      <c r="E70" s="25"/>
      <c r="F70" s="25"/>
      <c r="G70" s="25"/>
      <c r="H70" s="25"/>
      <c r="I70" s="25"/>
      <c r="J70" s="25"/>
      <c r="K70" s="245"/>
      <c r="L70" s="246"/>
    </row>
    <row r="71" spans="1:12" ht="62.5" x14ac:dyDescent="0.25">
      <c r="A71" s="25" t="s">
        <v>3536</v>
      </c>
      <c r="B71" s="209" t="s">
        <v>2222</v>
      </c>
      <c r="C71" s="25" t="s">
        <v>3422</v>
      </c>
      <c r="D71" s="25" t="s">
        <v>2242</v>
      </c>
      <c r="E71" s="25" t="s">
        <v>2248</v>
      </c>
      <c r="F71" s="25" t="s">
        <v>2248</v>
      </c>
      <c r="G71" s="25" t="s">
        <v>2248</v>
      </c>
      <c r="H71" s="25">
        <v>15</v>
      </c>
      <c r="I71" s="25">
        <v>3</v>
      </c>
      <c r="J71" s="25" t="s">
        <v>2248</v>
      </c>
      <c r="K71" s="245"/>
      <c r="L71" s="246" t="s">
        <v>2248</v>
      </c>
    </row>
    <row r="72" spans="1:12" ht="62.5" x14ac:dyDescent="0.25">
      <c r="A72" s="25" t="s">
        <v>3537</v>
      </c>
      <c r="B72" s="209" t="s">
        <v>2477</v>
      </c>
      <c r="C72" s="25" t="s">
        <v>625</v>
      </c>
      <c r="D72" s="25" t="s">
        <v>2242</v>
      </c>
      <c r="E72" s="25" t="s">
        <v>2248</v>
      </c>
      <c r="F72" s="25" t="s">
        <v>2248</v>
      </c>
      <c r="G72" s="25" t="s">
        <v>2248</v>
      </c>
      <c r="H72" s="25">
        <v>15</v>
      </c>
      <c r="I72" s="25">
        <v>8</v>
      </c>
      <c r="J72" s="25" t="s">
        <v>2248</v>
      </c>
      <c r="K72" s="245"/>
      <c r="L72" s="246" t="s">
        <v>2248</v>
      </c>
    </row>
    <row r="73" spans="1:12" ht="66" customHeight="1" x14ac:dyDescent="0.25">
      <c r="A73" s="25" t="s">
        <v>3538</v>
      </c>
      <c r="B73" s="209" t="s">
        <v>2223</v>
      </c>
      <c r="C73" s="25" t="s">
        <v>3424</v>
      </c>
      <c r="D73" s="25" t="s">
        <v>2241</v>
      </c>
      <c r="E73" s="25" t="s">
        <v>2248</v>
      </c>
      <c r="F73" s="25">
        <v>18</v>
      </c>
      <c r="G73" s="25" t="s">
        <v>2248</v>
      </c>
      <c r="H73" s="25" t="s">
        <v>2248</v>
      </c>
      <c r="I73" s="25" t="s">
        <v>2248</v>
      </c>
      <c r="J73" s="25" t="s">
        <v>2248</v>
      </c>
      <c r="K73" s="245"/>
      <c r="L73" s="246" t="s">
        <v>2248</v>
      </c>
    </row>
    <row r="74" spans="1:12" ht="37.5" x14ac:dyDescent="0.25">
      <c r="A74" s="25" t="s">
        <v>2215</v>
      </c>
      <c r="B74" s="209" t="s">
        <v>538</v>
      </c>
      <c r="C74" s="25" t="s">
        <v>2789</v>
      </c>
      <c r="D74" s="25" t="s">
        <v>2241</v>
      </c>
      <c r="E74" s="25" t="s">
        <v>2248</v>
      </c>
      <c r="F74" s="25">
        <v>20</v>
      </c>
      <c r="G74" s="25" t="s">
        <v>2248</v>
      </c>
      <c r="H74" s="25" t="s">
        <v>2248</v>
      </c>
      <c r="I74" s="25" t="s">
        <v>2248</v>
      </c>
      <c r="J74" s="25"/>
      <c r="K74" s="245"/>
      <c r="L74" s="246"/>
    </row>
    <row r="75" spans="1:12" ht="37.5" x14ac:dyDescent="0.25">
      <c r="A75" s="25" t="s">
        <v>3539</v>
      </c>
      <c r="B75" s="209" t="s">
        <v>2796</v>
      </c>
      <c r="C75" s="25" t="s">
        <v>2790</v>
      </c>
      <c r="D75" s="25" t="s">
        <v>2241</v>
      </c>
      <c r="E75" s="25" t="s">
        <v>2248</v>
      </c>
      <c r="F75" s="25">
        <v>10</v>
      </c>
      <c r="G75" s="25" t="s">
        <v>2248</v>
      </c>
      <c r="H75" s="25" t="s">
        <v>2248</v>
      </c>
      <c r="I75" s="25" t="s">
        <v>2248</v>
      </c>
      <c r="J75" s="25"/>
      <c r="K75" s="245"/>
      <c r="L75" s="246"/>
    </row>
    <row r="76" spans="1:12" ht="25" x14ac:dyDescent="0.25">
      <c r="A76" s="25" t="s">
        <v>3540</v>
      </c>
      <c r="B76" s="209" t="s">
        <v>2797</v>
      </c>
      <c r="C76" s="25" t="s">
        <v>655</v>
      </c>
      <c r="D76" s="25" t="s">
        <v>2241</v>
      </c>
      <c r="E76" s="25" t="s">
        <v>2248</v>
      </c>
      <c r="F76" s="25">
        <v>40</v>
      </c>
      <c r="G76" s="25" t="s">
        <v>2248</v>
      </c>
      <c r="H76" s="25" t="s">
        <v>2248</v>
      </c>
      <c r="I76" s="25" t="s">
        <v>2248</v>
      </c>
      <c r="J76" s="25" t="s">
        <v>2248</v>
      </c>
      <c r="K76" s="245"/>
      <c r="L76" s="246" t="s">
        <v>2248</v>
      </c>
    </row>
    <row r="77" spans="1:12" ht="162.5" x14ac:dyDescent="0.25">
      <c r="A77" s="25" t="s">
        <v>3985</v>
      </c>
      <c r="B77" s="209" t="s">
        <v>3986</v>
      </c>
      <c r="C77" s="25" t="s">
        <v>3987</v>
      </c>
      <c r="D77" s="25" t="s">
        <v>2241</v>
      </c>
      <c r="E77" s="25" t="s">
        <v>2248</v>
      </c>
      <c r="F77" s="25">
        <v>9</v>
      </c>
      <c r="G77" s="25" t="s">
        <v>2248</v>
      </c>
      <c r="H77" s="25" t="s">
        <v>2248</v>
      </c>
      <c r="I77" s="25" t="s">
        <v>2248</v>
      </c>
      <c r="J77" s="25" t="s">
        <v>2248</v>
      </c>
      <c r="K77" s="243"/>
      <c r="L77" s="246" t="s">
        <v>2248</v>
      </c>
    </row>
    <row r="78" spans="1:12" ht="50" x14ac:dyDescent="0.25">
      <c r="A78" s="25" t="s">
        <v>3541</v>
      </c>
      <c r="B78" s="209" t="s">
        <v>2798</v>
      </c>
      <c r="C78" s="25" t="s">
        <v>2687</v>
      </c>
      <c r="D78" s="25" t="s">
        <v>2242</v>
      </c>
      <c r="E78" s="25" t="s">
        <v>2248</v>
      </c>
      <c r="F78" s="25" t="s">
        <v>2248</v>
      </c>
      <c r="G78" s="25" t="s">
        <v>2248</v>
      </c>
      <c r="H78" s="25">
        <v>9</v>
      </c>
      <c r="I78" s="25">
        <v>2</v>
      </c>
      <c r="J78" s="25" t="s">
        <v>2248</v>
      </c>
      <c r="K78" s="245"/>
      <c r="L78" s="246" t="s">
        <v>2248</v>
      </c>
    </row>
    <row r="79" spans="1:12" ht="37.5" x14ac:dyDescent="0.25">
      <c r="A79" s="25" t="s">
        <v>3312</v>
      </c>
      <c r="B79" s="209" t="s">
        <v>3866</v>
      </c>
      <c r="C79" s="25" t="s">
        <v>2579</v>
      </c>
      <c r="D79" s="25" t="s">
        <v>2241</v>
      </c>
      <c r="E79" s="25">
        <v>4</v>
      </c>
      <c r="F79" s="25" t="s">
        <v>2248</v>
      </c>
      <c r="G79" s="25" t="s">
        <v>2248</v>
      </c>
      <c r="H79" s="25" t="s">
        <v>2248</v>
      </c>
      <c r="I79" s="25" t="s">
        <v>2248</v>
      </c>
      <c r="J79" s="25" t="s">
        <v>2251</v>
      </c>
      <c r="K79" s="245" t="s">
        <v>522</v>
      </c>
      <c r="L79" s="246" t="s">
        <v>2248</v>
      </c>
    </row>
    <row r="80" spans="1:12" ht="62.5" x14ac:dyDescent="0.25">
      <c r="A80" s="25" t="s">
        <v>3542</v>
      </c>
      <c r="B80" s="209" t="s">
        <v>3687</v>
      </c>
      <c r="C80" s="25" t="s">
        <v>2770</v>
      </c>
      <c r="D80" s="25" t="s">
        <v>2241</v>
      </c>
      <c r="E80" s="25">
        <v>11</v>
      </c>
      <c r="F80" s="25" t="s">
        <v>2248</v>
      </c>
      <c r="G80" s="25" t="s">
        <v>2248</v>
      </c>
      <c r="H80" s="25" t="s">
        <v>2248</v>
      </c>
      <c r="I80" s="25" t="s">
        <v>2248</v>
      </c>
      <c r="J80" s="25" t="s">
        <v>2248</v>
      </c>
      <c r="K80" s="245"/>
      <c r="L80" s="246" t="s">
        <v>2248</v>
      </c>
    </row>
    <row r="81" spans="1:13" ht="37.5" x14ac:dyDescent="0.25">
      <c r="A81" s="25" t="s">
        <v>3543</v>
      </c>
      <c r="B81" s="209" t="s">
        <v>3688</v>
      </c>
      <c r="C81" s="25" t="s">
        <v>1250</v>
      </c>
      <c r="D81" s="25" t="s">
        <v>2241</v>
      </c>
      <c r="E81" s="25" t="s">
        <v>2248</v>
      </c>
      <c r="F81" s="25">
        <v>10</v>
      </c>
      <c r="G81" s="25" t="s">
        <v>2248</v>
      </c>
      <c r="H81" s="25" t="s">
        <v>2248</v>
      </c>
      <c r="I81" s="25" t="s">
        <v>2248</v>
      </c>
      <c r="J81" s="25" t="s">
        <v>2249</v>
      </c>
      <c r="K81" s="245"/>
      <c r="L81" s="246" t="s">
        <v>2248</v>
      </c>
    </row>
    <row r="82" spans="1:13" ht="50" x14ac:dyDescent="0.25">
      <c r="A82" s="25" t="s">
        <v>3544</v>
      </c>
      <c r="B82" s="209" t="s">
        <v>3689</v>
      </c>
      <c r="C82" s="25" t="s">
        <v>2886</v>
      </c>
      <c r="D82" s="25" t="s">
        <v>2242</v>
      </c>
      <c r="E82" s="25" t="s">
        <v>2248</v>
      </c>
      <c r="F82" s="25" t="s">
        <v>2248</v>
      </c>
      <c r="G82" s="25" t="s">
        <v>2248</v>
      </c>
      <c r="H82" s="25">
        <v>16</v>
      </c>
      <c r="I82" s="25">
        <v>7</v>
      </c>
      <c r="J82" s="25" t="s">
        <v>2248</v>
      </c>
      <c r="K82" s="245"/>
      <c r="L82" s="246" t="s">
        <v>2248</v>
      </c>
    </row>
    <row r="83" spans="1:13" ht="50" x14ac:dyDescent="0.25">
      <c r="A83" s="25" t="s">
        <v>3867</v>
      </c>
      <c r="B83" s="209" t="s">
        <v>3868</v>
      </c>
      <c r="C83" s="25" t="s">
        <v>2765</v>
      </c>
      <c r="D83" s="25" t="s">
        <v>2246</v>
      </c>
      <c r="E83" s="25" t="s">
        <v>2248</v>
      </c>
      <c r="F83" s="25" t="s">
        <v>2248</v>
      </c>
      <c r="G83" s="25" t="s">
        <v>2248</v>
      </c>
      <c r="H83" s="25" t="s">
        <v>2248</v>
      </c>
      <c r="I83" s="25" t="s">
        <v>2248</v>
      </c>
      <c r="J83" s="25" t="s">
        <v>2248</v>
      </c>
      <c r="K83" s="245"/>
      <c r="L83" s="246" t="s">
        <v>2248</v>
      </c>
    </row>
    <row r="84" spans="1:13" ht="87.5" x14ac:dyDescent="0.25">
      <c r="A84" s="25" t="s">
        <v>3545</v>
      </c>
      <c r="B84" s="209" t="s">
        <v>1354</v>
      </c>
      <c r="C84" s="25" t="s">
        <v>2675</v>
      </c>
      <c r="D84" s="25" t="s">
        <v>2246</v>
      </c>
      <c r="E84" s="25" t="s">
        <v>2248</v>
      </c>
      <c r="F84" s="25" t="s">
        <v>2248</v>
      </c>
      <c r="G84" s="25" t="s">
        <v>2248</v>
      </c>
      <c r="H84" s="25" t="s">
        <v>2248</v>
      </c>
      <c r="I84" s="25" t="s">
        <v>2248</v>
      </c>
      <c r="J84" s="25" t="s">
        <v>2248</v>
      </c>
      <c r="K84" s="245"/>
      <c r="L84" s="246" t="s">
        <v>2248</v>
      </c>
    </row>
    <row r="85" spans="1:13" ht="37.5" x14ac:dyDescent="0.25">
      <c r="A85" s="25" t="s">
        <v>2597</v>
      </c>
      <c r="B85" s="209" t="s">
        <v>354</v>
      </c>
      <c r="C85" s="25" t="s">
        <v>2764</v>
      </c>
      <c r="D85" s="25" t="s">
        <v>2246</v>
      </c>
      <c r="E85" s="25" t="s">
        <v>2248</v>
      </c>
      <c r="F85" s="25" t="s">
        <v>2248</v>
      </c>
      <c r="G85" s="25" t="s">
        <v>2248</v>
      </c>
      <c r="H85" s="25" t="s">
        <v>2248</v>
      </c>
      <c r="I85" s="25" t="s">
        <v>2248</v>
      </c>
      <c r="J85" s="25" t="s">
        <v>2248</v>
      </c>
      <c r="K85" s="245"/>
      <c r="L85" s="246" t="s">
        <v>2248</v>
      </c>
    </row>
    <row r="86" spans="1:13" ht="50" x14ac:dyDescent="0.25">
      <c r="A86" s="25" t="s">
        <v>1739</v>
      </c>
      <c r="B86" s="209" t="s">
        <v>1355</v>
      </c>
      <c r="C86" s="25" t="s">
        <v>628</v>
      </c>
      <c r="D86" s="25" t="s">
        <v>2241</v>
      </c>
      <c r="E86" s="25" t="s">
        <v>2248</v>
      </c>
      <c r="F86" s="25">
        <v>4</v>
      </c>
      <c r="G86" s="25" t="s">
        <v>2248</v>
      </c>
      <c r="H86" s="25" t="s">
        <v>2248</v>
      </c>
      <c r="I86" s="25" t="s">
        <v>2248</v>
      </c>
      <c r="J86" s="25" t="s">
        <v>2248</v>
      </c>
      <c r="K86" s="243" t="s">
        <v>522</v>
      </c>
      <c r="L86" s="244" t="s">
        <v>1060</v>
      </c>
    </row>
    <row r="87" spans="1:13" ht="50" x14ac:dyDescent="0.25">
      <c r="A87" s="25" t="s">
        <v>2142</v>
      </c>
      <c r="B87" s="209" t="s">
        <v>1474</v>
      </c>
      <c r="C87" s="25" t="s">
        <v>3455</v>
      </c>
      <c r="D87" s="25" t="s">
        <v>2241</v>
      </c>
      <c r="E87" s="25" t="s">
        <v>2248</v>
      </c>
      <c r="F87" s="25">
        <v>21</v>
      </c>
      <c r="G87" s="25" t="s">
        <v>2248</v>
      </c>
      <c r="H87" s="25" t="s">
        <v>2248</v>
      </c>
      <c r="I87" s="25" t="s">
        <v>2248</v>
      </c>
      <c r="J87" s="25" t="s">
        <v>2248</v>
      </c>
      <c r="K87" s="245"/>
      <c r="L87" s="246" t="s">
        <v>2248</v>
      </c>
    </row>
    <row r="88" spans="1:13" ht="37.5" x14ac:dyDescent="0.25">
      <c r="A88" s="25" t="s">
        <v>2143</v>
      </c>
      <c r="B88" s="209" t="s">
        <v>1475</v>
      </c>
      <c r="C88" s="25" t="s">
        <v>3454</v>
      </c>
      <c r="D88" s="25" t="s">
        <v>2241</v>
      </c>
      <c r="E88" s="25" t="s">
        <v>2248</v>
      </c>
      <c r="F88" s="25">
        <v>12</v>
      </c>
      <c r="G88" s="25" t="s">
        <v>2248</v>
      </c>
      <c r="H88" s="25" t="s">
        <v>2248</v>
      </c>
      <c r="I88" s="25" t="s">
        <v>2248</v>
      </c>
      <c r="J88" s="25" t="s">
        <v>2248</v>
      </c>
      <c r="K88" s="245"/>
      <c r="L88" s="246" t="s">
        <v>2248</v>
      </c>
    </row>
    <row r="89" spans="1:13" ht="87.5" x14ac:dyDescent="0.25">
      <c r="A89" s="25" t="s">
        <v>3548</v>
      </c>
      <c r="B89" s="209" t="s">
        <v>1358</v>
      </c>
      <c r="C89" s="25" t="s">
        <v>621</v>
      </c>
      <c r="D89" s="25" t="s">
        <v>2241</v>
      </c>
      <c r="E89" s="25">
        <v>19</v>
      </c>
      <c r="F89" s="25" t="s">
        <v>2248</v>
      </c>
      <c r="G89" s="25" t="s">
        <v>2248</v>
      </c>
      <c r="H89" s="25" t="s">
        <v>2248</v>
      </c>
      <c r="I89" s="25" t="s">
        <v>2248</v>
      </c>
      <c r="J89" s="25" t="s">
        <v>2252</v>
      </c>
      <c r="K89" s="245"/>
      <c r="L89" s="246" t="s">
        <v>2248</v>
      </c>
      <c r="M89" s="23" t="s">
        <v>4227</v>
      </c>
    </row>
    <row r="90" spans="1:13" ht="50" x14ac:dyDescent="0.25">
      <c r="A90" s="25" t="s">
        <v>3549</v>
      </c>
      <c r="B90" s="209" t="s">
        <v>3897</v>
      </c>
      <c r="C90" s="25" t="s">
        <v>1316</v>
      </c>
      <c r="D90" s="25" t="s">
        <v>2243</v>
      </c>
      <c r="E90" s="25" t="s">
        <v>2248</v>
      </c>
      <c r="F90" s="25" t="s">
        <v>2248</v>
      </c>
      <c r="G90" s="25" t="s">
        <v>2248</v>
      </c>
      <c r="H90" s="25" t="s">
        <v>2248</v>
      </c>
      <c r="I90" s="25" t="s">
        <v>2248</v>
      </c>
      <c r="J90" s="25" t="s">
        <v>2248</v>
      </c>
      <c r="K90" s="245"/>
      <c r="L90" s="246" t="s">
        <v>2248</v>
      </c>
    </row>
    <row r="91" spans="1:13" ht="25" x14ac:dyDescent="0.25">
      <c r="A91" s="25" t="s">
        <v>3550</v>
      </c>
      <c r="B91" s="209" t="s">
        <v>3898</v>
      </c>
      <c r="C91" s="25" t="s">
        <v>654</v>
      </c>
      <c r="D91" s="25" t="s">
        <v>2241</v>
      </c>
      <c r="E91" s="25" t="s">
        <v>2248</v>
      </c>
      <c r="F91" s="25">
        <v>40</v>
      </c>
      <c r="G91" s="25" t="s">
        <v>2248</v>
      </c>
      <c r="H91" s="25" t="s">
        <v>2248</v>
      </c>
      <c r="I91" s="25" t="s">
        <v>2248</v>
      </c>
      <c r="J91" s="25" t="s">
        <v>2248</v>
      </c>
      <c r="K91" s="245"/>
      <c r="L91" s="246" t="s">
        <v>2248</v>
      </c>
    </row>
    <row r="92" spans="1:13" ht="250" x14ac:dyDescent="0.25">
      <c r="A92" s="25" t="s">
        <v>3560</v>
      </c>
      <c r="B92" s="209" t="s">
        <v>394</v>
      </c>
      <c r="C92" s="25" t="s">
        <v>2793</v>
      </c>
      <c r="D92" s="25" t="s">
        <v>2241</v>
      </c>
      <c r="E92" s="25" t="s">
        <v>2248</v>
      </c>
      <c r="F92" s="25">
        <v>10</v>
      </c>
      <c r="G92" s="25" t="s">
        <v>2248</v>
      </c>
      <c r="H92" s="25" t="s">
        <v>2248</v>
      </c>
      <c r="I92" s="25" t="s">
        <v>2248</v>
      </c>
      <c r="J92" s="25" t="s">
        <v>2248</v>
      </c>
      <c r="K92" s="243" t="s">
        <v>522</v>
      </c>
      <c r="L92" s="244" t="s">
        <v>1060</v>
      </c>
    </row>
    <row r="93" spans="1:13" ht="100" x14ac:dyDescent="0.25">
      <c r="A93" s="25" t="s">
        <v>3567</v>
      </c>
      <c r="B93" s="209" t="s">
        <v>1517</v>
      </c>
      <c r="C93" s="25" t="s">
        <v>3416</v>
      </c>
      <c r="D93" s="25" t="s">
        <v>2241</v>
      </c>
      <c r="E93" s="25" t="s">
        <v>2248</v>
      </c>
      <c r="F93" s="25">
        <v>10</v>
      </c>
      <c r="G93" s="25" t="s">
        <v>2248</v>
      </c>
      <c r="H93" s="25" t="s">
        <v>2248</v>
      </c>
      <c r="I93" s="25" t="s">
        <v>2248</v>
      </c>
      <c r="J93" s="25" t="s">
        <v>2248</v>
      </c>
      <c r="K93" s="243" t="s">
        <v>522</v>
      </c>
      <c r="L93" s="244" t="s">
        <v>1060</v>
      </c>
    </row>
    <row r="94" spans="1:13" ht="62.5" x14ac:dyDescent="0.25">
      <c r="A94" s="25" t="s">
        <v>3570</v>
      </c>
      <c r="B94" s="275" t="s">
        <v>1518</v>
      </c>
      <c r="C94" s="25" t="s">
        <v>2683</v>
      </c>
      <c r="D94" s="25" t="s">
        <v>2241</v>
      </c>
      <c r="E94" s="25" t="s">
        <v>2248</v>
      </c>
      <c r="F94" s="25">
        <v>3</v>
      </c>
      <c r="G94" s="25" t="s">
        <v>2248</v>
      </c>
      <c r="H94" s="25" t="s">
        <v>2248</v>
      </c>
      <c r="I94" s="25" t="s">
        <v>2248</v>
      </c>
      <c r="J94" s="25" t="s">
        <v>2248</v>
      </c>
      <c r="K94" s="243" t="s">
        <v>522</v>
      </c>
      <c r="L94" s="25" t="s">
        <v>1060</v>
      </c>
    </row>
    <row r="95" spans="1:13" ht="37.5" x14ac:dyDescent="0.25">
      <c r="A95" s="25" t="s">
        <v>3551</v>
      </c>
      <c r="B95" s="209" t="s">
        <v>1519</v>
      </c>
      <c r="C95" s="25" t="s">
        <v>3391</v>
      </c>
      <c r="D95" s="25" t="s">
        <v>2244</v>
      </c>
      <c r="E95" s="25" t="s">
        <v>2248</v>
      </c>
      <c r="F95" s="25" t="s">
        <v>2248</v>
      </c>
      <c r="G95" s="25" t="s">
        <v>2248</v>
      </c>
      <c r="H95" s="25" t="s">
        <v>2248</v>
      </c>
      <c r="I95" s="25" t="s">
        <v>2248</v>
      </c>
      <c r="J95" s="25" t="s">
        <v>2248</v>
      </c>
      <c r="K95" s="245"/>
      <c r="L95" s="246" t="s">
        <v>2248</v>
      </c>
      <c r="M95" s="23" t="s">
        <v>4227</v>
      </c>
    </row>
    <row r="96" spans="1:13" ht="87.5" x14ac:dyDescent="0.25">
      <c r="A96" s="25" t="s">
        <v>769</v>
      </c>
      <c r="B96" s="209" t="s">
        <v>1520</v>
      </c>
      <c r="C96" s="25" t="s">
        <v>2677</v>
      </c>
      <c r="D96" s="25" t="s">
        <v>2242</v>
      </c>
      <c r="E96" s="25" t="s">
        <v>2248</v>
      </c>
      <c r="F96" s="25" t="s">
        <v>2248</v>
      </c>
      <c r="G96" s="25" t="s">
        <v>2248</v>
      </c>
      <c r="H96" s="25">
        <v>9</v>
      </c>
      <c r="I96" s="25">
        <v>2</v>
      </c>
      <c r="J96" s="25" t="s">
        <v>2248</v>
      </c>
      <c r="K96" s="245"/>
      <c r="L96" s="246" t="s">
        <v>2248</v>
      </c>
    </row>
    <row r="97" spans="1:12" ht="62.5" x14ac:dyDescent="0.25">
      <c r="A97" s="25" t="s">
        <v>770</v>
      </c>
      <c r="B97" s="209" t="s">
        <v>1521</v>
      </c>
      <c r="C97" s="25" t="s">
        <v>2749</v>
      </c>
      <c r="D97" s="25" t="s">
        <v>2242</v>
      </c>
      <c r="E97" s="25" t="s">
        <v>2248</v>
      </c>
      <c r="F97" s="25" t="s">
        <v>2248</v>
      </c>
      <c r="G97" s="25" t="s">
        <v>2248</v>
      </c>
      <c r="H97" s="25">
        <v>9</v>
      </c>
      <c r="I97" s="25">
        <v>2</v>
      </c>
      <c r="J97" s="25" t="s">
        <v>2248</v>
      </c>
      <c r="K97" s="245"/>
      <c r="L97" s="246" t="s">
        <v>2248</v>
      </c>
    </row>
    <row r="98" spans="1:12" ht="37.5" x14ac:dyDescent="0.25">
      <c r="A98" s="25" t="s">
        <v>783</v>
      </c>
      <c r="B98" s="209" t="s">
        <v>2074</v>
      </c>
      <c r="C98" s="25" t="s">
        <v>2894</v>
      </c>
      <c r="D98" s="25" t="s">
        <v>2241</v>
      </c>
      <c r="E98" s="25" t="s">
        <v>2248</v>
      </c>
      <c r="F98" s="25">
        <v>35</v>
      </c>
      <c r="G98" s="25" t="s">
        <v>2248</v>
      </c>
      <c r="H98" s="25" t="s">
        <v>2248</v>
      </c>
      <c r="I98" s="25" t="s">
        <v>2248</v>
      </c>
      <c r="J98" s="25" t="s">
        <v>2248</v>
      </c>
      <c r="K98" s="245"/>
      <c r="L98" s="246" t="s">
        <v>2248</v>
      </c>
    </row>
    <row r="99" spans="1:12" ht="62.5" x14ac:dyDescent="0.25">
      <c r="A99" s="25" t="s">
        <v>772</v>
      </c>
      <c r="B99" s="209" t="s">
        <v>1523</v>
      </c>
      <c r="C99" s="25" t="s">
        <v>651</v>
      </c>
      <c r="D99" s="25" t="s">
        <v>2245</v>
      </c>
      <c r="E99" s="25" t="s">
        <v>2248</v>
      </c>
      <c r="F99" s="25" t="s">
        <v>2248</v>
      </c>
      <c r="G99" s="25" t="s">
        <v>2248</v>
      </c>
      <c r="H99" s="25">
        <v>9</v>
      </c>
      <c r="I99" s="25" t="s">
        <v>2248</v>
      </c>
      <c r="J99" s="25" t="s">
        <v>2248</v>
      </c>
      <c r="K99" s="245"/>
      <c r="L99" s="246" t="s">
        <v>2248</v>
      </c>
    </row>
    <row r="100" spans="1:12" ht="62.5" x14ac:dyDescent="0.25">
      <c r="A100" s="25" t="s">
        <v>773</v>
      </c>
      <c r="B100" s="209" t="s">
        <v>1524</v>
      </c>
      <c r="C100" s="25" t="s">
        <v>631</v>
      </c>
      <c r="D100" s="25" t="s">
        <v>2245</v>
      </c>
      <c r="E100" s="25" t="s">
        <v>2248</v>
      </c>
      <c r="F100" s="25" t="s">
        <v>2248</v>
      </c>
      <c r="G100" s="25" t="s">
        <v>2248</v>
      </c>
      <c r="H100" s="25">
        <v>9</v>
      </c>
      <c r="I100" s="25" t="s">
        <v>2248</v>
      </c>
      <c r="J100" s="25" t="s">
        <v>2248</v>
      </c>
      <c r="K100" s="245"/>
      <c r="L100" s="246" t="s">
        <v>2248</v>
      </c>
    </row>
    <row r="101" spans="1:12" ht="25" x14ac:dyDescent="0.25">
      <c r="A101" s="25" t="s">
        <v>774</v>
      </c>
      <c r="B101" s="209" t="s">
        <v>1525</v>
      </c>
      <c r="C101" s="25" t="s">
        <v>2766</v>
      </c>
      <c r="D101" s="25" t="s">
        <v>2242</v>
      </c>
      <c r="E101" s="25" t="s">
        <v>2248</v>
      </c>
      <c r="F101" s="25" t="s">
        <v>2248</v>
      </c>
      <c r="G101" s="25" t="s">
        <v>2248</v>
      </c>
      <c r="H101" s="25">
        <v>8</v>
      </c>
      <c r="I101" s="25">
        <v>3</v>
      </c>
      <c r="J101" s="25" t="s">
        <v>2248</v>
      </c>
      <c r="K101" s="245"/>
      <c r="L101" s="246" t="s">
        <v>2248</v>
      </c>
    </row>
    <row r="102" spans="1:12" ht="236.25" customHeight="1" x14ac:dyDescent="0.25">
      <c r="A102" s="25" t="s">
        <v>1412</v>
      </c>
      <c r="B102" s="248" t="s">
        <v>4040</v>
      </c>
      <c r="C102" s="25" t="s">
        <v>1059</v>
      </c>
      <c r="D102" s="25" t="s">
        <v>2241</v>
      </c>
      <c r="E102" s="25" t="s">
        <v>2248</v>
      </c>
      <c r="F102" s="25">
        <v>4</v>
      </c>
      <c r="G102" s="25" t="s">
        <v>2248</v>
      </c>
      <c r="H102" s="25" t="s">
        <v>2248</v>
      </c>
      <c r="I102" s="25" t="s">
        <v>2248</v>
      </c>
      <c r="J102" s="25" t="s">
        <v>2248</v>
      </c>
      <c r="K102" s="243" t="s">
        <v>522</v>
      </c>
      <c r="L102" s="244" t="s">
        <v>1060</v>
      </c>
    </row>
    <row r="103" spans="1:12" ht="37.5" x14ac:dyDescent="0.25">
      <c r="A103" s="25" t="s">
        <v>3005</v>
      </c>
      <c r="B103" s="209" t="s">
        <v>3632</v>
      </c>
      <c r="C103" s="25" t="s">
        <v>3453</v>
      </c>
      <c r="D103" s="25" t="s">
        <v>2241</v>
      </c>
      <c r="E103" s="25">
        <v>1</v>
      </c>
      <c r="F103" s="25" t="s">
        <v>2248</v>
      </c>
      <c r="G103" s="25" t="s">
        <v>2248</v>
      </c>
      <c r="H103" s="25" t="s">
        <v>2248</v>
      </c>
      <c r="I103" s="25" t="s">
        <v>2248</v>
      </c>
      <c r="J103" s="25" t="s">
        <v>2248</v>
      </c>
      <c r="K103" s="243" t="s">
        <v>522</v>
      </c>
      <c r="L103" s="244" t="s">
        <v>1060</v>
      </c>
    </row>
    <row r="104" spans="1:12" ht="25" x14ac:dyDescent="0.25">
      <c r="A104" s="25" t="s">
        <v>775</v>
      </c>
      <c r="B104" s="209" t="s">
        <v>3633</v>
      </c>
      <c r="C104" s="25" t="s">
        <v>2712</v>
      </c>
      <c r="D104" s="25" t="s">
        <v>2241</v>
      </c>
      <c r="E104" s="25" t="s">
        <v>2248</v>
      </c>
      <c r="F104" s="25">
        <v>4</v>
      </c>
      <c r="G104" s="25">
        <v>3</v>
      </c>
      <c r="H104" s="25" t="s">
        <v>2248</v>
      </c>
      <c r="I104" s="25" t="s">
        <v>2248</v>
      </c>
      <c r="J104" s="25" t="s">
        <v>2253</v>
      </c>
      <c r="K104" s="245"/>
      <c r="L104" s="246" t="s">
        <v>2248</v>
      </c>
    </row>
    <row r="105" spans="1:12" ht="62.5" x14ac:dyDescent="0.25">
      <c r="A105" s="25" t="s">
        <v>3008</v>
      </c>
      <c r="B105" s="209" t="s">
        <v>3634</v>
      </c>
      <c r="C105" s="25" t="s">
        <v>2782</v>
      </c>
      <c r="D105" s="25" t="s">
        <v>2241</v>
      </c>
      <c r="E105" s="25" t="s">
        <v>2248</v>
      </c>
      <c r="F105" s="25">
        <v>15</v>
      </c>
      <c r="G105" s="25" t="s">
        <v>2248</v>
      </c>
      <c r="H105" s="25" t="s">
        <v>2248</v>
      </c>
      <c r="I105" s="25" t="s">
        <v>2248</v>
      </c>
      <c r="J105" s="25" t="s">
        <v>2248</v>
      </c>
      <c r="K105" s="243" t="s">
        <v>522</v>
      </c>
      <c r="L105" s="244" t="s">
        <v>2248</v>
      </c>
    </row>
    <row r="106" spans="1:12" ht="137.5" x14ac:dyDescent="0.25">
      <c r="A106" s="25" t="s">
        <v>2424</v>
      </c>
      <c r="B106" s="209" t="s">
        <v>2447</v>
      </c>
      <c r="C106" s="25" t="s">
        <v>2590</v>
      </c>
      <c r="D106" s="25" t="s">
        <v>2241</v>
      </c>
      <c r="E106" s="25" t="s">
        <v>2248</v>
      </c>
      <c r="F106" s="25">
        <v>10</v>
      </c>
      <c r="G106" s="25" t="s">
        <v>2248</v>
      </c>
      <c r="H106" s="25" t="s">
        <v>2248</v>
      </c>
      <c r="I106" s="25" t="s">
        <v>2248</v>
      </c>
      <c r="J106" s="25" t="s">
        <v>2248</v>
      </c>
      <c r="K106" s="243" t="s">
        <v>522</v>
      </c>
      <c r="L106" s="25" t="s">
        <v>1060</v>
      </c>
    </row>
    <row r="107" spans="1:12" ht="137.5" x14ac:dyDescent="0.25">
      <c r="A107" s="25" t="s">
        <v>3811</v>
      </c>
      <c r="B107" s="275" t="s">
        <v>3479</v>
      </c>
      <c r="C107" s="25" t="s">
        <v>1314</v>
      </c>
      <c r="D107" s="25" t="s">
        <v>2241</v>
      </c>
      <c r="E107" s="25" t="s">
        <v>2248</v>
      </c>
      <c r="F107" s="25">
        <v>10</v>
      </c>
      <c r="G107" s="25" t="s">
        <v>2248</v>
      </c>
      <c r="H107" s="25" t="s">
        <v>2248</v>
      </c>
      <c r="I107" s="25" t="s">
        <v>2248</v>
      </c>
      <c r="J107" s="25" t="s">
        <v>2248</v>
      </c>
      <c r="K107" s="243" t="s">
        <v>522</v>
      </c>
      <c r="L107" s="25" t="s">
        <v>1060</v>
      </c>
    </row>
    <row r="108" spans="1:12" ht="51" customHeight="1" x14ac:dyDescent="0.25">
      <c r="A108" s="25" t="s">
        <v>3812</v>
      </c>
      <c r="B108" s="209" t="s">
        <v>3390</v>
      </c>
      <c r="C108" s="25" t="s">
        <v>3419</v>
      </c>
      <c r="D108" s="25" t="s">
        <v>2241</v>
      </c>
      <c r="E108" s="25" t="s">
        <v>2248</v>
      </c>
      <c r="F108" s="25">
        <v>3</v>
      </c>
      <c r="G108" s="25" t="s">
        <v>2248</v>
      </c>
      <c r="H108" s="25" t="s">
        <v>2248</v>
      </c>
      <c r="I108" s="25" t="s">
        <v>2248</v>
      </c>
      <c r="J108" s="25" t="s">
        <v>2248</v>
      </c>
      <c r="K108" s="243" t="s">
        <v>522</v>
      </c>
      <c r="L108" s="244" t="s">
        <v>1060</v>
      </c>
    </row>
    <row r="109" spans="1:12" ht="50" x14ac:dyDescent="0.25">
      <c r="A109" s="25" t="s">
        <v>777</v>
      </c>
      <c r="B109" s="209" t="s">
        <v>1430</v>
      </c>
      <c r="C109" s="25" t="s">
        <v>626</v>
      </c>
      <c r="D109" s="25" t="s">
        <v>2242</v>
      </c>
      <c r="E109" s="25" t="s">
        <v>2248</v>
      </c>
      <c r="F109" s="25" t="s">
        <v>2248</v>
      </c>
      <c r="G109" s="25" t="s">
        <v>2248</v>
      </c>
      <c r="H109" s="25">
        <v>12</v>
      </c>
      <c r="I109" s="25">
        <v>5</v>
      </c>
      <c r="J109" s="25" t="s">
        <v>2248</v>
      </c>
      <c r="K109" s="245"/>
      <c r="L109" s="246" t="s">
        <v>2248</v>
      </c>
    </row>
    <row r="110" spans="1:12" ht="37.5" x14ac:dyDescent="0.25">
      <c r="A110" s="25" t="s">
        <v>778</v>
      </c>
      <c r="B110" s="209" t="s">
        <v>1431</v>
      </c>
      <c r="C110" s="25" t="s">
        <v>3451</v>
      </c>
      <c r="D110" s="25" t="s">
        <v>2244</v>
      </c>
      <c r="E110" s="25" t="s">
        <v>2248</v>
      </c>
      <c r="F110" s="25" t="s">
        <v>2248</v>
      </c>
      <c r="G110" s="25" t="s">
        <v>2248</v>
      </c>
      <c r="H110" s="25" t="s">
        <v>2248</v>
      </c>
      <c r="I110" s="25" t="s">
        <v>2248</v>
      </c>
      <c r="J110" s="25" t="s">
        <v>2248</v>
      </c>
      <c r="K110" s="245"/>
      <c r="L110" s="246" t="s">
        <v>2248</v>
      </c>
    </row>
    <row r="111" spans="1:12" ht="37.5" x14ac:dyDescent="0.25">
      <c r="A111" s="25" t="s">
        <v>1149</v>
      </c>
      <c r="B111" s="209" t="s">
        <v>1432</v>
      </c>
      <c r="C111" s="25" t="s">
        <v>2772</v>
      </c>
      <c r="D111" s="25" t="s">
        <v>2241</v>
      </c>
      <c r="E111" s="25" t="s">
        <v>2248</v>
      </c>
      <c r="F111" s="25">
        <v>2</v>
      </c>
      <c r="G111" s="25" t="s">
        <v>2248</v>
      </c>
      <c r="H111" s="25" t="s">
        <v>2248</v>
      </c>
      <c r="I111" s="25" t="s">
        <v>2248</v>
      </c>
      <c r="J111" s="25" t="s">
        <v>2248</v>
      </c>
      <c r="K111" s="243" t="s">
        <v>522</v>
      </c>
      <c r="L111" s="244" t="s">
        <v>1060</v>
      </c>
    </row>
    <row r="112" spans="1:12" ht="50" x14ac:dyDescent="0.25">
      <c r="A112" s="25" t="s">
        <v>1159</v>
      </c>
      <c r="B112" s="209" t="s">
        <v>1433</v>
      </c>
      <c r="C112" s="25" t="s">
        <v>3649</v>
      </c>
      <c r="D112" s="25" t="s">
        <v>2241</v>
      </c>
      <c r="E112" s="25" t="s">
        <v>2248</v>
      </c>
      <c r="F112" s="25">
        <v>3</v>
      </c>
      <c r="G112" s="25" t="s">
        <v>2248</v>
      </c>
      <c r="H112" s="25" t="s">
        <v>2248</v>
      </c>
      <c r="I112" s="25" t="s">
        <v>2248</v>
      </c>
      <c r="J112" s="25" t="s">
        <v>2248</v>
      </c>
      <c r="K112" s="243" t="s">
        <v>522</v>
      </c>
      <c r="L112" s="244" t="s">
        <v>1060</v>
      </c>
    </row>
    <row r="113" spans="1:13" ht="62.5" x14ac:dyDescent="0.25">
      <c r="A113" s="25" t="s">
        <v>779</v>
      </c>
      <c r="B113" s="209" t="s">
        <v>2104</v>
      </c>
      <c r="C113" s="25" t="s">
        <v>1057</v>
      </c>
      <c r="D113" s="25" t="s">
        <v>2241</v>
      </c>
      <c r="E113" s="25" t="s">
        <v>2248</v>
      </c>
      <c r="F113" s="25">
        <v>8</v>
      </c>
      <c r="G113" s="25" t="s">
        <v>2248</v>
      </c>
      <c r="H113" s="25" t="s">
        <v>2248</v>
      </c>
      <c r="I113" s="25" t="s">
        <v>2248</v>
      </c>
      <c r="J113" s="25" t="s">
        <v>2248</v>
      </c>
      <c r="K113" s="245"/>
      <c r="L113" s="246" t="s">
        <v>2248</v>
      </c>
      <c r="M113" s="23" t="s">
        <v>4227</v>
      </c>
    </row>
    <row r="114" spans="1:13" ht="87.5" x14ac:dyDescent="0.25">
      <c r="A114" s="25" t="s">
        <v>1174</v>
      </c>
      <c r="B114" s="209" t="s">
        <v>2105</v>
      </c>
      <c r="C114" s="25" t="s">
        <v>3664</v>
      </c>
      <c r="D114" s="25" t="s">
        <v>2241</v>
      </c>
      <c r="E114" s="25" t="s">
        <v>2248</v>
      </c>
      <c r="F114" s="25">
        <v>3</v>
      </c>
      <c r="G114" s="25">
        <v>2</v>
      </c>
      <c r="H114" s="25" t="s">
        <v>2248</v>
      </c>
      <c r="I114" s="25" t="s">
        <v>2248</v>
      </c>
      <c r="J114" s="25" t="s">
        <v>2248</v>
      </c>
      <c r="K114" s="274" t="s">
        <v>522</v>
      </c>
      <c r="L114" s="244" t="s">
        <v>1060</v>
      </c>
      <c r="M114" s="23" t="s">
        <v>4227</v>
      </c>
    </row>
    <row r="115" spans="1:13" ht="87.5" x14ac:dyDescent="0.25">
      <c r="A115" s="25" t="s">
        <v>780</v>
      </c>
      <c r="B115" s="209" t="s">
        <v>2106</v>
      </c>
      <c r="C115" s="25" t="s">
        <v>3665</v>
      </c>
      <c r="D115" s="25" t="s">
        <v>2241</v>
      </c>
      <c r="E115" s="25" t="s">
        <v>2248</v>
      </c>
      <c r="F115" s="25">
        <v>150</v>
      </c>
      <c r="G115" s="25" t="s">
        <v>2248</v>
      </c>
      <c r="H115" s="25" t="s">
        <v>2248</v>
      </c>
      <c r="I115" s="25" t="s">
        <v>2248</v>
      </c>
      <c r="J115" s="25" t="s">
        <v>2248</v>
      </c>
      <c r="K115" s="245"/>
      <c r="L115" s="246" t="s">
        <v>2248</v>
      </c>
    </row>
    <row r="116" spans="1:13" ht="75" x14ac:dyDescent="0.25">
      <c r="A116" s="25" t="s">
        <v>781</v>
      </c>
      <c r="B116" s="209" t="s">
        <v>2107</v>
      </c>
      <c r="C116" s="25" t="s">
        <v>2784</v>
      </c>
      <c r="D116" s="25" t="s">
        <v>2241</v>
      </c>
      <c r="E116" s="25" t="s">
        <v>2248</v>
      </c>
      <c r="F116" s="25">
        <v>3</v>
      </c>
      <c r="G116" s="25" t="s">
        <v>2248</v>
      </c>
      <c r="H116" s="25" t="s">
        <v>2248</v>
      </c>
      <c r="I116" s="25" t="s">
        <v>2248</v>
      </c>
      <c r="J116" s="25" t="s">
        <v>2248</v>
      </c>
      <c r="K116" s="245"/>
      <c r="L116" s="246" t="s">
        <v>2248</v>
      </c>
    </row>
    <row r="117" spans="1:13" ht="62.5" x14ac:dyDescent="0.25">
      <c r="A117" s="25" t="s">
        <v>1179</v>
      </c>
      <c r="B117" s="209" t="s">
        <v>1283</v>
      </c>
      <c r="C117" s="25" t="s">
        <v>3840</v>
      </c>
      <c r="D117" s="25" t="s">
        <v>2241</v>
      </c>
      <c r="E117" s="25">
        <v>3</v>
      </c>
      <c r="F117" s="25" t="s">
        <v>2248</v>
      </c>
      <c r="G117" s="25" t="s">
        <v>2248</v>
      </c>
      <c r="H117" s="25" t="s">
        <v>2248</v>
      </c>
      <c r="I117" s="25" t="s">
        <v>2248</v>
      </c>
      <c r="J117" s="25" t="s">
        <v>2248</v>
      </c>
      <c r="K117" s="243" t="s">
        <v>522</v>
      </c>
      <c r="L117" s="244" t="s">
        <v>1060</v>
      </c>
      <c r="M117" s="23" t="s">
        <v>4227</v>
      </c>
    </row>
    <row r="118" spans="1:13" ht="87.5" x14ac:dyDescent="0.25">
      <c r="A118" s="25" t="s">
        <v>776</v>
      </c>
      <c r="B118" s="209" t="s">
        <v>3977</v>
      </c>
      <c r="C118" s="25" t="s">
        <v>3425</v>
      </c>
      <c r="D118" s="25" t="s">
        <v>2245</v>
      </c>
      <c r="E118" s="25" t="s">
        <v>2248</v>
      </c>
      <c r="F118" s="25" t="s">
        <v>2248</v>
      </c>
      <c r="G118" s="25" t="s">
        <v>2248</v>
      </c>
      <c r="H118" s="25">
        <v>4</v>
      </c>
      <c r="I118" s="25" t="s">
        <v>2248</v>
      </c>
      <c r="J118" s="25" t="s">
        <v>2248</v>
      </c>
      <c r="K118" s="245"/>
      <c r="L118" s="246" t="s">
        <v>2248</v>
      </c>
    </row>
    <row r="119" spans="1:13" ht="25" x14ac:dyDescent="0.25">
      <c r="A119" s="25" t="s">
        <v>782</v>
      </c>
      <c r="B119" s="209" t="s">
        <v>1284</v>
      </c>
      <c r="C119" s="25" t="s">
        <v>2655</v>
      </c>
      <c r="D119" s="25" t="s">
        <v>2243</v>
      </c>
      <c r="E119" s="25" t="s">
        <v>2248</v>
      </c>
      <c r="F119" s="25" t="s">
        <v>2248</v>
      </c>
      <c r="G119" s="25" t="s">
        <v>2248</v>
      </c>
      <c r="H119" s="25" t="s">
        <v>2248</v>
      </c>
      <c r="I119" s="25" t="s">
        <v>2248</v>
      </c>
      <c r="J119" s="25" t="s">
        <v>2248</v>
      </c>
      <c r="K119" s="245"/>
      <c r="L119" s="246" t="s">
        <v>2248</v>
      </c>
      <c r="M119" s="23" t="s">
        <v>4227</v>
      </c>
    </row>
    <row r="120" spans="1:13" ht="37.5" x14ac:dyDescent="0.25">
      <c r="A120" s="25" t="s">
        <v>2769</v>
      </c>
      <c r="B120" s="209" t="s">
        <v>2075</v>
      </c>
      <c r="C120" s="25" t="s">
        <v>2769</v>
      </c>
      <c r="D120" s="25" t="s">
        <v>2241</v>
      </c>
      <c r="E120" s="25">
        <v>11</v>
      </c>
      <c r="F120" s="25" t="s">
        <v>2248</v>
      </c>
      <c r="G120" s="25" t="s">
        <v>2248</v>
      </c>
      <c r="H120" s="25" t="s">
        <v>2248</v>
      </c>
      <c r="I120" s="25" t="s">
        <v>2248</v>
      </c>
      <c r="J120" s="25" t="s">
        <v>2248</v>
      </c>
      <c r="K120" s="245"/>
      <c r="L120" s="246" t="s">
        <v>2248</v>
      </c>
    </row>
    <row r="121" spans="1:13" ht="37.5" x14ac:dyDescent="0.25">
      <c r="A121" s="25" t="s">
        <v>784</v>
      </c>
      <c r="B121" s="209" t="s">
        <v>2076</v>
      </c>
      <c r="C121" s="25" t="s">
        <v>3406</v>
      </c>
      <c r="D121" s="25" t="s">
        <v>2245</v>
      </c>
      <c r="E121" s="25" t="s">
        <v>2248</v>
      </c>
      <c r="F121" s="25" t="s">
        <v>2248</v>
      </c>
      <c r="G121" s="25" t="s">
        <v>2248</v>
      </c>
      <c r="H121" s="25">
        <v>6</v>
      </c>
      <c r="I121" s="25" t="s">
        <v>2248</v>
      </c>
      <c r="J121" s="25" t="s">
        <v>2248</v>
      </c>
      <c r="K121" s="245"/>
      <c r="L121" s="246" t="s">
        <v>2248</v>
      </c>
    </row>
    <row r="122" spans="1:13" ht="25" x14ac:dyDescent="0.25">
      <c r="A122" s="25" t="s">
        <v>821</v>
      </c>
      <c r="B122" s="209" t="s">
        <v>2604</v>
      </c>
      <c r="C122" s="25" t="s">
        <v>656</v>
      </c>
      <c r="D122" s="25" t="s">
        <v>2241</v>
      </c>
      <c r="E122" s="25" t="s">
        <v>2248</v>
      </c>
      <c r="F122" s="25">
        <v>40</v>
      </c>
      <c r="G122" s="25" t="s">
        <v>2248</v>
      </c>
      <c r="H122" s="25" t="s">
        <v>2248</v>
      </c>
      <c r="I122" s="25" t="s">
        <v>2248</v>
      </c>
      <c r="J122" s="25" t="s">
        <v>2248</v>
      </c>
      <c r="K122" s="245"/>
      <c r="L122" s="246" t="s">
        <v>2248</v>
      </c>
    </row>
    <row r="123" spans="1:13" ht="37.5" x14ac:dyDescent="0.25">
      <c r="A123" s="25" t="s">
        <v>822</v>
      </c>
      <c r="B123" s="209" t="s">
        <v>2605</v>
      </c>
      <c r="C123" s="25" t="s">
        <v>657</v>
      </c>
      <c r="D123" s="25" t="s">
        <v>2241</v>
      </c>
      <c r="E123" s="25" t="s">
        <v>2248</v>
      </c>
      <c r="F123" s="25">
        <v>40</v>
      </c>
      <c r="G123" s="25" t="s">
        <v>2248</v>
      </c>
      <c r="H123" s="25" t="s">
        <v>2248</v>
      </c>
      <c r="I123" s="25" t="s">
        <v>2248</v>
      </c>
      <c r="J123" s="25" t="s">
        <v>2248</v>
      </c>
      <c r="K123" s="245"/>
      <c r="L123" s="246" t="s">
        <v>2248</v>
      </c>
    </row>
    <row r="124" spans="1:13" ht="75" x14ac:dyDescent="0.25">
      <c r="A124" s="25" t="s">
        <v>787</v>
      </c>
      <c r="B124" s="209" t="s">
        <v>2224</v>
      </c>
      <c r="C124" s="25" t="s">
        <v>629</v>
      </c>
      <c r="D124" s="25" t="s">
        <v>2241</v>
      </c>
      <c r="E124" s="25" t="s">
        <v>2248</v>
      </c>
      <c r="F124" s="25">
        <v>35</v>
      </c>
      <c r="G124" s="25" t="s">
        <v>2248</v>
      </c>
      <c r="H124" s="25" t="s">
        <v>2248</v>
      </c>
      <c r="I124" s="25" t="s">
        <v>2248</v>
      </c>
      <c r="J124" s="25" t="s">
        <v>2248</v>
      </c>
      <c r="K124" s="245"/>
      <c r="L124" s="246" t="s">
        <v>2248</v>
      </c>
      <c r="M124" s="23" t="s">
        <v>4227</v>
      </c>
    </row>
    <row r="125" spans="1:13" ht="37.5" x14ac:dyDescent="0.25">
      <c r="A125" s="25" t="s">
        <v>2461</v>
      </c>
      <c r="B125" s="275" t="s">
        <v>537</v>
      </c>
      <c r="C125" s="25" t="s">
        <v>3448</v>
      </c>
      <c r="D125" s="25" t="s">
        <v>2241</v>
      </c>
      <c r="E125" s="25" t="s">
        <v>2248</v>
      </c>
      <c r="F125" s="25">
        <v>3</v>
      </c>
      <c r="G125" s="25" t="s">
        <v>2248</v>
      </c>
      <c r="H125" s="25" t="s">
        <v>2248</v>
      </c>
      <c r="I125" s="25" t="s">
        <v>2248</v>
      </c>
      <c r="J125" s="25" t="s">
        <v>2248</v>
      </c>
      <c r="K125" s="243" t="s">
        <v>522</v>
      </c>
      <c r="L125" s="25" t="s">
        <v>1060</v>
      </c>
    </row>
    <row r="126" spans="1:13" ht="37.5" x14ac:dyDescent="0.25">
      <c r="A126" s="25" t="s">
        <v>2214</v>
      </c>
      <c r="B126" s="209" t="s">
        <v>536</v>
      </c>
      <c r="C126" s="25" t="s">
        <v>3843</v>
      </c>
      <c r="D126" s="25" t="s">
        <v>2242</v>
      </c>
      <c r="E126" s="25" t="s">
        <v>2248</v>
      </c>
      <c r="F126" s="25" t="s">
        <v>2248</v>
      </c>
      <c r="G126" s="25" t="s">
        <v>2248</v>
      </c>
      <c r="H126" s="25">
        <v>10</v>
      </c>
      <c r="I126" s="25">
        <v>8</v>
      </c>
      <c r="J126" s="25" t="s">
        <v>2248</v>
      </c>
      <c r="K126" s="245"/>
      <c r="L126" s="246" t="s">
        <v>2248</v>
      </c>
      <c r="M126" s="23" t="s">
        <v>4227</v>
      </c>
    </row>
    <row r="127" spans="1:13" ht="62.5" x14ac:dyDescent="0.25">
      <c r="A127" s="25" t="s">
        <v>2141</v>
      </c>
      <c r="B127" s="209" t="s">
        <v>1471</v>
      </c>
      <c r="C127" s="25" t="s">
        <v>3458</v>
      </c>
      <c r="D127" s="25" t="s">
        <v>2245</v>
      </c>
      <c r="E127" s="25" t="s">
        <v>2248</v>
      </c>
      <c r="F127" s="25" t="s">
        <v>2248</v>
      </c>
      <c r="G127" s="25" t="s">
        <v>2248</v>
      </c>
      <c r="H127" s="25">
        <v>9</v>
      </c>
      <c r="I127" s="25" t="s">
        <v>2248</v>
      </c>
      <c r="J127" s="25" t="s">
        <v>2248</v>
      </c>
      <c r="K127" s="245"/>
      <c r="L127" s="246" t="s">
        <v>2248</v>
      </c>
    </row>
    <row r="128" spans="1:13" ht="25" x14ac:dyDescent="0.25">
      <c r="A128" s="25" t="s">
        <v>2216</v>
      </c>
      <c r="B128" s="209" t="s">
        <v>539</v>
      </c>
      <c r="C128" s="25" t="s">
        <v>3686</v>
      </c>
      <c r="D128" s="25" t="s">
        <v>2243</v>
      </c>
      <c r="E128" s="25" t="s">
        <v>2248</v>
      </c>
      <c r="F128" s="25" t="s">
        <v>2248</v>
      </c>
      <c r="G128" s="25" t="s">
        <v>2248</v>
      </c>
      <c r="H128" s="25" t="s">
        <v>2248</v>
      </c>
      <c r="I128" s="25" t="s">
        <v>2248</v>
      </c>
      <c r="J128" s="25" t="s">
        <v>2248</v>
      </c>
      <c r="K128" s="245"/>
      <c r="L128" s="246" t="s">
        <v>2248</v>
      </c>
    </row>
    <row r="129" spans="1:12" ht="37.5" x14ac:dyDescent="0.25">
      <c r="A129" s="25" t="s">
        <v>1725</v>
      </c>
      <c r="B129" s="209" t="s">
        <v>540</v>
      </c>
      <c r="C129" s="25" t="s">
        <v>3683</v>
      </c>
      <c r="D129" s="25" t="s">
        <v>2241</v>
      </c>
      <c r="E129" s="25" t="s">
        <v>2248</v>
      </c>
      <c r="F129" s="25">
        <v>3</v>
      </c>
      <c r="G129" s="25" t="s">
        <v>2248</v>
      </c>
      <c r="H129" s="25" t="s">
        <v>2248</v>
      </c>
      <c r="I129" s="25" t="s">
        <v>2248</v>
      </c>
      <c r="J129" s="25" t="s">
        <v>2248</v>
      </c>
      <c r="K129" s="243" t="s">
        <v>522</v>
      </c>
      <c r="L129" s="244" t="s">
        <v>1060</v>
      </c>
    </row>
    <row r="130" spans="1:12" ht="50" x14ac:dyDescent="0.25">
      <c r="A130" s="25" t="s">
        <v>2514</v>
      </c>
      <c r="B130" s="209" t="s">
        <v>541</v>
      </c>
      <c r="C130" s="25" t="s">
        <v>3647</v>
      </c>
      <c r="D130" s="25" t="s">
        <v>2241</v>
      </c>
      <c r="E130" s="25" t="s">
        <v>2248</v>
      </c>
      <c r="F130" s="25">
        <v>3</v>
      </c>
      <c r="G130" s="25" t="s">
        <v>2248</v>
      </c>
      <c r="H130" s="25" t="s">
        <v>2248</v>
      </c>
      <c r="I130" s="25" t="s">
        <v>2248</v>
      </c>
      <c r="J130" s="25" t="s">
        <v>2248</v>
      </c>
      <c r="K130" s="243" t="s">
        <v>522</v>
      </c>
      <c r="L130" s="244" t="s">
        <v>1060</v>
      </c>
    </row>
    <row r="131" spans="1:12" ht="37.5" x14ac:dyDescent="0.25">
      <c r="A131" s="25" t="s">
        <v>2217</v>
      </c>
      <c r="B131" s="209" t="s">
        <v>542</v>
      </c>
      <c r="C131" s="25" t="s">
        <v>3648</v>
      </c>
      <c r="D131" s="25" t="s">
        <v>2243</v>
      </c>
      <c r="E131" s="25" t="s">
        <v>2248</v>
      </c>
      <c r="F131" s="25" t="s">
        <v>2248</v>
      </c>
      <c r="G131" s="25" t="s">
        <v>2248</v>
      </c>
      <c r="H131" s="25" t="s">
        <v>2248</v>
      </c>
      <c r="I131" s="25" t="s">
        <v>2248</v>
      </c>
      <c r="J131" s="25" t="s">
        <v>2248</v>
      </c>
      <c r="K131" s="245"/>
      <c r="L131" s="246" t="s">
        <v>2248</v>
      </c>
    </row>
    <row r="132" spans="1:12" ht="25" x14ac:dyDescent="0.25">
      <c r="A132" s="25" t="s">
        <v>2218</v>
      </c>
      <c r="B132" s="209" t="s">
        <v>819</v>
      </c>
      <c r="C132" s="25" t="s">
        <v>3646</v>
      </c>
      <c r="D132" s="25" t="s">
        <v>2241</v>
      </c>
      <c r="E132" s="25" t="s">
        <v>2248</v>
      </c>
      <c r="F132" s="25">
        <v>512</v>
      </c>
      <c r="G132" s="25" t="s">
        <v>2248</v>
      </c>
      <c r="H132" s="25" t="s">
        <v>2248</v>
      </c>
      <c r="I132" s="25" t="s">
        <v>2248</v>
      </c>
      <c r="J132" s="25" t="s">
        <v>2248</v>
      </c>
      <c r="K132" s="245"/>
      <c r="L132" s="246" t="s">
        <v>2248</v>
      </c>
    </row>
    <row r="133" spans="1:12" ht="25" x14ac:dyDescent="0.25">
      <c r="A133" s="25" t="s">
        <v>1640</v>
      </c>
      <c r="B133" s="209" t="s">
        <v>820</v>
      </c>
      <c r="C133" s="25" t="s">
        <v>3645</v>
      </c>
      <c r="D133" s="25" t="s">
        <v>2241</v>
      </c>
      <c r="E133" s="25">
        <v>4</v>
      </c>
      <c r="F133" s="25" t="s">
        <v>2248</v>
      </c>
      <c r="G133" s="25" t="s">
        <v>2248</v>
      </c>
      <c r="H133" s="25" t="s">
        <v>2248</v>
      </c>
      <c r="I133" s="25" t="s">
        <v>2248</v>
      </c>
      <c r="J133" s="25" t="s">
        <v>2248</v>
      </c>
      <c r="K133" s="243" t="s">
        <v>522</v>
      </c>
      <c r="L133" s="244" t="s">
        <v>2248</v>
      </c>
    </row>
    <row r="134" spans="1:12" ht="37.5" x14ac:dyDescent="0.25">
      <c r="A134" s="25" t="s">
        <v>823</v>
      </c>
      <c r="B134" s="209" t="s">
        <v>2606</v>
      </c>
      <c r="C134" s="25" t="s">
        <v>2295</v>
      </c>
      <c r="D134" s="25" t="s">
        <v>2247</v>
      </c>
      <c r="E134" s="25" t="s">
        <v>2248</v>
      </c>
      <c r="F134" s="25" t="s">
        <v>2248</v>
      </c>
      <c r="G134" s="25" t="s">
        <v>2248</v>
      </c>
      <c r="H134" s="25" t="s">
        <v>2248</v>
      </c>
      <c r="I134" s="25" t="s">
        <v>2248</v>
      </c>
      <c r="J134" s="25" t="s">
        <v>2248</v>
      </c>
      <c r="K134" s="245"/>
      <c r="L134" s="246" t="s">
        <v>2248</v>
      </c>
    </row>
    <row r="135" spans="1:12" ht="62.5" x14ac:dyDescent="0.25">
      <c r="A135" s="25" t="s">
        <v>824</v>
      </c>
      <c r="B135" s="209" t="s">
        <v>1481</v>
      </c>
      <c r="C135" s="25" t="s">
        <v>2294</v>
      </c>
      <c r="D135" s="25" t="s">
        <v>2241</v>
      </c>
      <c r="E135" s="25" t="s">
        <v>2248</v>
      </c>
      <c r="F135" s="25">
        <v>35</v>
      </c>
      <c r="G135" s="25" t="s">
        <v>2248</v>
      </c>
      <c r="H135" s="25" t="s">
        <v>2248</v>
      </c>
      <c r="I135" s="25" t="s">
        <v>2248</v>
      </c>
      <c r="J135" s="25" t="s">
        <v>2254</v>
      </c>
      <c r="K135" s="245"/>
      <c r="L135" s="246" t="s">
        <v>2248</v>
      </c>
    </row>
    <row r="136" spans="1:12" ht="37.5" x14ac:dyDescent="0.25">
      <c r="A136" s="25" t="s">
        <v>1649</v>
      </c>
      <c r="B136" s="209" t="s">
        <v>1482</v>
      </c>
      <c r="C136" s="25" t="s">
        <v>635</v>
      </c>
      <c r="D136" s="25" t="s">
        <v>2241</v>
      </c>
      <c r="E136" s="25">
        <v>4</v>
      </c>
      <c r="F136" s="25" t="s">
        <v>2248</v>
      </c>
      <c r="G136" s="25" t="s">
        <v>2248</v>
      </c>
      <c r="H136" s="25" t="s">
        <v>2248</v>
      </c>
      <c r="I136" s="25" t="s">
        <v>2248</v>
      </c>
      <c r="J136" s="25" t="s">
        <v>2248</v>
      </c>
      <c r="K136" s="243" t="s">
        <v>522</v>
      </c>
      <c r="L136" s="244" t="s">
        <v>2248</v>
      </c>
    </row>
    <row r="137" spans="1:12" ht="75" x14ac:dyDescent="0.25">
      <c r="A137" s="25" t="s">
        <v>827</v>
      </c>
      <c r="B137" s="209" t="s">
        <v>2225</v>
      </c>
      <c r="C137" s="25" t="s">
        <v>2777</v>
      </c>
      <c r="D137" s="25" t="s">
        <v>2241</v>
      </c>
      <c r="E137" s="25" t="s">
        <v>2248</v>
      </c>
      <c r="F137" s="25">
        <v>10</v>
      </c>
      <c r="G137" s="25" t="s">
        <v>2248</v>
      </c>
      <c r="H137" s="25" t="s">
        <v>2248</v>
      </c>
      <c r="I137" s="25" t="s">
        <v>2248</v>
      </c>
      <c r="J137" s="25" t="s">
        <v>2248</v>
      </c>
      <c r="K137" s="245"/>
      <c r="L137" s="246" t="s">
        <v>2248</v>
      </c>
    </row>
    <row r="138" spans="1:12" ht="87.5" x14ac:dyDescent="0.25">
      <c r="A138" s="25" t="s">
        <v>825</v>
      </c>
      <c r="B138" s="209" t="s">
        <v>1483</v>
      </c>
      <c r="C138" s="25" t="s">
        <v>2757</v>
      </c>
      <c r="D138" s="25" t="s">
        <v>2245</v>
      </c>
      <c r="E138" s="25" t="s">
        <v>2248</v>
      </c>
      <c r="F138" s="25" t="s">
        <v>2248</v>
      </c>
      <c r="G138" s="25" t="s">
        <v>2248</v>
      </c>
      <c r="H138" s="25">
        <v>3</v>
      </c>
      <c r="I138" s="25" t="s">
        <v>2248</v>
      </c>
      <c r="J138" s="25" t="s">
        <v>2248</v>
      </c>
      <c r="K138" s="245"/>
      <c r="L138" s="246" t="s">
        <v>2248</v>
      </c>
    </row>
    <row r="139" spans="1:12" ht="87.5" x14ac:dyDescent="0.25">
      <c r="A139" s="25" t="s">
        <v>826</v>
      </c>
      <c r="B139" s="209" t="s">
        <v>1484</v>
      </c>
      <c r="C139" s="25" t="s">
        <v>2756</v>
      </c>
      <c r="D139" s="25" t="s">
        <v>2245</v>
      </c>
      <c r="E139" s="25" t="s">
        <v>2248</v>
      </c>
      <c r="F139" s="25" t="s">
        <v>2248</v>
      </c>
      <c r="G139" s="25" t="s">
        <v>2248</v>
      </c>
      <c r="H139" s="25">
        <v>3</v>
      </c>
      <c r="I139" s="25" t="s">
        <v>2248</v>
      </c>
      <c r="J139" s="25" t="s">
        <v>2248</v>
      </c>
      <c r="K139" s="245"/>
      <c r="L139" s="246" t="s">
        <v>2248</v>
      </c>
    </row>
    <row r="140" spans="1:12" ht="50" x14ac:dyDescent="0.25">
      <c r="A140" s="25" t="s">
        <v>3869</v>
      </c>
      <c r="B140" s="209" t="s">
        <v>3870</v>
      </c>
      <c r="C140" s="25" t="s">
        <v>2790</v>
      </c>
      <c r="D140" s="25" t="s">
        <v>2241</v>
      </c>
      <c r="E140" s="25" t="s">
        <v>2248</v>
      </c>
      <c r="F140" s="25">
        <v>10</v>
      </c>
      <c r="G140" s="25" t="s">
        <v>2248</v>
      </c>
      <c r="H140" s="25" t="s">
        <v>2248</v>
      </c>
      <c r="I140" s="25" t="s">
        <v>2248</v>
      </c>
      <c r="J140" s="25"/>
      <c r="K140" s="245"/>
      <c r="L140" s="246"/>
    </row>
    <row r="141" spans="1:12" ht="50" x14ac:dyDescent="0.25">
      <c r="A141" s="25" t="s">
        <v>3871</v>
      </c>
      <c r="B141" s="209" t="s">
        <v>3872</v>
      </c>
      <c r="C141" s="25" t="s">
        <v>2790</v>
      </c>
      <c r="D141" s="25" t="s">
        <v>2241</v>
      </c>
      <c r="E141" s="25" t="s">
        <v>2248</v>
      </c>
      <c r="F141" s="25">
        <v>10</v>
      </c>
      <c r="G141" s="25" t="s">
        <v>2248</v>
      </c>
      <c r="H141" s="25" t="s">
        <v>2248</v>
      </c>
      <c r="I141" s="25" t="s">
        <v>2248</v>
      </c>
      <c r="J141" s="25"/>
      <c r="K141" s="245"/>
      <c r="L141" s="246"/>
    </row>
    <row r="142" spans="1:12" ht="75" x14ac:dyDescent="0.25">
      <c r="A142" s="25" t="s">
        <v>3873</v>
      </c>
      <c r="B142" s="209" t="s">
        <v>3874</v>
      </c>
      <c r="C142" s="25" t="s">
        <v>2789</v>
      </c>
      <c r="D142" s="25" t="s">
        <v>2241</v>
      </c>
      <c r="E142" s="25" t="s">
        <v>2248</v>
      </c>
      <c r="F142" s="25">
        <v>20</v>
      </c>
      <c r="G142" s="25" t="s">
        <v>2248</v>
      </c>
      <c r="H142" s="25" t="s">
        <v>2248</v>
      </c>
      <c r="I142" s="25" t="s">
        <v>2248</v>
      </c>
      <c r="J142" s="25"/>
      <c r="K142" s="245"/>
      <c r="L142" s="246"/>
    </row>
    <row r="143" spans="1:12" ht="37.5" x14ac:dyDescent="0.25">
      <c r="A143" s="25" t="s">
        <v>3875</v>
      </c>
      <c r="B143" s="209" t="s">
        <v>3876</v>
      </c>
      <c r="C143" s="25" t="s">
        <v>2789</v>
      </c>
      <c r="D143" s="25" t="s">
        <v>2241</v>
      </c>
      <c r="E143" s="25" t="s">
        <v>2248</v>
      </c>
      <c r="F143" s="25">
        <v>20</v>
      </c>
      <c r="G143" s="25" t="s">
        <v>2248</v>
      </c>
      <c r="H143" s="25" t="s">
        <v>2248</v>
      </c>
      <c r="I143" s="25" t="s">
        <v>2248</v>
      </c>
      <c r="J143" s="25"/>
      <c r="K143" s="245"/>
      <c r="L143" s="246"/>
    </row>
    <row r="144" spans="1:12" ht="37.5" x14ac:dyDescent="0.25">
      <c r="A144" s="25" t="s">
        <v>829</v>
      </c>
      <c r="B144" s="209" t="s">
        <v>2227</v>
      </c>
      <c r="C144" s="25" t="s">
        <v>3420</v>
      </c>
      <c r="D144" s="25" t="s">
        <v>2241</v>
      </c>
      <c r="E144" s="25" t="s">
        <v>2248</v>
      </c>
      <c r="F144" s="25">
        <v>1</v>
      </c>
      <c r="G144" s="25" t="s">
        <v>2248</v>
      </c>
      <c r="H144" s="25" t="s">
        <v>2248</v>
      </c>
      <c r="I144" s="25" t="s">
        <v>2248</v>
      </c>
      <c r="J144" s="25" t="s">
        <v>2255</v>
      </c>
      <c r="K144" s="245"/>
      <c r="L144" s="246" t="s">
        <v>2248</v>
      </c>
    </row>
    <row r="145" spans="1:13" ht="37.5" x14ac:dyDescent="0.25">
      <c r="A145" s="25" t="s">
        <v>828</v>
      </c>
      <c r="B145" s="209" t="s">
        <v>2226</v>
      </c>
      <c r="C145" s="25" t="s">
        <v>2653</v>
      </c>
      <c r="D145" s="25" t="s">
        <v>2241</v>
      </c>
      <c r="E145" s="25" t="s">
        <v>2248</v>
      </c>
      <c r="F145" s="25">
        <v>10</v>
      </c>
      <c r="G145" s="25" t="s">
        <v>2248</v>
      </c>
      <c r="H145" s="25" t="s">
        <v>2248</v>
      </c>
      <c r="I145" s="25" t="s">
        <v>2248</v>
      </c>
      <c r="J145" s="25" t="s">
        <v>2248</v>
      </c>
      <c r="K145" s="245"/>
      <c r="L145" s="246" t="s">
        <v>2248</v>
      </c>
    </row>
    <row r="146" spans="1:13" ht="37.5" x14ac:dyDescent="0.25">
      <c r="A146" s="25" t="s">
        <v>830</v>
      </c>
      <c r="B146" s="209" t="s">
        <v>3680</v>
      </c>
      <c r="C146" s="25" t="s">
        <v>3421</v>
      </c>
      <c r="D146" s="25" t="s">
        <v>2241</v>
      </c>
      <c r="E146" s="25" t="s">
        <v>2248</v>
      </c>
      <c r="F146" s="25">
        <v>2</v>
      </c>
      <c r="G146" s="25" t="s">
        <v>2248</v>
      </c>
      <c r="H146" s="25" t="s">
        <v>2248</v>
      </c>
      <c r="I146" s="25" t="s">
        <v>2248</v>
      </c>
      <c r="J146" s="25" t="s">
        <v>2256</v>
      </c>
      <c r="K146" s="245"/>
      <c r="L146" s="246" t="s">
        <v>2248</v>
      </c>
    </row>
    <row r="147" spans="1:13" ht="62.5" x14ac:dyDescent="0.25">
      <c r="A147" s="25" t="s">
        <v>1461</v>
      </c>
      <c r="B147" s="209" t="s">
        <v>3681</v>
      </c>
      <c r="C147" s="25" t="s">
        <v>523</v>
      </c>
      <c r="D147" s="25" t="s">
        <v>2241</v>
      </c>
      <c r="E147" s="25">
        <v>3</v>
      </c>
      <c r="F147" s="25" t="s">
        <v>2248</v>
      </c>
      <c r="G147" s="25" t="s">
        <v>2248</v>
      </c>
      <c r="H147" s="25" t="s">
        <v>2248</v>
      </c>
      <c r="I147" s="25" t="s">
        <v>2248</v>
      </c>
      <c r="J147" s="25" t="s">
        <v>2257</v>
      </c>
      <c r="K147" s="243" t="s">
        <v>522</v>
      </c>
      <c r="L147" s="244" t="s">
        <v>2248</v>
      </c>
      <c r="M147" s="23" t="s">
        <v>4227</v>
      </c>
    </row>
    <row r="148" spans="1:13" ht="87.5" x14ac:dyDescent="0.25">
      <c r="A148" s="25" t="s">
        <v>831</v>
      </c>
      <c r="B148" s="209" t="s">
        <v>3682</v>
      </c>
      <c r="C148" s="25" t="s">
        <v>2646</v>
      </c>
      <c r="D148" s="25" t="s">
        <v>2241</v>
      </c>
      <c r="E148" s="25" t="s">
        <v>2248</v>
      </c>
      <c r="F148" s="25">
        <v>20</v>
      </c>
      <c r="G148" s="25" t="s">
        <v>2248</v>
      </c>
      <c r="H148" s="25" t="s">
        <v>2248</v>
      </c>
      <c r="I148" s="25" t="s">
        <v>2248</v>
      </c>
      <c r="J148" s="25"/>
      <c r="K148" s="245"/>
      <c r="L148" s="246"/>
      <c r="M148" s="23" t="s">
        <v>4227</v>
      </c>
    </row>
    <row r="149" spans="1:13" ht="87.5" x14ac:dyDescent="0.25">
      <c r="A149" s="25" t="s">
        <v>832</v>
      </c>
      <c r="B149" s="209" t="s">
        <v>1514</v>
      </c>
      <c r="C149" s="25" t="s">
        <v>2648</v>
      </c>
      <c r="D149" s="25" t="s">
        <v>2241</v>
      </c>
      <c r="E149" s="25" t="s">
        <v>2248</v>
      </c>
      <c r="F149" s="25">
        <v>256</v>
      </c>
      <c r="G149" s="25" t="s">
        <v>2248</v>
      </c>
      <c r="H149" s="25" t="s">
        <v>2248</v>
      </c>
      <c r="I149" s="25" t="s">
        <v>2248</v>
      </c>
      <c r="J149" s="25"/>
      <c r="K149" s="245"/>
      <c r="L149" s="246"/>
      <c r="M149" s="23" t="s">
        <v>4227</v>
      </c>
    </row>
    <row r="150" spans="1:13" ht="87.5" x14ac:dyDescent="0.25">
      <c r="A150" s="25" t="s">
        <v>833</v>
      </c>
      <c r="B150" s="209" t="s">
        <v>1515</v>
      </c>
      <c r="C150" s="25" t="s">
        <v>2647</v>
      </c>
      <c r="D150" s="25" t="s">
        <v>2241</v>
      </c>
      <c r="E150" s="25">
        <v>11</v>
      </c>
      <c r="F150" s="25" t="s">
        <v>2248</v>
      </c>
      <c r="G150" s="25" t="s">
        <v>2248</v>
      </c>
      <c r="H150" s="25" t="s">
        <v>2248</v>
      </c>
      <c r="I150" s="25" t="s">
        <v>2248</v>
      </c>
      <c r="J150" s="25" t="s">
        <v>2248</v>
      </c>
      <c r="K150" s="245"/>
      <c r="L150" s="246" t="s">
        <v>2248</v>
      </c>
      <c r="M150" s="23" t="s">
        <v>4227</v>
      </c>
    </row>
    <row r="151" spans="1:13" ht="100" x14ac:dyDescent="0.25">
      <c r="A151" s="25" t="s">
        <v>834</v>
      </c>
      <c r="B151" s="209" t="s">
        <v>1516</v>
      </c>
      <c r="C151" s="25" t="s">
        <v>3662</v>
      </c>
      <c r="D151" s="25" t="s">
        <v>2243</v>
      </c>
      <c r="E151" s="25" t="s">
        <v>2248</v>
      </c>
      <c r="F151" s="25" t="s">
        <v>2248</v>
      </c>
      <c r="G151" s="25" t="s">
        <v>2248</v>
      </c>
      <c r="H151" s="25" t="s">
        <v>2248</v>
      </c>
      <c r="I151" s="25" t="s">
        <v>2248</v>
      </c>
      <c r="J151" s="25" t="s">
        <v>2248</v>
      </c>
      <c r="K151" s="245"/>
      <c r="L151" s="246" t="s">
        <v>2248</v>
      </c>
      <c r="M151" s="23" t="s">
        <v>4227</v>
      </c>
    </row>
    <row r="152" spans="1:13" ht="88.5" customHeight="1" x14ac:dyDescent="0.25">
      <c r="A152" s="25" t="s">
        <v>835</v>
      </c>
      <c r="B152" s="209" t="s">
        <v>3430</v>
      </c>
      <c r="C152" s="25" t="s">
        <v>2645</v>
      </c>
      <c r="D152" s="25" t="s">
        <v>2241</v>
      </c>
      <c r="E152" s="25" t="s">
        <v>2248</v>
      </c>
      <c r="F152" s="25">
        <v>3</v>
      </c>
      <c r="G152" s="25" t="s">
        <v>2248</v>
      </c>
      <c r="H152" s="25" t="s">
        <v>2248</v>
      </c>
      <c r="I152" s="25" t="s">
        <v>2248</v>
      </c>
      <c r="J152" s="25" t="s">
        <v>2248</v>
      </c>
      <c r="K152" s="274" t="s">
        <v>522</v>
      </c>
      <c r="L152" s="244" t="s">
        <v>2248</v>
      </c>
      <c r="M152" s="23" t="s">
        <v>4227</v>
      </c>
    </row>
    <row r="153" spans="1:13" ht="75" x14ac:dyDescent="0.25">
      <c r="A153" s="25" t="s">
        <v>3010</v>
      </c>
      <c r="B153" s="275" t="s">
        <v>0</v>
      </c>
      <c r="C153" s="25" t="s">
        <v>2331</v>
      </c>
      <c r="D153" s="25" t="s">
        <v>2241</v>
      </c>
      <c r="E153" s="25">
        <v>3</v>
      </c>
      <c r="F153" s="25" t="s">
        <v>2248</v>
      </c>
      <c r="G153" s="25" t="s">
        <v>2248</v>
      </c>
      <c r="H153" s="25" t="s">
        <v>2248</v>
      </c>
      <c r="I153" s="25" t="s">
        <v>2248</v>
      </c>
      <c r="J153" s="25" t="s">
        <v>2248</v>
      </c>
      <c r="K153" s="274" t="s">
        <v>522</v>
      </c>
      <c r="L153" s="25" t="s">
        <v>1060</v>
      </c>
    </row>
    <row r="154" spans="1:13" ht="50" x14ac:dyDescent="0.25">
      <c r="A154" s="25" t="s">
        <v>836</v>
      </c>
      <c r="B154" s="209" t="s">
        <v>1</v>
      </c>
      <c r="C154" s="25" t="s">
        <v>632</v>
      </c>
      <c r="D154" s="25" t="s">
        <v>2244</v>
      </c>
      <c r="E154" s="25" t="s">
        <v>2248</v>
      </c>
      <c r="F154" s="25" t="s">
        <v>2248</v>
      </c>
      <c r="G154" s="25" t="s">
        <v>2248</v>
      </c>
      <c r="H154" s="25" t="s">
        <v>2248</v>
      </c>
      <c r="I154" s="25" t="s">
        <v>2248</v>
      </c>
      <c r="J154" s="25" t="s">
        <v>2248</v>
      </c>
      <c r="K154" s="245"/>
      <c r="L154" s="246" t="s">
        <v>2248</v>
      </c>
    </row>
    <row r="155" spans="1:13" ht="37.5" x14ac:dyDescent="0.25">
      <c r="A155" s="25" t="s">
        <v>3017</v>
      </c>
      <c r="B155" s="209" t="s">
        <v>2</v>
      </c>
      <c r="C155" s="25" t="s">
        <v>2767</v>
      </c>
      <c r="D155" s="25" t="s">
        <v>2245</v>
      </c>
      <c r="E155" s="25" t="s">
        <v>2248</v>
      </c>
      <c r="F155" s="25" t="s">
        <v>2248</v>
      </c>
      <c r="G155" s="25" t="s">
        <v>2248</v>
      </c>
      <c r="H155" s="25">
        <v>1</v>
      </c>
      <c r="I155" s="25" t="s">
        <v>2248</v>
      </c>
      <c r="J155" s="25" t="s">
        <v>2248</v>
      </c>
      <c r="K155" s="243" t="s">
        <v>522</v>
      </c>
      <c r="L155" s="244" t="s">
        <v>1060</v>
      </c>
    </row>
    <row r="156" spans="1:13" ht="62.5" x14ac:dyDescent="0.25">
      <c r="A156" s="25" t="s">
        <v>837</v>
      </c>
      <c r="B156" s="209" t="s">
        <v>713</v>
      </c>
      <c r="C156" s="25" t="s">
        <v>2329</v>
      </c>
      <c r="D156" s="25" t="s">
        <v>2241</v>
      </c>
      <c r="E156" s="25" t="s">
        <v>2248</v>
      </c>
      <c r="F156" s="25">
        <v>3</v>
      </c>
      <c r="G156" s="25" t="s">
        <v>2248</v>
      </c>
      <c r="H156" s="25" t="s">
        <v>2248</v>
      </c>
      <c r="I156" s="25" t="s">
        <v>2248</v>
      </c>
      <c r="J156" s="25" t="s">
        <v>2248</v>
      </c>
      <c r="K156" s="245"/>
      <c r="L156" s="246" t="s">
        <v>2248</v>
      </c>
    </row>
    <row r="157" spans="1:13" ht="75" x14ac:dyDescent="0.25">
      <c r="A157" s="25" t="s">
        <v>838</v>
      </c>
      <c r="B157" s="209" t="s">
        <v>714</v>
      </c>
      <c r="C157" s="25" t="s">
        <v>615</v>
      </c>
      <c r="D157" s="25" t="s">
        <v>2243</v>
      </c>
      <c r="E157" s="25" t="s">
        <v>2248</v>
      </c>
      <c r="F157" s="25" t="s">
        <v>2248</v>
      </c>
      <c r="G157" s="25" t="s">
        <v>2248</v>
      </c>
      <c r="H157" s="25" t="s">
        <v>2248</v>
      </c>
      <c r="I157" s="25" t="s">
        <v>2248</v>
      </c>
      <c r="J157" s="25" t="s">
        <v>2248</v>
      </c>
      <c r="K157" s="245"/>
      <c r="L157" s="246" t="s">
        <v>2248</v>
      </c>
    </row>
    <row r="158" spans="1:13" ht="50" x14ac:dyDescent="0.25">
      <c r="A158" s="25" t="s">
        <v>3021</v>
      </c>
      <c r="B158" s="209" t="s">
        <v>715</v>
      </c>
      <c r="C158" s="25" t="s">
        <v>71</v>
      </c>
      <c r="D158" s="25" t="s">
        <v>2241</v>
      </c>
      <c r="E158" s="25" t="s">
        <v>2248</v>
      </c>
      <c r="F158" s="25">
        <v>3</v>
      </c>
      <c r="G158" s="25" t="s">
        <v>2248</v>
      </c>
      <c r="H158" s="25" t="s">
        <v>2248</v>
      </c>
      <c r="I158" s="25" t="s">
        <v>2248</v>
      </c>
      <c r="J158" s="25" t="s">
        <v>2248</v>
      </c>
      <c r="K158" s="243" t="s">
        <v>522</v>
      </c>
      <c r="L158" s="244" t="s">
        <v>1060</v>
      </c>
    </row>
    <row r="159" spans="1:13" ht="112.5" x14ac:dyDescent="0.25">
      <c r="A159" s="25" t="s">
        <v>1549</v>
      </c>
      <c r="B159" s="209" t="s">
        <v>3216</v>
      </c>
      <c r="C159" s="25" t="s">
        <v>1315</v>
      </c>
      <c r="D159" s="25" t="s">
        <v>2241</v>
      </c>
      <c r="E159" s="25" t="s">
        <v>2248</v>
      </c>
      <c r="F159" s="25">
        <v>2</v>
      </c>
      <c r="G159" s="25" t="s">
        <v>2248</v>
      </c>
      <c r="H159" s="25" t="s">
        <v>2248</v>
      </c>
      <c r="I159" s="25" t="s">
        <v>2248</v>
      </c>
      <c r="J159" s="25" t="s">
        <v>2248</v>
      </c>
      <c r="K159" s="243" t="s">
        <v>522</v>
      </c>
      <c r="L159" s="244" t="s">
        <v>1060</v>
      </c>
    </row>
    <row r="160" spans="1:13" ht="50" x14ac:dyDescent="0.25">
      <c r="A160" s="25" t="s">
        <v>1897</v>
      </c>
      <c r="B160" s="209" t="s">
        <v>3217</v>
      </c>
      <c r="C160" s="25" t="s">
        <v>3663</v>
      </c>
      <c r="D160" s="25" t="s">
        <v>2241</v>
      </c>
      <c r="E160" s="25" t="s">
        <v>2248</v>
      </c>
      <c r="F160" s="25">
        <v>4</v>
      </c>
      <c r="G160" s="25" t="s">
        <v>2248</v>
      </c>
      <c r="H160" s="25" t="s">
        <v>2248</v>
      </c>
      <c r="I160" s="25" t="s">
        <v>2248</v>
      </c>
      <c r="J160" s="25" t="s">
        <v>2248</v>
      </c>
      <c r="K160" s="243" t="s">
        <v>522</v>
      </c>
      <c r="L160" s="244" t="s">
        <v>1060</v>
      </c>
    </row>
    <row r="161" spans="1:13" ht="62.5" x14ac:dyDescent="0.25">
      <c r="A161" s="25" t="s">
        <v>1908</v>
      </c>
      <c r="B161" s="209" t="s">
        <v>3218</v>
      </c>
      <c r="C161" s="25" t="s">
        <v>620</v>
      </c>
      <c r="D161" s="25" t="s">
        <v>2241</v>
      </c>
      <c r="E161" s="25" t="s">
        <v>2248</v>
      </c>
      <c r="F161" s="25">
        <v>2</v>
      </c>
      <c r="G161" s="25" t="s">
        <v>2248</v>
      </c>
      <c r="H161" s="25" t="s">
        <v>2248</v>
      </c>
      <c r="I161" s="25" t="s">
        <v>2248</v>
      </c>
      <c r="J161" s="25" t="s">
        <v>2248</v>
      </c>
      <c r="K161" s="243" t="s">
        <v>522</v>
      </c>
      <c r="L161" s="244" t="s">
        <v>1060</v>
      </c>
    </row>
    <row r="162" spans="1:13" ht="87.5" x14ac:dyDescent="0.25">
      <c r="A162" s="25" t="s">
        <v>842</v>
      </c>
      <c r="B162" s="209" t="s">
        <v>743</v>
      </c>
      <c r="C162" s="25" t="s">
        <v>2786</v>
      </c>
      <c r="D162" s="25" t="s">
        <v>2242</v>
      </c>
      <c r="E162" s="25" t="s">
        <v>2248</v>
      </c>
      <c r="F162" s="25" t="s">
        <v>2248</v>
      </c>
      <c r="G162" s="25" t="s">
        <v>2248</v>
      </c>
      <c r="H162" s="25">
        <v>15</v>
      </c>
      <c r="I162" s="25">
        <v>3</v>
      </c>
      <c r="J162" s="25" t="s">
        <v>2248</v>
      </c>
      <c r="K162" s="245"/>
      <c r="L162" s="246" t="s">
        <v>2248</v>
      </c>
    </row>
    <row r="163" spans="1:13" ht="37.5" x14ac:dyDescent="0.25">
      <c r="A163" s="25" t="s">
        <v>839</v>
      </c>
      <c r="B163" s="209" t="s">
        <v>716</v>
      </c>
      <c r="C163" s="25" t="s">
        <v>2768</v>
      </c>
      <c r="D163" s="25" t="s">
        <v>2241</v>
      </c>
      <c r="E163" s="25" t="s">
        <v>2248</v>
      </c>
      <c r="F163" s="25">
        <v>20</v>
      </c>
      <c r="G163" s="25" t="s">
        <v>2248</v>
      </c>
      <c r="H163" s="25" t="s">
        <v>2248</v>
      </c>
      <c r="I163" s="25" t="s">
        <v>2248</v>
      </c>
      <c r="J163" s="25" t="s">
        <v>2248</v>
      </c>
      <c r="K163" s="245"/>
      <c r="L163" s="246" t="s">
        <v>2248</v>
      </c>
    </row>
    <row r="164" spans="1:13" ht="100" x14ac:dyDescent="0.25">
      <c r="A164" s="25" t="s">
        <v>840</v>
      </c>
      <c r="B164" s="209" t="s">
        <v>1319</v>
      </c>
      <c r="C164" s="25" t="s">
        <v>2763</v>
      </c>
      <c r="D164" s="25" t="s">
        <v>2245</v>
      </c>
      <c r="E164" s="25" t="s">
        <v>2248</v>
      </c>
      <c r="F164" s="25" t="s">
        <v>2248</v>
      </c>
      <c r="G164" s="25" t="s">
        <v>2248</v>
      </c>
      <c r="H164" s="25">
        <v>2</v>
      </c>
      <c r="I164" s="25" t="s">
        <v>2248</v>
      </c>
      <c r="J164" s="25" t="s">
        <v>2248</v>
      </c>
      <c r="K164" s="245"/>
      <c r="L164" s="246" t="s">
        <v>2248</v>
      </c>
    </row>
    <row r="165" spans="1:13" ht="75" x14ac:dyDescent="0.25">
      <c r="A165" s="25" t="s">
        <v>841</v>
      </c>
      <c r="B165" s="209" t="s">
        <v>1320</v>
      </c>
      <c r="C165" s="25" t="s">
        <v>2581</v>
      </c>
      <c r="D165" s="25" t="s">
        <v>2245</v>
      </c>
      <c r="E165" s="25" t="s">
        <v>2248</v>
      </c>
      <c r="F165" s="25" t="s">
        <v>2248</v>
      </c>
      <c r="G165" s="25" t="s">
        <v>2248</v>
      </c>
      <c r="H165" s="25">
        <v>2</v>
      </c>
      <c r="I165" s="25" t="s">
        <v>2248</v>
      </c>
      <c r="J165" s="25" t="s">
        <v>2248</v>
      </c>
      <c r="K165" s="245"/>
      <c r="L165" s="246" t="s">
        <v>2248</v>
      </c>
    </row>
    <row r="166" spans="1:13" ht="25" x14ac:dyDescent="0.25">
      <c r="A166" s="25" t="s">
        <v>1925</v>
      </c>
      <c r="B166" s="209" t="s">
        <v>3219</v>
      </c>
      <c r="C166" s="25" t="s">
        <v>623</v>
      </c>
      <c r="D166" s="25" t="s">
        <v>2241</v>
      </c>
      <c r="E166" s="25">
        <v>3</v>
      </c>
      <c r="F166" s="25" t="s">
        <v>2248</v>
      </c>
      <c r="G166" s="25" t="s">
        <v>2248</v>
      </c>
      <c r="H166" s="25" t="s">
        <v>2248</v>
      </c>
      <c r="I166" s="25" t="s">
        <v>2248</v>
      </c>
      <c r="J166" s="25" t="s">
        <v>2248</v>
      </c>
      <c r="K166" s="274" t="s">
        <v>522</v>
      </c>
      <c r="L166" s="244" t="s">
        <v>2248</v>
      </c>
    </row>
    <row r="167" spans="1:13" ht="62.5" x14ac:dyDescent="0.25">
      <c r="A167" s="25" t="s">
        <v>2133</v>
      </c>
      <c r="B167" s="209" t="s">
        <v>1736</v>
      </c>
      <c r="C167" s="25" t="s">
        <v>3449</v>
      </c>
      <c r="D167" s="25" t="s">
        <v>2244</v>
      </c>
      <c r="E167" s="25" t="s">
        <v>2248</v>
      </c>
      <c r="F167" s="25" t="s">
        <v>2248</v>
      </c>
      <c r="G167" s="25" t="s">
        <v>2248</v>
      </c>
      <c r="H167" s="25" t="s">
        <v>2248</v>
      </c>
      <c r="I167" s="25" t="s">
        <v>2248</v>
      </c>
      <c r="J167" s="25" t="s">
        <v>2248</v>
      </c>
      <c r="K167" s="245"/>
      <c r="L167" s="246" t="s">
        <v>2248</v>
      </c>
      <c r="M167" s="23" t="s">
        <v>4227</v>
      </c>
    </row>
    <row r="168" spans="1:13" ht="37.5" x14ac:dyDescent="0.25">
      <c r="A168" s="25" t="s">
        <v>1927</v>
      </c>
      <c r="B168" s="275" t="s">
        <v>2688</v>
      </c>
      <c r="C168" s="25" t="s">
        <v>2787</v>
      </c>
      <c r="D168" s="25" t="s">
        <v>2241</v>
      </c>
      <c r="E168" s="25">
        <v>2</v>
      </c>
      <c r="F168" s="25" t="s">
        <v>2248</v>
      </c>
      <c r="G168" s="25" t="s">
        <v>2248</v>
      </c>
      <c r="H168" s="25" t="s">
        <v>2248</v>
      </c>
      <c r="I168" s="25" t="s">
        <v>2248</v>
      </c>
      <c r="J168" s="25" t="s">
        <v>2248</v>
      </c>
      <c r="K168" s="274" t="s">
        <v>522</v>
      </c>
      <c r="L168" s="25" t="s">
        <v>1060</v>
      </c>
    </row>
    <row r="169" spans="1:13" ht="62.5" x14ac:dyDescent="0.25">
      <c r="A169" s="25" t="s">
        <v>844</v>
      </c>
      <c r="B169" s="209" t="s">
        <v>2369</v>
      </c>
      <c r="C169" s="25" t="s">
        <v>2643</v>
      </c>
      <c r="D169" s="25" t="s">
        <v>2241</v>
      </c>
      <c r="E169" s="25" t="s">
        <v>2248</v>
      </c>
      <c r="F169" s="25">
        <v>30</v>
      </c>
      <c r="G169" s="25" t="s">
        <v>2248</v>
      </c>
      <c r="H169" s="25" t="s">
        <v>2248</v>
      </c>
      <c r="I169" s="25" t="s">
        <v>2248</v>
      </c>
      <c r="J169" s="25" t="s">
        <v>2249</v>
      </c>
      <c r="K169" s="245"/>
      <c r="L169" s="246" t="s">
        <v>2248</v>
      </c>
    </row>
    <row r="170" spans="1:13" ht="75" x14ac:dyDescent="0.25">
      <c r="A170" s="25" t="s">
        <v>845</v>
      </c>
      <c r="B170" s="209" t="s">
        <v>4015</v>
      </c>
      <c r="C170" s="25" t="s">
        <v>2794</v>
      </c>
      <c r="D170" s="25" t="s">
        <v>2243</v>
      </c>
      <c r="E170" s="25" t="s">
        <v>2248</v>
      </c>
      <c r="F170" s="25" t="s">
        <v>2248</v>
      </c>
      <c r="G170" s="25" t="s">
        <v>2248</v>
      </c>
      <c r="H170" s="25" t="s">
        <v>2248</v>
      </c>
      <c r="I170" s="25" t="s">
        <v>2248</v>
      </c>
      <c r="J170" s="25" t="s">
        <v>2248</v>
      </c>
      <c r="K170" s="245"/>
      <c r="L170" s="246" t="s">
        <v>2248</v>
      </c>
    </row>
    <row r="171" spans="1:13" ht="37.5" x14ac:dyDescent="0.25">
      <c r="A171" s="25" t="s">
        <v>2352</v>
      </c>
      <c r="B171" s="275" t="s">
        <v>2385</v>
      </c>
      <c r="C171" s="25" t="s">
        <v>648</v>
      </c>
      <c r="D171" s="25" t="s">
        <v>2241</v>
      </c>
      <c r="E171" s="25" t="s">
        <v>2248</v>
      </c>
      <c r="F171" s="25">
        <v>3</v>
      </c>
      <c r="G171" s="25">
        <v>2</v>
      </c>
      <c r="H171" s="25" t="s">
        <v>2248</v>
      </c>
      <c r="I171" s="25" t="s">
        <v>2248</v>
      </c>
      <c r="J171" s="25" t="s">
        <v>2248</v>
      </c>
      <c r="K171" s="274" t="s">
        <v>522</v>
      </c>
      <c r="L171" s="25" t="s">
        <v>1060</v>
      </c>
    </row>
    <row r="172" spans="1:13" ht="75" x14ac:dyDescent="0.25">
      <c r="A172" s="25" t="s">
        <v>846</v>
      </c>
      <c r="B172" s="209" t="s">
        <v>2287</v>
      </c>
      <c r="C172" s="25" t="s">
        <v>524</v>
      </c>
      <c r="D172" s="25" t="s">
        <v>2245</v>
      </c>
      <c r="E172" s="25" t="s">
        <v>2248</v>
      </c>
      <c r="F172" s="25" t="s">
        <v>2248</v>
      </c>
      <c r="G172" s="25" t="s">
        <v>2248</v>
      </c>
      <c r="H172" s="25">
        <v>4</v>
      </c>
      <c r="I172" s="25" t="s">
        <v>2248</v>
      </c>
      <c r="J172" s="25" t="s">
        <v>2248</v>
      </c>
      <c r="K172" s="245"/>
      <c r="L172" s="246" t="s">
        <v>2248</v>
      </c>
    </row>
    <row r="173" spans="1:13" ht="50" x14ac:dyDescent="0.25">
      <c r="A173" s="25" t="s">
        <v>1673</v>
      </c>
      <c r="B173" s="209" t="s">
        <v>3877</v>
      </c>
      <c r="C173" s="25" t="s">
        <v>2786</v>
      </c>
      <c r="D173" s="25" t="s">
        <v>2242</v>
      </c>
      <c r="E173" s="25" t="s">
        <v>2248</v>
      </c>
      <c r="F173" s="25" t="s">
        <v>2248</v>
      </c>
      <c r="G173" s="25" t="s">
        <v>2248</v>
      </c>
      <c r="H173" s="25">
        <v>15</v>
      </c>
      <c r="I173" s="25">
        <v>3</v>
      </c>
      <c r="J173" s="25" t="s">
        <v>2248</v>
      </c>
      <c r="K173" s="245"/>
      <c r="L173" s="246" t="s">
        <v>2248</v>
      </c>
    </row>
    <row r="174" spans="1:13" ht="37.5" x14ac:dyDescent="0.25">
      <c r="A174" s="25" t="s">
        <v>3047</v>
      </c>
      <c r="B174" s="209" t="s">
        <v>2288</v>
      </c>
      <c r="C174" s="25" t="s">
        <v>3460</v>
      </c>
      <c r="D174" s="25" t="s">
        <v>2241</v>
      </c>
      <c r="E174" s="25" t="s">
        <v>2248</v>
      </c>
      <c r="F174" s="25">
        <v>3</v>
      </c>
      <c r="G174" s="25" t="s">
        <v>2248</v>
      </c>
      <c r="H174" s="25" t="s">
        <v>2248</v>
      </c>
      <c r="I174" s="25" t="s">
        <v>2248</v>
      </c>
      <c r="J174" s="25" t="s">
        <v>2248</v>
      </c>
      <c r="K174" s="243" t="s">
        <v>522</v>
      </c>
      <c r="L174" s="244" t="s">
        <v>1060</v>
      </c>
    </row>
    <row r="175" spans="1:13" ht="87.5" x14ac:dyDescent="0.25">
      <c r="A175" s="25" t="s">
        <v>847</v>
      </c>
      <c r="B175" s="209" t="s">
        <v>2290</v>
      </c>
      <c r="C175" s="25" t="s">
        <v>2895</v>
      </c>
      <c r="D175" s="25" t="s">
        <v>2243</v>
      </c>
      <c r="E175" s="25" t="s">
        <v>2248</v>
      </c>
      <c r="F175" s="25" t="s">
        <v>2248</v>
      </c>
      <c r="G175" s="25" t="s">
        <v>2248</v>
      </c>
      <c r="H175" s="25" t="s">
        <v>2248</v>
      </c>
      <c r="I175" s="25" t="s">
        <v>2248</v>
      </c>
      <c r="J175" s="25" t="s">
        <v>2248</v>
      </c>
      <c r="K175" s="245"/>
      <c r="L175" s="246" t="s">
        <v>2248</v>
      </c>
    </row>
    <row r="176" spans="1:13" ht="75" x14ac:dyDescent="0.25">
      <c r="A176" s="25" t="s">
        <v>848</v>
      </c>
      <c r="B176" s="209" t="s">
        <v>4016</v>
      </c>
      <c r="C176" s="25" t="s">
        <v>1056</v>
      </c>
      <c r="D176" s="25" t="s">
        <v>2241</v>
      </c>
      <c r="E176" s="25" t="s">
        <v>2248</v>
      </c>
      <c r="F176" s="25">
        <v>100</v>
      </c>
      <c r="G176" s="25" t="s">
        <v>2248</v>
      </c>
      <c r="H176" s="25" t="s">
        <v>2248</v>
      </c>
      <c r="I176" s="25" t="s">
        <v>2248</v>
      </c>
      <c r="J176" s="25" t="s">
        <v>2248</v>
      </c>
      <c r="K176" s="245"/>
      <c r="L176" s="246" t="s">
        <v>2248</v>
      </c>
      <c r="M176" s="23" t="s">
        <v>4227</v>
      </c>
    </row>
    <row r="177" spans="1:13" ht="62.5" x14ac:dyDescent="0.25">
      <c r="A177" s="25" t="s">
        <v>3056</v>
      </c>
      <c r="B177" s="209" t="s">
        <v>4017</v>
      </c>
      <c r="C177" s="25" t="s">
        <v>1055</v>
      </c>
      <c r="D177" s="25" t="s">
        <v>2241</v>
      </c>
      <c r="E177" s="25" t="s">
        <v>2248</v>
      </c>
      <c r="F177" s="25">
        <v>2</v>
      </c>
      <c r="G177" s="25" t="s">
        <v>2248</v>
      </c>
      <c r="H177" s="25" t="s">
        <v>2248</v>
      </c>
      <c r="I177" s="25" t="s">
        <v>2248</v>
      </c>
      <c r="J177" s="25" t="s">
        <v>2248</v>
      </c>
      <c r="K177" s="243" t="s">
        <v>522</v>
      </c>
      <c r="L177" s="244" t="s">
        <v>1060</v>
      </c>
      <c r="M177" s="23" t="s">
        <v>4227</v>
      </c>
    </row>
    <row r="178" spans="1:13" ht="25" x14ac:dyDescent="0.25">
      <c r="A178" s="25" t="s">
        <v>3061</v>
      </c>
      <c r="B178" s="209" t="s">
        <v>752</v>
      </c>
      <c r="C178" s="25" t="s">
        <v>2323</v>
      </c>
      <c r="D178" s="25" t="s">
        <v>2241</v>
      </c>
      <c r="E178" s="25">
        <v>3</v>
      </c>
      <c r="F178" s="25" t="s">
        <v>2248</v>
      </c>
      <c r="G178" s="25" t="s">
        <v>2248</v>
      </c>
      <c r="H178" s="25" t="s">
        <v>2248</v>
      </c>
      <c r="I178" s="25" t="s">
        <v>2248</v>
      </c>
      <c r="J178" s="25" t="s">
        <v>2248</v>
      </c>
      <c r="K178" s="243" t="s">
        <v>522</v>
      </c>
      <c r="L178" s="244" t="s">
        <v>2248</v>
      </c>
    </row>
    <row r="179" spans="1:13" ht="25" x14ac:dyDescent="0.25">
      <c r="A179" s="25" t="s">
        <v>849</v>
      </c>
      <c r="B179" s="209" t="s">
        <v>753</v>
      </c>
      <c r="C179" s="25" t="s">
        <v>2783</v>
      </c>
      <c r="D179" s="25" t="s">
        <v>2241</v>
      </c>
      <c r="E179" s="25" t="s">
        <v>2248</v>
      </c>
      <c r="F179" s="25">
        <v>9</v>
      </c>
      <c r="G179" s="25" t="s">
        <v>2248</v>
      </c>
      <c r="H179" s="25" t="s">
        <v>2248</v>
      </c>
      <c r="I179" s="25" t="s">
        <v>2248</v>
      </c>
      <c r="J179" s="25" t="s">
        <v>2248</v>
      </c>
      <c r="K179" s="245"/>
      <c r="L179" s="246" t="s">
        <v>2248</v>
      </c>
    </row>
    <row r="180" spans="1:13" ht="50" x14ac:dyDescent="0.25">
      <c r="A180" s="25" t="s">
        <v>3342</v>
      </c>
      <c r="B180" s="209" t="s">
        <v>754</v>
      </c>
      <c r="C180" s="25" t="s">
        <v>2792</v>
      </c>
      <c r="D180" s="25" t="s">
        <v>2241</v>
      </c>
      <c r="E180" s="25" t="s">
        <v>2248</v>
      </c>
      <c r="F180" s="25">
        <v>1</v>
      </c>
      <c r="G180" s="25" t="s">
        <v>2248</v>
      </c>
      <c r="H180" s="25" t="s">
        <v>2248</v>
      </c>
      <c r="I180" s="25" t="s">
        <v>2248</v>
      </c>
      <c r="J180" s="25" t="s">
        <v>2248</v>
      </c>
      <c r="K180" s="243" t="s">
        <v>522</v>
      </c>
      <c r="L180" s="244" t="s">
        <v>1060</v>
      </c>
    </row>
    <row r="181" spans="1:13" ht="62.5" x14ac:dyDescent="0.25">
      <c r="A181" s="25" t="s">
        <v>850</v>
      </c>
      <c r="B181" s="209" t="s">
        <v>755</v>
      </c>
      <c r="C181" s="25" t="s">
        <v>2669</v>
      </c>
      <c r="D181" s="25" t="s">
        <v>2243</v>
      </c>
      <c r="E181" s="25" t="s">
        <v>2248</v>
      </c>
      <c r="F181" s="25" t="s">
        <v>2248</v>
      </c>
      <c r="G181" s="25" t="s">
        <v>2248</v>
      </c>
      <c r="H181" s="25" t="s">
        <v>2248</v>
      </c>
      <c r="I181" s="25" t="s">
        <v>2248</v>
      </c>
      <c r="J181" s="25" t="s">
        <v>2248</v>
      </c>
      <c r="K181" s="245"/>
      <c r="L181" s="246" t="s">
        <v>2248</v>
      </c>
    </row>
    <row r="182" spans="1:13" ht="137.5" x14ac:dyDescent="0.25">
      <c r="A182" s="25" t="s">
        <v>2595</v>
      </c>
      <c r="B182" s="209" t="s">
        <v>756</v>
      </c>
      <c r="C182" s="25" t="s">
        <v>2676</v>
      </c>
      <c r="D182" s="25" t="s">
        <v>2245</v>
      </c>
      <c r="E182" s="25" t="s">
        <v>2248</v>
      </c>
      <c r="F182" s="25" t="s">
        <v>2248</v>
      </c>
      <c r="G182" s="25" t="s">
        <v>2248</v>
      </c>
      <c r="H182" s="25">
        <v>4</v>
      </c>
      <c r="I182" s="25" t="s">
        <v>2248</v>
      </c>
      <c r="J182" s="25" t="s">
        <v>2248</v>
      </c>
      <c r="K182" s="245"/>
      <c r="L182" s="246" t="s">
        <v>2248</v>
      </c>
    </row>
    <row r="183" spans="1:13" ht="50" x14ac:dyDescent="0.25">
      <c r="A183" s="25" t="s">
        <v>3349</v>
      </c>
      <c r="B183" s="209" t="s">
        <v>3101</v>
      </c>
      <c r="C183" s="25" t="s">
        <v>2750</v>
      </c>
      <c r="D183" s="25" t="s">
        <v>2245</v>
      </c>
      <c r="E183" s="25" t="s">
        <v>2248</v>
      </c>
      <c r="F183" s="25" t="s">
        <v>2248</v>
      </c>
      <c r="G183" s="25" t="s">
        <v>2248</v>
      </c>
      <c r="H183" s="25">
        <v>2</v>
      </c>
      <c r="I183" s="25" t="s">
        <v>2248</v>
      </c>
      <c r="J183" s="25" t="s">
        <v>2248</v>
      </c>
      <c r="K183" s="243" t="s">
        <v>522</v>
      </c>
      <c r="L183" s="244" t="s">
        <v>1060</v>
      </c>
    </row>
    <row r="184" spans="1:13" ht="137.5" x14ac:dyDescent="0.25">
      <c r="A184" s="25" t="s">
        <v>2672</v>
      </c>
      <c r="B184" s="209" t="s">
        <v>352</v>
      </c>
      <c r="C184" s="25" t="s">
        <v>2672</v>
      </c>
      <c r="D184" s="25" t="s">
        <v>2241</v>
      </c>
      <c r="E184" s="25" t="s">
        <v>2248</v>
      </c>
      <c r="F184" s="25">
        <v>1</v>
      </c>
      <c r="G184" s="25" t="s">
        <v>2248</v>
      </c>
      <c r="H184" s="25" t="s">
        <v>2248</v>
      </c>
      <c r="I184" s="25" t="s">
        <v>2248</v>
      </c>
      <c r="J184" s="25" t="s">
        <v>2258</v>
      </c>
      <c r="K184" s="243" t="s">
        <v>522</v>
      </c>
      <c r="L184" s="244" t="s">
        <v>1060</v>
      </c>
    </row>
    <row r="185" spans="1:13" ht="37.5" x14ac:dyDescent="0.25">
      <c r="A185" s="25" t="s">
        <v>2596</v>
      </c>
      <c r="B185" s="209" t="s">
        <v>353</v>
      </c>
      <c r="C185" s="25" t="s">
        <v>2759</v>
      </c>
      <c r="D185" s="25" t="s">
        <v>2246</v>
      </c>
      <c r="E185" s="25" t="s">
        <v>2248</v>
      </c>
      <c r="F185" s="25" t="s">
        <v>2248</v>
      </c>
      <c r="G185" s="25" t="s">
        <v>2248</v>
      </c>
      <c r="H185" s="25" t="s">
        <v>2248</v>
      </c>
      <c r="I185" s="25" t="s">
        <v>2248</v>
      </c>
      <c r="J185" s="25" t="s">
        <v>2248</v>
      </c>
      <c r="K185" s="245"/>
      <c r="L185" s="246" t="s">
        <v>2248</v>
      </c>
    </row>
    <row r="186" spans="1:13" ht="62.5" x14ac:dyDescent="0.25">
      <c r="A186" s="25" t="s">
        <v>3878</v>
      </c>
      <c r="B186" s="209" t="s">
        <v>3879</v>
      </c>
      <c r="C186" s="25" t="s">
        <v>2764</v>
      </c>
      <c r="D186" s="25" t="s">
        <v>2246</v>
      </c>
      <c r="E186" s="25" t="s">
        <v>2248</v>
      </c>
      <c r="F186" s="25" t="s">
        <v>2248</v>
      </c>
      <c r="G186" s="25" t="s">
        <v>2248</v>
      </c>
      <c r="H186" s="25" t="s">
        <v>2248</v>
      </c>
      <c r="I186" s="25" t="s">
        <v>2248</v>
      </c>
      <c r="J186" s="25" t="s">
        <v>2248</v>
      </c>
      <c r="K186" s="245"/>
      <c r="L186" s="246" t="s">
        <v>2248</v>
      </c>
    </row>
    <row r="187" spans="1:13" ht="75" x14ac:dyDescent="0.25">
      <c r="A187" s="25" t="s">
        <v>1251</v>
      </c>
      <c r="B187" s="209" t="s">
        <v>355</v>
      </c>
      <c r="C187" s="25" t="s">
        <v>1251</v>
      </c>
      <c r="D187" s="25" t="s">
        <v>2241</v>
      </c>
      <c r="E187" s="25" t="s">
        <v>2248</v>
      </c>
      <c r="F187" s="25">
        <v>60</v>
      </c>
      <c r="G187" s="25" t="s">
        <v>2248</v>
      </c>
      <c r="H187" s="25" t="s">
        <v>2248</v>
      </c>
      <c r="I187" s="25" t="s">
        <v>2248</v>
      </c>
      <c r="J187" s="25" t="s">
        <v>2249</v>
      </c>
      <c r="K187" s="245"/>
      <c r="L187" s="246" t="s">
        <v>2248</v>
      </c>
    </row>
    <row r="188" spans="1:13" ht="37.5" x14ac:dyDescent="0.25">
      <c r="A188" s="25" t="s">
        <v>3366</v>
      </c>
      <c r="B188" s="209" t="s">
        <v>356</v>
      </c>
      <c r="C188" s="25" t="s">
        <v>2671</v>
      </c>
      <c r="D188" s="25" t="s">
        <v>2241</v>
      </c>
      <c r="E188" s="25">
        <v>3</v>
      </c>
      <c r="F188" s="25" t="s">
        <v>2248</v>
      </c>
      <c r="G188" s="25" t="s">
        <v>2248</v>
      </c>
      <c r="H188" s="25" t="s">
        <v>2248</v>
      </c>
      <c r="I188" s="25" t="s">
        <v>2248</v>
      </c>
      <c r="J188" s="25" t="s">
        <v>2248</v>
      </c>
      <c r="K188" s="243" t="s">
        <v>522</v>
      </c>
      <c r="L188" s="244" t="s">
        <v>2248</v>
      </c>
    </row>
    <row r="189" spans="1:13" ht="103.5" customHeight="1" x14ac:dyDescent="0.25">
      <c r="A189" s="25" t="s">
        <v>2598</v>
      </c>
      <c r="B189" s="209" t="s">
        <v>357</v>
      </c>
      <c r="C189" s="25" t="s">
        <v>2657</v>
      </c>
      <c r="D189" s="25" t="s">
        <v>2241</v>
      </c>
      <c r="E189" s="25">
        <v>3</v>
      </c>
      <c r="F189" s="25" t="s">
        <v>2248</v>
      </c>
      <c r="G189" s="25" t="s">
        <v>2248</v>
      </c>
      <c r="H189" s="25" t="s">
        <v>2248</v>
      </c>
      <c r="I189" s="25" t="s">
        <v>2248</v>
      </c>
      <c r="J189" s="25" t="s">
        <v>2248</v>
      </c>
      <c r="K189" s="247" t="s">
        <v>522</v>
      </c>
      <c r="L189" s="244" t="s">
        <v>2248</v>
      </c>
      <c r="M189" s="23" t="s">
        <v>4227</v>
      </c>
    </row>
    <row r="190" spans="1:13" ht="87.5" x14ac:dyDescent="0.25">
      <c r="A190" s="25" t="s">
        <v>2599</v>
      </c>
      <c r="B190" s="209" t="s">
        <v>1747</v>
      </c>
      <c r="C190" s="25" t="s">
        <v>2751</v>
      </c>
      <c r="D190" s="25" t="s">
        <v>2241</v>
      </c>
      <c r="E190" s="25">
        <v>9</v>
      </c>
      <c r="F190" s="25" t="s">
        <v>2248</v>
      </c>
      <c r="G190" s="25" t="s">
        <v>2248</v>
      </c>
      <c r="H190" s="25" t="s">
        <v>2248</v>
      </c>
      <c r="I190" s="25" t="s">
        <v>2248</v>
      </c>
      <c r="J190" s="25" t="s">
        <v>2259</v>
      </c>
      <c r="K190" s="245"/>
      <c r="L190" s="246" t="s">
        <v>2248</v>
      </c>
    </row>
    <row r="191" spans="1:13" ht="112.5" x14ac:dyDescent="0.25">
      <c r="A191" s="25" t="s">
        <v>2600</v>
      </c>
      <c r="B191" s="209" t="s">
        <v>1748</v>
      </c>
      <c r="C191" s="25" t="s">
        <v>1049</v>
      </c>
      <c r="D191" s="25" t="s">
        <v>2244</v>
      </c>
      <c r="E191" s="25" t="s">
        <v>2248</v>
      </c>
      <c r="F191" s="25" t="s">
        <v>2248</v>
      </c>
      <c r="G191" s="25" t="s">
        <v>2248</v>
      </c>
      <c r="H191" s="25" t="s">
        <v>2248</v>
      </c>
      <c r="I191" s="25" t="s">
        <v>2248</v>
      </c>
      <c r="J191" s="25" t="s">
        <v>2248</v>
      </c>
      <c r="K191" s="245"/>
      <c r="L191" s="246" t="s">
        <v>2248</v>
      </c>
    </row>
    <row r="192" spans="1:13" ht="50" x14ac:dyDescent="0.25">
      <c r="A192" s="25" t="s">
        <v>3367</v>
      </c>
      <c r="B192" s="209" t="s">
        <v>1749</v>
      </c>
      <c r="C192" s="25" t="s">
        <v>1053</v>
      </c>
      <c r="D192" s="25" t="s">
        <v>2241</v>
      </c>
      <c r="E192" s="25">
        <v>2</v>
      </c>
      <c r="F192" s="25" t="s">
        <v>2248</v>
      </c>
      <c r="G192" s="25" t="s">
        <v>2248</v>
      </c>
      <c r="H192" s="25" t="s">
        <v>2248</v>
      </c>
      <c r="I192" s="25" t="s">
        <v>2248</v>
      </c>
      <c r="J192" s="25" t="s">
        <v>2260</v>
      </c>
      <c r="K192" s="274" t="s">
        <v>522</v>
      </c>
      <c r="L192" s="244" t="s">
        <v>2248</v>
      </c>
      <c r="M192" s="23" t="s">
        <v>4227</v>
      </c>
    </row>
    <row r="193" spans="1:12" ht="37.5" x14ac:dyDescent="0.25">
      <c r="A193" s="25" t="s">
        <v>3880</v>
      </c>
      <c r="B193" s="209" t="s">
        <v>3881</v>
      </c>
      <c r="C193" s="25" t="s">
        <v>2769</v>
      </c>
      <c r="D193" s="25" t="s">
        <v>2241</v>
      </c>
      <c r="E193" s="25">
        <v>11</v>
      </c>
      <c r="F193" s="25" t="s">
        <v>2248</v>
      </c>
      <c r="G193" s="25" t="s">
        <v>2248</v>
      </c>
      <c r="H193" s="25" t="s">
        <v>2248</v>
      </c>
      <c r="I193" s="25" t="s">
        <v>2248</v>
      </c>
      <c r="J193" s="25" t="s">
        <v>2248</v>
      </c>
      <c r="K193" s="245"/>
      <c r="L193" s="246" t="s">
        <v>2248</v>
      </c>
    </row>
    <row r="194" spans="1:12" x14ac:dyDescent="0.25">
      <c r="A194" s="25" t="s">
        <v>2601</v>
      </c>
      <c r="B194" s="209" t="s">
        <v>1750</v>
      </c>
      <c r="C194" s="25" t="s">
        <v>2761</v>
      </c>
      <c r="D194" s="25" t="s">
        <v>2246</v>
      </c>
      <c r="E194" s="25" t="s">
        <v>2248</v>
      </c>
      <c r="F194" s="25" t="s">
        <v>2248</v>
      </c>
      <c r="G194" s="25" t="s">
        <v>2248</v>
      </c>
      <c r="H194" s="25" t="s">
        <v>2248</v>
      </c>
      <c r="I194" s="25" t="s">
        <v>2248</v>
      </c>
      <c r="J194" s="25" t="s">
        <v>2248</v>
      </c>
      <c r="K194" s="245"/>
      <c r="L194" s="246" t="s">
        <v>2248</v>
      </c>
    </row>
    <row r="195" spans="1:12" ht="37.5" x14ac:dyDescent="0.25">
      <c r="A195" s="25" t="s">
        <v>425</v>
      </c>
      <c r="B195" s="275" t="s">
        <v>1751</v>
      </c>
      <c r="C195" s="25" t="s">
        <v>2684</v>
      </c>
      <c r="D195" s="25" t="s">
        <v>2241</v>
      </c>
      <c r="E195" s="25" t="s">
        <v>2248</v>
      </c>
      <c r="F195" s="25">
        <v>4</v>
      </c>
      <c r="G195" s="25" t="s">
        <v>2248</v>
      </c>
      <c r="H195" s="25" t="s">
        <v>2248</v>
      </c>
      <c r="I195" s="25" t="s">
        <v>2248</v>
      </c>
      <c r="J195" s="25" t="s">
        <v>2248</v>
      </c>
      <c r="K195" s="274" t="s">
        <v>522</v>
      </c>
      <c r="L195" s="25" t="s">
        <v>1060</v>
      </c>
    </row>
    <row r="196" spans="1:12" ht="62.5" x14ac:dyDescent="0.25">
      <c r="A196" s="25" t="s">
        <v>459</v>
      </c>
      <c r="B196" s="275" t="s">
        <v>1752</v>
      </c>
      <c r="C196" s="25" t="s">
        <v>2785</v>
      </c>
      <c r="D196" s="25" t="s">
        <v>2241</v>
      </c>
      <c r="E196" s="25" t="s">
        <v>2248</v>
      </c>
      <c r="F196" s="25">
        <v>10</v>
      </c>
      <c r="G196" s="25" t="s">
        <v>2248</v>
      </c>
      <c r="H196" s="25" t="s">
        <v>2248</v>
      </c>
      <c r="I196" s="25" t="s">
        <v>2248</v>
      </c>
      <c r="J196" s="25"/>
      <c r="K196" s="274" t="s">
        <v>522</v>
      </c>
      <c r="L196" s="25" t="s">
        <v>1060</v>
      </c>
    </row>
    <row r="197" spans="1:12" ht="25" x14ac:dyDescent="0.25">
      <c r="A197" s="25" t="s">
        <v>771</v>
      </c>
      <c r="B197" s="209" t="s">
        <v>1522</v>
      </c>
      <c r="C197" s="25" t="s">
        <v>2291</v>
      </c>
      <c r="D197" s="25" t="s">
        <v>2246</v>
      </c>
      <c r="E197" s="25" t="s">
        <v>2248</v>
      </c>
      <c r="F197" s="25" t="s">
        <v>2248</v>
      </c>
      <c r="G197" s="25" t="s">
        <v>2248</v>
      </c>
      <c r="H197" s="25" t="s">
        <v>2248</v>
      </c>
      <c r="I197" s="25" t="s">
        <v>2248</v>
      </c>
      <c r="J197" s="25"/>
      <c r="K197" s="245"/>
      <c r="L197" s="246"/>
    </row>
    <row r="198" spans="1:12" ht="50" x14ac:dyDescent="0.25">
      <c r="A198" s="25" t="s">
        <v>653</v>
      </c>
      <c r="B198" s="209" t="s">
        <v>1753</v>
      </c>
      <c r="C198" s="25" t="s">
        <v>653</v>
      </c>
      <c r="D198" s="25" t="s">
        <v>2241</v>
      </c>
      <c r="E198" s="25" t="s">
        <v>2248</v>
      </c>
      <c r="F198" s="25">
        <v>4</v>
      </c>
      <c r="G198" s="25" t="s">
        <v>2248</v>
      </c>
      <c r="H198" s="25" t="s">
        <v>2248</v>
      </c>
      <c r="I198" s="25" t="s">
        <v>2248</v>
      </c>
      <c r="J198" s="25" t="s">
        <v>2249</v>
      </c>
      <c r="K198" s="243" t="s">
        <v>522</v>
      </c>
      <c r="L198" s="244" t="s">
        <v>1060</v>
      </c>
    </row>
    <row r="199" spans="1:12" ht="50" x14ac:dyDescent="0.25">
      <c r="A199" s="25" t="s">
        <v>2602</v>
      </c>
      <c r="B199" s="209" t="s">
        <v>1754</v>
      </c>
      <c r="C199" s="25" t="s">
        <v>3660</v>
      </c>
      <c r="D199" s="25" t="s">
        <v>2241</v>
      </c>
      <c r="E199" s="25" t="s">
        <v>2248</v>
      </c>
      <c r="F199" s="25">
        <v>30</v>
      </c>
      <c r="G199" s="25" t="s">
        <v>2248</v>
      </c>
      <c r="H199" s="25" t="s">
        <v>2248</v>
      </c>
      <c r="I199" s="25" t="s">
        <v>2248</v>
      </c>
      <c r="J199" s="25" t="s">
        <v>2248</v>
      </c>
      <c r="K199" s="245"/>
      <c r="L199" s="246" t="s">
        <v>2248</v>
      </c>
    </row>
    <row r="200" spans="1:12" ht="25" x14ac:dyDescent="0.25">
      <c r="A200" s="25" t="s">
        <v>3882</v>
      </c>
      <c r="B200" s="209" t="s">
        <v>3883</v>
      </c>
      <c r="C200" s="25" t="s">
        <v>2893</v>
      </c>
      <c r="D200" s="25" t="s">
        <v>2242</v>
      </c>
      <c r="E200" s="25" t="s">
        <v>2248</v>
      </c>
      <c r="F200" s="25" t="s">
        <v>2248</v>
      </c>
      <c r="G200" s="25" t="s">
        <v>2248</v>
      </c>
      <c r="H200" s="25">
        <v>15</v>
      </c>
      <c r="I200" s="25">
        <v>3</v>
      </c>
      <c r="J200" s="25" t="s">
        <v>2248</v>
      </c>
      <c r="K200" s="245"/>
      <c r="L200" s="246" t="s">
        <v>2248</v>
      </c>
    </row>
    <row r="201" spans="1:12" ht="50" x14ac:dyDescent="0.25">
      <c r="A201" s="25" t="s">
        <v>843</v>
      </c>
      <c r="B201" s="209" t="s">
        <v>2368</v>
      </c>
      <c r="C201" s="25" t="s">
        <v>2321</v>
      </c>
      <c r="D201" s="25" t="s">
        <v>2245</v>
      </c>
      <c r="E201" s="25" t="s">
        <v>2248</v>
      </c>
      <c r="F201" s="25" t="s">
        <v>2248</v>
      </c>
      <c r="G201" s="25" t="s">
        <v>2248</v>
      </c>
      <c r="H201" s="25">
        <v>10</v>
      </c>
      <c r="I201" s="25" t="s">
        <v>2248</v>
      </c>
      <c r="J201" s="25" t="s">
        <v>2248</v>
      </c>
      <c r="K201" s="245"/>
      <c r="L201" s="246" t="s">
        <v>2248</v>
      </c>
    </row>
    <row r="202" spans="1:12" ht="75" x14ac:dyDescent="0.25">
      <c r="A202" s="25" t="s">
        <v>2603</v>
      </c>
      <c r="B202" s="209" t="s">
        <v>1755</v>
      </c>
      <c r="C202" s="25" t="s">
        <v>2685</v>
      </c>
      <c r="D202" s="25" t="s">
        <v>2242</v>
      </c>
      <c r="E202" s="25" t="s">
        <v>2248</v>
      </c>
      <c r="F202" s="25" t="s">
        <v>2248</v>
      </c>
      <c r="G202" s="25" t="s">
        <v>2248</v>
      </c>
      <c r="H202" s="25">
        <v>31</v>
      </c>
      <c r="I202" s="25">
        <v>14</v>
      </c>
      <c r="J202" s="25" t="s">
        <v>2248</v>
      </c>
      <c r="K202" s="245"/>
      <c r="L202" s="246" t="s">
        <v>2248</v>
      </c>
    </row>
    <row r="203" spans="1:12" ht="62.5" x14ac:dyDescent="0.25">
      <c r="A203" s="25" t="s">
        <v>1268</v>
      </c>
      <c r="B203" s="209" t="s">
        <v>2146</v>
      </c>
      <c r="C203" s="25" t="s">
        <v>1048</v>
      </c>
      <c r="D203" s="25" t="s">
        <v>2241</v>
      </c>
      <c r="E203" s="25" t="s">
        <v>2248</v>
      </c>
      <c r="F203" s="25">
        <v>40</v>
      </c>
      <c r="G203" s="25" t="s">
        <v>2248</v>
      </c>
      <c r="H203" s="25" t="s">
        <v>2248</v>
      </c>
      <c r="I203" s="25" t="s">
        <v>2248</v>
      </c>
      <c r="J203" s="25" t="s">
        <v>2248</v>
      </c>
      <c r="K203" s="245"/>
      <c r="L203" s="246" t="s">
        <v>2248</v>
      </c>
    </row>
    <row r="204" spans="1:12" ht="50" x14ac:dyDescent="0.25">
      <c r="A204" s="25" t="s">
        <v>493</v>
      </c>
      <c r="B204" s="209" t="s">
        <v>2147</v>
      </c>
      <c r="C204" s="25" t="s">
        <v>630</v>
      </c>
      <c r="D204" s="25" t="s">
        <v>2241</v>
      </c>
      <c r="E204" s="25" t="s">
        <v>2248</v>
      </c>
      <c r="F204" s="25">
        <v>3</v>
      </c>
      <c r="G204" s="25" t="s">
        <v>2248</v>
      </c>
      <c r="H204" s="25" t="s">
        <v>2248</v>
      </c>
      <c r="I204" s="25" t="s">
        <v>2248</v>
      </c>
      <c r="J204" s="25" t="s">
        <v>2248</v>
      </c>
      <c r="K204" s="243" t="s">
        <v>522</v>
      </c>
      <c r="L204" s="244" t="s">
        <v>1060</v>
      </c>
    </row>
    <row r="205" spans="1:12" x14ac:dyDescent="0.25">
      <c r="A205" s="25" t="s">
        <v>1757</v>
      </c>
      <c r="B205" s="209" t="s">
        <v>2149</v>
      </c>
      <c r="C205" s="25" t="s">
        <v>2292</v>
      </c>
      <c r="D205" s="25" t="s">
        <v>2241</v>
      </c>
      <c r="E205" s="25" t="s">
        <v>2248</v>
      </c>
      <c r="F205" s="25">
        <v>35</v>
      </c>
      <c r="G205" s="25" t="s">
        <v>2248</v>
      </c>
      <c r="H205" s="25" t="s">
        <v>2248</v>
      </c>
      <c r="I205" s="25" t="s">
        <v>2248</v>
      </c>
      <c r="J205" s="25" t="s">
        <v>2254</v>
      </c>
      <c r="K205" s="245"/>
      <c r="L205" s="246" t="s">
        <v>2248</v>
      </c>
    </row>
    <row r="206" spans="1:12" ht="112.5" x14ac:dyDescent="0.25">
      <c r="A206" s="25" t="s">
        <v>1756</v>
      </c>
      <c r="B206" s="209" t="s">
        <v>2148</v>
      </c>
      <c r="C206" s="25" t="s">
        <v>650</v>
      </c>
      <c r="D206" s="25" t="s">
        <v>2242</v>
      </c>
      <c r="E206" s="25" t="s">
        <v>2248</v>
      </c>
      <c r="F206" s="25" t="s">
        <v>2248</v>
      </c>
      <c r="G206" s="25" t="s">
        <v>2248</v>
      </c>
      <c r="H206" s="25">
        <v>6</v>
      </c>
      <c r="I206" s="25">
        <v>4</v>
      </c>
      <c r="J206" s="25" t="s">
        <v>2248</v>
      </c>
      <c r="K206" s="245"/>
      <c r="L206" s="246" t="s">
        <v>2248</v>
      </c>
    </row>
    <row r="207" spans="1:12" ht="112.5" x14ac:dyDescent="0.25">
      <c r="A207" s="25" t="s">
        <v>3884</v>
      </c>
      <c r="B207" s="209" t="s">
        <v>2148</v>
      </c>
      <c r="C207" s="25" t="s">
        <v>650</v>
      </c>
      <c r="D207" s="25" t="s">
        <v>2242</v>
      </c>
      <c r="E207" s="25" t="s">
        <v>2248</v>
      </c>
      <c r="F207" s="25" t="s">
        <v>2248</v>
      </c>
      <c r="G207" s="25" t="s">
        <v>2248</v>
      </c>
      <c r="H207" s="25">
        <v>6</v>
      </c>
      <c r="I207" s="25">
        <v>4</v>
      </c>
      <c r="J207" s="25" t="s">
        <v>2248</v>
      </c>
      <c r="K207" s="245"/>
      <c r="L207" s="246" t="s">
        <v>2248</v>
      </c>
    </row>
    <row r="208" spans="1:12" ht="37.5" x14ac:dyDescent="0.25">
      <c r="A208" s="25" t="s">
        <v>1758</v>
      </c>
      <c r="B208" s="209" t="s">
        <v>2150</v>
      </c>
      <c r="C208" s="25" t="s">
        <v>1247</v>
      </c>
      <c r="D208" s="25" t="s">
        <v>2241</v>
      </c>
      <c r="E208" s="25" t="s">
        <v>2248</v>
      </c>
      <c r="F208" s="25">
        <v>10</v>
      </c>
      <c r="G208" s="25" t="s">
        <v>2248</v>
      </c>
      <c r="H208" s="25" t="s">
        <v>2248</v>
      </c>
      <c r="I208" s="25" t="s">
        <v>2248</v>
      </c>
      <c r="J208" s="25" t="s">
        <v>2248</v>
      </c>
      <c r="K208" s="245"/>
      <c r="L208" s="246" t="s">
        <v>2248</v>
      </c>
    </row>
    <row r="209" spans="1:14" ht="50" x14ac:dyDescent="0.25">
      <c r="A209" s="25" t="s">
        <v>395</v>
      </c>
      <c r="B209" s="209" t="s">
        <v>3427</v>
      </c>
      <c r="C209" s="25" t="s">
        <v>2888</v>
      </c>
      <c r="D209" s="25" t="s">
        <v>2241</v>
      </c>
      <c r="E209" s="25" t="s">
        <v>2248</v>
      </c>
      <c r="F209" s="25">
        <v>3</v>
      </c>
      <c r="G209" s="25" t="s">
        <v>2248</v>
      </c>
      <c r="H209" s="25" t="s">
        <v>2248</v>
      </c>
      <c r="I209" s="25" t="s">
        <v>2248</v>
      </c>
      <c r="J209" s="25" t="s">
        <v>2248</v>
      </c>
      <c r="K209" s="243" t="s">
        <v>522</v>
      </c>
      <c r="L209" s="244" t="s">
        <v>1060</v>
      </c>
    </row>
    <row r="210" spans="1:14" ht="37.5" x14ac:dyDescent="0.25">
      <c r="A210" s="25" t="s">
        <v>152</v>
      </c>
      <c r="B210" s="209" t="s">
        <v>2151</v>
      </c>
      <c r="C210" s="25" t="s">
        <v>2885</v>
      </c>
      <c r="D210" s="25" t="s">
        <v>2241</v>
      </c>
      <c r="E210" s="25" t="s">
        <v>2248</v>
      </c>
      <c r="F210" s="25">
        <v>8</v>
      </c>
      <c r="G210" s="25" t="s">
        <v>2248</v>
      </c>
      <c r="H210" s="25" t="s">
        <v>2248</v>
      </c>
      <c r="I210" s="25" t="s">
        <v>2248</v>
      </c>
      <c r="J210" s="25" t="s">
        <v>2248</v>
      </c>
      <c r="K210" s="243" t="s">
        <v>522</v>
      </c>
      <c r="L210" s="244" t="s">
        <v>2248</v>
      </c>
    </row>
    <row r="211" spans="1:14" ht="112.5" x14ac:dyDescent="0.25">
      <c r="A211" s="25" t="s">
        <v>3546</v>
      </c>
      <c r="B211" s="209" t="s">
        <v>1356</v>
      </c>
      <c r="C211" s="25" t="s">
        <v>627</v>
      </c>
      <c r="D211" s="25" t="s">
        <v>2242</v>
      </c>
      <c r="E211" s="25" t="s">
        <v>2248</v>
      </c>
      <c r="F211" s="25" t="s">
        <v>2248</v>
      </c>
      <c r="G211" s="25" t="s">
        <v>2248</v>
      </c>
      <c r="H211" s="25">
        <v>9</v>
      </c>
      <c r="I211" s="25">
        <v>3</v>
      </c>
      <c r="J211" s="25" t="s">
        <v>2248</v>
      </c>
      <c r="K211" s="245"/>
      <c r="L211" s="246" t="s">
        <v>2248</v>
      </c>
    </row>
    <row r="212" spans="1:14" ht="75" x14ac:dyDescent="0.25">
      <c r="A212" s="25" t="s">
        <v>786</v>
      </c>
      <c r="B212" s="209" t="s">
        <v>2078</v>
      </c>
      <c r="C212" s="25" t="s">
        <v>3404</v>
      </c>
      <c r="D212" s="25" t="s">
        <v>2242</v>
      </c>
      <c r="E212" s="25" t="s">
        <v>2248</v>
      </c>
      <c r="F212" s="25" t="s">
        <v>2248</v>
      </c>
      <c r="G212" s="25" t="s">
        <v>2248</v>
      </c>
      <c r="H212" s="25">
        <v>9</v>
      </c>
      <c r="I212" s="25">
        <v>3</v>
      </c>
      <c r="J212" s="25" t="s">
        <v>2248</v>
      </c>
      <c r="K212" s="245"/>
      <c r="L212" s="246" t="s">
        <v>2248</v>
      </c>
    </row>
    <row r="213" spans="1:14" ht="50" x14ac:dyDescent="0.25">
      <c r="A213" s="25" t="s">
        <v>1759</v>
      </c>
      <c r="B213" s="209" t="s">
        <v>2152</v>
      </c>
      <c r="C213" s="25" t="s">
        <v>1317</v>
      </c>
      <c r="D213" s="25" t="s">
        <v>2244</v>
      </c>
      <c r="E213" s="25" t="s">
        <v>2248</v>
      </c>
      <c r="F213" s="25" t="s">
        <v>2248</v>
      </c>
      <c r="G213" s="25" t="s">
        <v>2248</v>
      </c>
      <c r="H213" s="25" t="s">
        <v>2248</v>
      </c>
      <c r="I213" s="25" t="s">
        <v>2248</v>
      </c>
      <c r="J213" s="25" t="s">
        <v>2248</v>
      </c>
      <c r="K213" s="245"/>
      <c r="L213" s="246" t="s">
        <v>2248</v>
      </c>
    </row>
    <row r="214" spans="1:14" ht="37.5" x14ac:dyDescent="0.25">
      <c r="A214" s="25" t="s">
        <v>2144</v>
      </c>
      <c r="B214" s="209" t="s">
        <v>2153</v>
      </c>
      <c r="C214" s="25" t="s">
        <v>2713</v>
      </c>
      <c r="D214" s="25" t="s">
        <v>2241</v>
      </c>
      <c r="E214" s="25">
        <v>8</v>
      </c>
      <c r="F214" s="25" t="s">
        <v>2248</v>
      </c>
      <c r="G214" s="25" t="s">
        <v>2248</v>
      </c>
      <c r="H214" s="25" t="s">
        <v>2248</v>
      </c>
      <c r="I214" s="25" t="s">
        <v>2248</v>
      </c>
      <c r="J214" s="25" t="s">
        <v>2261</v>
      </c>
      <c r="K214" s="245"/>
      <c r="L214" s="246" t="s">
        <v>2248</v>
      </c>
    </row>
    <row r="215" spans="1:14" ht="37.5" x14ac:dyDescent="0.25">
      <c r="A215" s="25" t="s">
        <v>2145</v>
      </c>
      <c r="B215" s="209" t="s">
        <v>2154</v>
      </c>
      <c r="C215" s="25" t="s">
        <v>2889</v>
      </c>
      <c r="D215" s="25" t="s">
        <v>2241</v>
      </c>
      <c r="E215" s="25">
        <v>2</v>
      </c>
      <c r="F215" s="25" t="s">
        <v>2248</v>
      </c>
      <c r="G215" s="25" t="s">
        <v>2248</v>
      </c>
      <c r="H215" s="25" t="s">
        <v>2248</v>
      </c>
      <c r="I215" s="25" t="s">
        <v>2248</v>
      </c>
      <c r="J215" s="25" t="s">
        <v>2248</v>
      </c>
      <c r="K215" s="243" t="s">
        <v>522</v>
      </c>
      <c r="L215" s="244" t="s">
        <v>1060</v>
      </c>
    </row>
    <row r="216" spans="1:14" ht="25" x14ac:dyDescent="0.25">
      <c r="A216" s="25" t="s">
        <v>1032</v>
      </c>
      <c r="B216" s="275" t="s">
        <v>2155</v>
      </c>
      <c r="C216" s="25" t="s">
        <v>3849</v>
      </c>
      <c r="D216" s="25" t="s">
        <v>2241</v>
      </c>
      <c r="E216" s="25">
        <v>4</v>
      </c>
      <c r="F216" s="25" t="s">
        <v>2248</v>
      </c>
      <c r="G216" s="25" t="s">
        <v>2248</v>
      </c>
      <c r="H216" s="25" t="s">
        <v>2248</v>
      </c>
      <c r="I216" s="25" t="s">
        <v>2248</v>
      </c>
      <c r="J216" s="25"/>
      <c r="K216" s="243" t="s">
        <v>522</v>
      </c>
      <c r="L216" s="25" t="s">
        <v>2248</v>
      </c>
    </row>
    <row r="217" spans="1:14" ht="50" x14ac:dyDescent="0.25">
      <c r="A217" s="25" t="s">
        <v>4072</v>
      </c>
      <c r="B217" s="275" t="s">
        <v>4073</v>
      </c>
      <c r="C217" s="25" t="s">
        <v>4064</v>
      </c>
      <c r="D217" s="25" t="s">
        <v>2241</v>
      </c>
      <c r="E217" s="25" t="s">
        <v>2248</v>
      </c>
      <c r="F217" s="25">
        <v>3</v>
      </c>
      <c r="G217" s="25" t="s">
        <v>2248</v>
      </c>
      <c r="H217" s="25" t="s">
        <v>2248</v>
      </c>
      <c r="I217" s="25" t="s">
        <v>2248</v>
      </c>
      <c r="J217" s="25" t="s">
        <v>2248</v>
      </c>
      <c r="K217" s="243" t="s">
        <v>522</v>
      </c>
      <c r="L217" s="25" t="s">
        <v>1060</v>
      </c>
    </row>
    <row r="218" spans="1:14" ht="62.5" x14ac:dyDescent="0.25">
      <c r="A218" s="25" t="s">
        <v>4074</v>
      </c>
      <c r="B218" s="275" t="s">
        <v>4075</v>
      </c>
      <c r="C218" s="25" t="s">
        <v>4076</v>
      </c>
      <c r="D218" s="25" t="s">
        <v>2241</v>
      </c>
      <c r="E218" s="25" t="s">
        <v>2248</v>
      </c>
      <c r="F218" s="25">
        <v>3</v>
      </c>
      <c r="G218" s="25" t="s">
        <v>2248</v>
      </c>
      <c r="H218" s="25" t="s">
        <v>2248</v>
      </c>
      <c r="I218" s="25" t="s">
        <v>2248</v>
      </c>
      <c r="J218" s="25" t="s">
        <v>2248</v>
      </c>
      <c r="K218" s="243"/>
      <c r="L218" s="25" t="s">
        <v>2248</v>
      </c>
    </row>
    <row r="219" spans="1:14" ht="111" customHeight="1" x14ac:dyDescent="0.25">
      <c r="A219" s="25" t="s">
        <v>4077</v>
      </c>
      <c r="B219" s="275" t="s">
        <v>4138</v>
      </c>
      <c r="C219" s="25" t="s">
        <v>4063</v>
      </c>
      <c r="D219" s="25" t="s">
        <v>2241</v>
      </c>
      <c r="E219" s="25"/>
      <c r="F219" s="25">
        <v>2</v>
      </c>
      <c r="G219" s="25"/>
      <c r="H219" s="25"/>
      <c r="I219" s="25"/>
      <c r="J219" s="25"/>
      <c r="K219" s="243" t="s">
        <v>522</v>
      </c>
      <c r="L219" s="25" t="s">
        <v>1060</v>
      </c>
      <c r="M219" s="206"/>
      <c r="N219" s="231"/>
    </row>
    <row r="220" spans="1:14" ht="50" x14ac:dyDescent="0.25">
      <c r="A220" s="25" t="s">
        <v>4078</v>
      </c>
      <c r="B220" s="275" t="s">
        <v>4137</v>
      </c>
      <c r="C220" s="25" t="s">
        <v>4066</v>
      </c>
      <c r="D220" s="25" t="s">
        <v>2241</v>
      </c>
      <c r="E220" s="25"/>
      <c r="F220" s="25">
        <v>3</v>
      </c>
      <c r="G220" s="25"/>
      <c r="H220" s="25"/>
      <c r="I220" s="25"/>
      <c r="J220" s="25"/>
      <c r="K220" s="243" t="s">
        <v>522</v>
      </c>
      <c r="L220" s="25" t="s">
        <v>1060</v>
      </c>
    </row>
    <row r="221" spans="1:14" ht="111" customHeight="1" x14ac:dyDescent="0.25">
      <c r="A221" s="25" t="s">
        <v>4125</v>
      </c>
      <c r="B221" s="275" t="s">
        <v>4149</v>
      </c>
      <c r="C221" s="25" t="s">
        <v>4126</v>
      </c>
      <c r="D221" s="25" t="s">
        <v>2241</v>
      </c>
      <c r="E221" s="25"/>
      <c r="F221" s="25">
        <v>2</v>
      </c>
      <c r="G221" s="25"/>
      <c r="H221" s="25"/>
      <c r="I221" s="25"/>
      <c r="J221" s="25"/>
      <c r="K221" s="243" t="s">
        <v>522</v>
      </c>
      <c r="L221" s="25" t="s">
        <v>1060</v>
      </c>
      <c r="M221" s="169"/>
    </row>
    <row r="222" spans="1:14" ht="111" customHeight="1" x14ac:dyDescent="0.25">
      <c r="A222" s="25" t="s">
        <v>4139</v>
      </c>
      <c r="B222" s="275" t="s">
        <v>4140</v>
      </c>
      <c r="C222" s="25" t="s">
        <v>4067</v>
      </c>
      <c r="D222" s="25" t="s">
        <v>2244</v>
      </c>
      <c r="E222" s="25"/>
      <c r="F222" s="25"/>
      <c r="G222" s="25"/>
      <c r="H222" s="25"/>
      <c r="I222" s="25"/>
      <c r="J222" s="25"/>
      <c r="K222" s="25"/>
      <c r="L222" s="25"/>
    </row>
  </sheetData>
  <autoFilter ref="A2:M222" xr:uid="{BAE87E22-17C5-4093-B77E-3D7E17656FE1}"/>
  <customSheetViews>
    <customSheetView guid="{F0ADC036-509F-4B65-ABB7-BB20C5F9332B}" scale="70" fitToPage="1" showAutoFilter="1">
      <pane ySplit="2" topLeftCell="A90" activePane="bottomLeft" state="frozen"/>
      <selection pane="bottomLeft" activeCell="B226" sqref="B226"/>
      <pageMargins left="0.35" right="0.32" top="1" bottom="0.62" header="0.5" footer="0.5"/>
      <pageSetup paperSize="9" scale="10" orientation="portrait" r:id="rId1"/>
      <headerFooter alignWithMargins="0"/>
      <autoFilter ref="B1:N1" xr:uid="{AD1234AD-CF0D-4E32-A509-9761CAE917D7}"/>
    </customSheetView>
    <customSheetView guid="{CFD4B24B-326F-455E-9EE4-C694EF0991A6}" scale="70" fitToPage="1" showAutoFilter="1">
      <pane ySplit="2" topLeftCell="A90" activePane="bottomLeft" state="frozen"/>
      <selection pane="bottomLeft" activeCell="B226" sqref="B226"/>
      <pageMargins left="0.35" right="0.32" top="1" bottom="0.62" header="0.5" footer="0.5"/>
      <pageSetup paperSize="9" scale="10" orientation="portrait" r:id="rId2"/>
      <headerFooter alignWithMargins="0"/>
      <autoFilter ref="B1:N1" xr:uid="{30D58E13-95D7-4908-BD0C-0931317DBA5C}"/>
    </customSheetView>
  </customSheetViews>
  <mergeCells count="1">
    <mergeCell ref="A1:L1"/>
  </mergeCells>
  <phoneticPr fontId="32" type="noConversion"/>
  <conditionalFormatting sqref="K179:K180 K182 K185:K186 K191:K192 K198:K200 K205 K214:K215 K100:K101 K103:K104 K109:K110 K112 K115 K124 K127:K128 K131 K136 K147 K155 K158 K163:K166 K169:K170 K172 K175:K176 K210:K211 K84 K90:K92 K11 K15:K16 K22 K24 K31 K36 K38:K39 K45 K49 K55 K57 K59:K60 K69 K63 K78 B78:C78 A2:C2 K152:K153">
    <cfRule type="cellIs" dxfId="38" priority="11" stopIfTrue="1" operator="equal">
      <formula>"TBD"</formula>
    </cfRule>
  </conditionalFormatting>
  <conditionalFormatting sqref="B73">
    <cfRule type="expression" dxfId="37" priority="12" stopIfTrue="1">
      <formula>#REF!&lt;&gt;$B73</formula>
    </cfRule>
  </conditionalFormatting>
  <conditionalFormatting sqref="K79 B79:C79">
    <cfRule type="cellIs" dxfId="36" priority="7" stopIfTrue="1" operator="equal">
      <formula>"TBD"</formula>
    </cfRule>
  </conditionalFormatting>
  <conditionalFormatting sqref="K168">
    <cfRule type="cellIs" dxfId="35" priority="6" stopIfTrue="1" operator="equal">
      <formula>"TBD"</formula>
    </cfRule>
  </conditionalFormatting>
  <conditionalFormatting sqref="K171">
    <cfRule type="cellIs" dxfId="34" priority="5" stopIfTrue="1" operator="equal">
      <formula>"TBD"</formula>
    </cfRule>
  </conditionalFormatting>
  <conditionalFormatting sqref="K195">
    <cfRule type="cellIs" dxfId="33" priority="4" stopIfTrue="1" operator="equal">
      <formula>"TBD"</formula>
    </cfRule>
  </conditionalFormatting>
  <conditionalFormatting sqref="K196">
    <cfRule type="cellIs" dxfId="32" priority="3" stopIfTrue="1" operator="equal">
      <formula>"TBD"</formula>
    </cfRule>
  </conditionalFormatting>
  <conditionalFormatting sqref="K216:K220">
    <cfRule type="cellIs" dxfId="31" priority="2" stopIfTrue="1" operator="equal">
      <formula>"TBD"</formula>
    </cfRule>
  </conditionalFormatting>
  <conditionalFormatting sqref="K221">
    <cfRule type="cellIs" dxfId="30" priority="1" stopIfTrue="1" operator="equal">
      <formula>"TBD"</formula>
    </cfRule>
  </conditionalFormatting>
  <hyperlinks>
    <hyperlink ref="K12" location="dc_10" display="Values" xr:uid="{00000000-0004-0000-0300-000000000000}"/>
    <hyperlink ref="K16" location="dc_14" display="Values" xr:uid="{00000000-0004-0000-0300-000001000000}"/>
    <hyperlink ref="K17" location="dc_15" display="Values" xr:uid="{00000000-0004-0000-0300-000002000000}"/>
    <hyperlink ref="K27" location="dc_24" display="Values" xr:uid="{00000000-0004-0000-0300-000003000000}"/>
    <hyperlink ref="K34" location="dc_28" display="Values" xr:uid="{00000000-0004-0000-0300-000004000000}"/>
    <hyperlink ref="K39" location="dc_33" display="Values" xr:uid="{00000000-0004-0000-0300-000005000000}"/>
    <hyperlink ref="K41" location="dc_35" display="Values" xr:uid="{00000000-0004-0000-0300-000006000000}"/>
    <hyperlink ref="K42" location="dc_36" display="Values" xr:uid="{00000000-0004-0000-0300-000007000000}"/>
    <hyperlink ref="K47" location="dc_41" display="Values" xr:uid="{00000000-0004-0000-0300-000008000000}"/>
    <hyperlink ref="K51" location="dc_46" display="Values" xr:uid="{00000000-0004-0000-0300-000009000000}"/>
    <hyperlink ref="K57" location="dc_51" display="Values" xr:uid="{00000000-0004-0000-0300-00000A000000}"/>
    <hyperlink ref="K59" location="dc_53" display="Values" xr:uid="{00000000-0004-0000-0300-00000B000000}"/>
    <hyperlink ref="K60" location="dc_54" display="Values" xr:uid="{00000000-0004-0000-0300-00000C000000}"/>
    <hyperlink ref="K62" location="dc_56" display="Values" xr:uid="{00000000-0004-0000-0300-00000D000000}"/>
    <hyperlink ref="K68" location="dc_62" display="Values" xr:uid="{00000000-0004-0000-0300-00000E000000}"/>
    <hyperlink ref="K86" location="dc_82" display="Values" xr:uid="{00000000-0004-0000-0300-00000F000000}"/>
    <hyperlink ref="K92" location="dc_88" display="Values" xr:uid="{00000000-0004-0000-0300-000010000000}"/>
    <hyperlink ref="K93" location="dc_89" display="Values" xr:uid="{00000000-0004-0000-0300-000011000000}"/>
    <hyperlink ref="K102" location="dc_97" display="Values" xr:uid="{00000000-0004-0000-0300-000012000000}"/>
    <hyperlink ref="K103" location="dc_98" display="Values" xr:uid="{00000000-0004-0000-0300-000013000000}"/>
    <hyperlink ref="K105" location="dc_100" display="Values" xr:uid="{00000000-0004-0000-0300-000014000000}"/>
    <hyperlink ref="K108" location="dc_103" display="Values" xr:uid="{00000000-0004-0000-0300-000015000000}"/>
    <hyperlink ref="K111" location="dc_106" display="Values" xr:uid="{00000000-0004-0000-0300-000016000000}"/>
    <hyperlink ref="K112" location="dc_107" display="Values" xr:uid="{00000000-0004-0000-0300-000017000000}"/>
    <hyperlink ref="K114" location="dc_110" display="Values" xr:uid="{00000000-0004-0000-0300-000018000000}"/>
    <hyperlink ref="K117" location="dc_112" display="Values" xr:uid="{00000000-0004-0000-0300-000019000000}"/>
    <hyperlink ref="K125" location="dc_120" display="Values" xr:uid="{00000000-0004-0000-0300-00001A000000}"/>
    <hyperlink ref="K129" location="dc_123" display="Values" xr:uid="{00000000-0004-0000-0300-00001B000000}"/>
    <hyperlink ref="K130" location="dc_124" display="Values" xr:uid="{00000000-0004-0000-0300-00001C000000}"/>
    <hyperlink ref="K133" location="dc_128" display="Values" xr:uid="{00000000-0004-0000-0300-00001D000000}"/>
    <hyperlink ref="K136" location="dc_131" display="Values" xr:uid="{00000000-0004-0000-0300-00001E000000}"/>
    <hyperlink ref="K147" location="dc_142a" display="Values" xr:uid="{00000000-0004-0000-0300-00001F000000}"/>
    <hyperlink ref="K155" location="dc_150" display="Values" xr:uid="{00000000-0004-0000-0300-000020000000}"/>
    <hyperlink ref="K158" location="dc_153" display="Values" xr:uid="{00000000-0004-0000-0300-000021000000}"/>
    <hyperlink ref="K159" location="dc_154" display="Values" xr:uid="{00000000-0004-0000-0300-000022000000}"/>
    <hyperlink ref="K160" location="dc_155" display="Values" xr:uid="{00000000-0004-0000-0300-000023000000}"/>
    <hyperlink ref="K161" location="dc_156" display="Values" xr:uid="{00000000-0004-0000-0300-000024000000}"/>
    <hyperlink ref="K177" location="dc_172" display="Values" xr:uid="{00000000-0004-0000-0300-000025000000}"/>
    <hyperlink ref="K178" location="dc_173" display="Values" xr:uid="{00000000-0004-0000-0300-000026000000}"/>
    <hyperlink ref="K180" location="dc_175" display="Values" xr:uid="{00000000-0004-0000-0300-000027000000}"/>
    <hyperlink ref="K183" location="dc_180" display="Values" xr:uid="{00000000-0004-0000-0300-000028000000}"/>
    <hyperlink ref="K184" location="dc_181" display="Values" xr:uid="{00000000-0004-0000-0300-000029000000}"/>
    <hyperlink ref="K192" location="dc_189" display="Values" xr:uid="{00000000-0004-0000-0300-00002A000000}"/>
    <hyperlink ref="K198" location="dc_195" display="Values" xr:uid="{00000000-0004-0000-0300-00002B000000}"/>
    <hyperlink ref="K204" location="dc_204" display="Values" xr:uid="{00000000-0004-0000-0300-00002C000000}"/>
    <hyperlink ref="K209" location="dc_209" display="Values" xr:uid="{00000000-0004-0000-0300-00002D000000}"/>
    <hyperlink ref="K215" location="dc_217" display="Values" xr:uid="{00000000-0004-0000-0300-00002E000000}"/>
    <hyperlink ref="K216" location="dc_218" display="Values" xr:uid="{00000000-0004-0000-0300-00002F000000}"/>
    <hyperlink ref="K174" location="dc_168" display="Values" xr:uid="{00000000-0004-0000-0300-000030000000}"/>
    <hyperlink ref="K3" location="dc_1" display="Values" xr:uid="{00000000-0004-0000-0300-000031000000}"/>
    <hyperlink ref="K210" location="dc_211" display="Values" xr:uid="{00000000-0004-0000-0300-000032000000}"/>
    <hyperlink ref="K217" location="dc_219" display="Values" xr:uid="{00000000-0004-0000-0300-000033000000}"/>
    <hyperlink ref="K61" location="dc_55" display="Values" xr:uid="{00000000-0004-0000-0300-000034000000}"/>
    <hyperlink ref="K219" location="dc_220" display="Values" xr:uid="{00000000-0004-0000-0300-000035000000}"/>
    <hyperlink ref="K220" location="dc_223" display="Values" xr:uid="{00000000-0004-0000-0300-000036000000}"/>
    <hyperlink ref="K221" location="dc_222" display="Values" xr:uid="{00000000-0004-0000-0300-000037000000}"/>
    <hyperlink ref="K152" location="dc_152" display="Values" xr:uid="{00000000-0004-0000-0300-000038000000}"/>
    <hyperlink ref="K166" location="dc_160" display="Values" xr:uid="{00000000-0004-0000-0300-000039000000}"/>
    <hyperlink ref="K188" location="dc_185" display="Values" xr:uid="{00000000-0004-0000-0300-00003A000000}"/>
    <hyperlink ref="K79" location="dc_75" display="Values" xr:uid="{00000000-0004-0000-0300-00003B000000}"/>
    <hyperlink ref="K24" location="'Data Codes '!B21" display="Values" xr:uid="{00000000-0004-0000-0300-00003C000000}"/>
    <hyperlink ref="K189" location="dc_192_Supplier" display="Values" xr:uid="{00000000-0004-0000-0300-00003D000000}"/>
    <hyperlink ref="K106" location="dc_100" display="Values" xr:uid="{00000000-0004-0000-0300-00003E000000}"/>
    <hyperlink ref="K107" location="dc_100" display="Values" xr:uid="{00000000-0004-0000-0300-00003F000000}"/>
    <hyperlink ref="K94" location="dc_89" display="Values" xr:uid="{00000000-0004-0000-0300-000040000000}"/>
    <hyperlink ref="K153" location="dc_152" display="Values" xr:uid="{00000000-0004-0000-0300-000041000000}"/>
    <hyperlink ref="K168" location="dc_160" display="Values" xr:uid="{00000000-0004-0000-0300-000042000000}"/>
    <hyperlink ref="K171" location="dc_160" display="Values" xr:uid="{00000000-0004-0000-0300-000043000000}"/>
    <hyperlink ref="K195" location="dc_189" display="Values" xr:uid="{00000000-0004-0000-0300-000044000000}"/>
    <hyperlink ref="K196" location="dc_189" display="Values" xr:uid="{00000000-0004-0000-0300-000045000000}"/>
  </hyperlinks>
  <pageMargins left="0.35" right="0.32" top="1" bottom="0.62" header="0.5" footer="0.5"/>
  <pageSetup paperSize="9" scale="50"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55"/>
  <sheetViews>
    <sheetView workbookViewId="0">
      <selection activeCell="G33" sqref="G33"/>
    </sheetView>
  </sheetViews>
  <sheetFormatPr defaultRowHeight="12.5" x14ac:dyDescent="0.25"/>
  <cols>
    <col min="1" max="1" width="55.1796875" style="146" customWidth="1"/>
    <col min="2" max="2" width="20.453125" customWidth="1"/>
    <col min="3" max="3" width="30.26953125" customWidth="1"/>
    <col min="4" max="4" width="5" customWidth="1"/>
  </cols>
  <sheetData>
    <row r="1" spans="1:4" x14ac:dyDescent="0.25">
      <c r="A1" s="144" t="s">
        <v>2108</v>
      </c>
      <c r="B1" s="147"/>
      <c r="C1" s="147"/>
      <c r="D1" s="60"/>
    </row>
    <row r="2" spans="1:4" x14ac:dyDescent="0.25">
      <c r="A2" s="144" t="s">
        <v>3699</v>
      </c>
      <c r="B2" s="65" t="s">
        <v>2328</v>
      </c>
      <c r="C2" s="65" t="s">
        <v>3392</v>
      </c>
      <c r="D2" s="60" t="s">
        <v>3395</v>
      </c>
    </row>
    <row r="3" spans="1:4" x14ac:dyDescent="0.25">
      <c r="A3" s="145" t="s">
        <v>1265</v>
      </c>
      <c r="B3" s="62" t="s">
        <v>1353</v>
      </c>
      <c r="C3" s="62" t="s">
        <v>1053</v>
      </c>
      <c r="D3" s="61">
        <v>1</v>
      </c>
    </row>
    <row r="4" spans="1:4" x14ac:dyDescent="0.25">
      <c r="A4" s="62" t="s">
        <v>2566</v>
      </c>
      <c r="B4" s="63"/>
      <c r="C4" s="63"/>
      <c r="D4" s="61">
        <v>1</v>
      </c>
    </row>
    <row r="5" spans="1:4" x14ac:dyDescent="0.25">
      <c r="A5" s="62" t="s">
        <v>3691</v>
      </c>
      <c r="B5" s="62" t="s">
        <v>580</v>
      </c>
      <c r="C5" s="62" t="s">
        <v>1053</v>
      </c>
      <c r="D5" s="61">
        <v>1</v>
      </c>
    </row>
    <row r="6" spans="1:4" x14ac:dyDescent="0.25">
      <c r="A6" s="62" t="s">
        <v>2567</v>
      </c>
      <c r="B6" s="63"/>
      <c r="C6" s="63"/>
      <c r="D6" s="61">
        <v>1</v>
      </c>
    </row>
    <row r="7" spans="1:4" x14ac:dyDescent="0.25">
      <c r="A7" s="62" t="s">
        <v>1261</v>
      </c>
      <c r="B7" s="62" t="s">
        <v>1336</v>
      </c>
      <c r="C7" s="62" t="s">
        <v>3665</v>
      </c>
      <c r="D7" s="61">
        <v>1</v>
      </c>
    </row>
    <row r="8" spans="1:4" x14ac:dyDescent="0.25">
      <c r="A8" s="62" t="s">
        <v>1775</v>
      </c>
      <c r="B8" s="63"/>
      <c r="C8" s="63"/>
      <c r="D8" s="61">
        <v>1</v>
      </c>
    </row>
    <row r="9" spans="1:4" x14ac:dyDescent="0.25">
      <c r="A9" s="62" t="s">
        <v>1260</v>
      </c>
      <c r="B9" s="62" t="s">
        <v>1336</v>
      </c>
      <c r="C9" s="62" t="s">
        <v>3664</v>
      </c>
      <c r="D9" s="61">
        <v>1</v>
      </c>
    </row>
    <row r="10" spans="1:4" x14ac:dyDescent="0.25">
      <c r="A10" s="62" t="s">
        <v>1776</v>
      </c>
      <c r="B10" s="63"/>
      <c r="C10" s="63"/>
      <c r="D10" s="61">
        <v>1</v>
      </c>
    </row>
    <row r="11" spans="1:4" x14ac:dyDescent="0.25">
      <c r="A11" s="62" t="s">
        <v>1263</v>
      </c>
      <c r="B11" s="62" t="s">
        <v>1342</v>
      </c>
      <c r="C11" s="62" t="s">
        <v>3665</v>
      </c>
      <c r="D11" s="61">
        <v>1</v>
      </c>
    </row>
    <row r="12" spans="1:4" x14ac:dyDescent="0.25">
      <c r="A12" s="62" t="s">
        <v>1777</v>
      </c>
      <c r="B12" s="63"/>
      <c r="C12" s="63"/>
      <c r="D12" s="61">
        <v>1</v>
      </c>
    </row>
    <row r="13" spans="1:4" x14ac:dyDescent="0.25">
      <c r="A13" s="62" t="s">
        <v>1262</v>
      </c>
      <c r="B13" s="62" t="s">
        <v>1342</v>
      </c>
      <c r="C13" s="62" t="s">
        <v>3664</v>
      </c>
      <c r="D13" s="61">
        <v>1</v>
      </c>
    </row>
    <row r="14" spans="1:4" x14ac:dyDescent="0.25">
      <c r="A14" s="62" t="s">
        <v>2563</v>
      </c>
      <c r="B14" s="63"/>
      <c r="C14" s="63"/>
      <c r="D14" s="61">
        <v>1</v>
      </c>
    </row>
    <row r="15" spans="1:4" x14ac:dyDescent="0.25">
      <c r="A15" s="62" t="s">
        <v>1257</v>
      </c>
      <c r="B15" s="62" t="s">
        <v>3325</v>
      </c>
      <c r="C15" s="62" t="s">
        <v>1247</v>
      </c>
      <c r="D15" s="61">
        <v>1</v>
      </c>
    </row>
    <row r="16" spans="1:4" x14ac:dyDescent="0.25">
      <c r="A16" s="62" t="s">
        <v>1792</v>
      </c>
      <c r="B16" s="63"/>
      <c r="C16" s="63"/>
      <c r="D16" s="61">
        <v>1</v>
      </c>
    </row>
    <row r="17" spans="1:4" x14ac:dyDescent="0.25">
      <c r="A17" s="62" t="s">
        <v>2303</v>
      </c>
      <c r="B17" s="62" t="s">
        <v>3668</v>
      </c>
      <c r="C17" s="62" t="s">
        <v>2790</v>
      </c>
      <c r="D17" s="61">
        <v>9</v>
      </c>
    </row>
    <row r="18" spans="1:4" x14ac:dyDescent="0.25">
      <c r="A18" s="64"/>
      <c r="B18" s="62" t="s">
        <v>3669</v>
      </c>
      <c r="C18" s="62" t="s">
        <v>2790</v>
      </c>
      <c r="D18" s="61">
        <v>3</v>
      </c>
    </row>
    <row r="19" spans="1:4" x14ac:dyDescent="0.25">
      <c r="A19" s="64"/>
      <c r="B19" s="62" t="s">
        <v>3670</v>
      </c>
      <c r="C19" s="62" t="s">
        <v>2790</v>
      </c>
      <c r="D19" s="61">
        <v>3</v>
      </c>
    </row>
    <row r="20" spans="1:4" x14ac:dyDescent="0.25">
      <c r="A20" s="64"/>
      <c r="B20" s="62" t="s">
        <v>3671</v>
      </c>
      <c r="C20" s="62" t="s">
        <v>2790</v>
      </c>
      <c r="D20" s="61">
        <v>3</v>
      </c>
    </row>
    <row r="21" spans="1:4" x14ac:dyDescent="0.25">
      <c r="A21" s="64"/>
      <c r="B21" s="62" t="s">
        <v>3672</v>
      </c>
      <c r="C21" s="62" t="s">
        <v>2790</v>
      </c>
      <c r="D21" s="61">
        <v>3</v>
      </c>
    </row>
    <row r="22" spans="1:4" x14ac:dyDescent="0.25">
      <c r="A22" s="64"/>
      <c r="B22" s="62" t="s">
        <v>3673</v>
      </c>
      <c r="C22" s="62" t="s">
        <v>2790</v>
      </c>
      <c r="D22" s="61">
        <v>6</v>
      </c>
    </row>
    <row r="23" spans="1:4" x14ac:dyDescent="0.25">
      <c r="A23" s="64"/>
      <c r="B23" s="62" t="s">
        <v>3675</v>
      </c>
      <c r="C23" s="62" t="s">
        <v>2790</v>
      </c>
      <c r="D23" s="61">
        <v>3</v>
      </c>
    </row>
    <row r="24" spans="1:4" x14ac:dyDescent="0.25">
      <c r="A24" s="64"/>
      <c r="B24" s="62" t="s">
        <v>3676</v>
      </c>
      <c r="C24" s="62" t="s">
        <v>2790</v>
      </c>
      <c r="D24" s="61">
        <v>9</v>
      </c>
    </row>
    <row r="25" spans="1:4" x14ac:dyDescent="0.25">
      <c r="A25" s="64"/>
      <c r="B25" s="62" t="s">
        <v>3677</v>
      </c>
      <c r="C25" s="62" t="s">
        <v>2790</v>
      </c>
      <c r="D25" s="61">
        <v>8</v>
      </c>
    </row>
    <row r="26" spans="1:4" x14ac:dyDescent="0.25">
      <c r="A26" s="64"/>
      <c r="B26" s="62" t="s">
        <v>2079</v>
      </c>
      <c r="C26" s="62" t="s">
        <v>2790</v>
      </c>
      <c r="D26" s="61">
        <v>3</v>
      </c>
    </row>
    <row r="27" spans="1:4" x14ac:dyDescent="0.25">
      <c r="A27" s="64"/>
      <c r="B27" s="62" t="s">
        <v>3678</v>
      </c>
      <c r="C27" s="62" t="s">
        <v>2790</v>
      </c>
      <c r="D27" s="61">
        <v>3</v>
      </c>
    </row>
    <row r="28" spans="1:4" x14ac:dyDescent="0.25">
      <c r="A28" s="64"/>
      <c r="B28" s="62" t="s">
        <v>3679</v>
      </c>
      <c r="C28" s="62" t="s">
        <v>2790</v>
      </c>
      <c r="D28" s="61">
        <v>6</v>
      </c>
    </row>
    <row r="29" spans="1:4" x14ac:dyDescent="0.25">
      <c r="A29" s="64"/>
      <c r="B29" s="62" t="s">
        <v>1308</v>
      </c>
      <c r="C29" s="62" t="s">
        <v>2790</v>
      </c>
      <c r="D29" s="61">
        <v>3</v>
      </c>
    </row>
    <row r="30" spans="1:4" x14ac:dyDescent="0.25">
      <c r="A30" s="64"/>
      <c r="B30" s="62" t="s">
        <v>2084</v>
      </c>
      <c r="C30" s="62" t="s">
        <v>2790</v>
      </c>
      <c r="D30" s="61">
        <v>6</v>
      </c>
    </row>
    <row r="31" spans="1:4" x14ac:dyDescent="0.25">
      <c r="A31" s="64"/>
      <c r="B31" s="62" t="s">
        <v>1310</v>
      </c>
      <c r="C31" s="62" t="s">
        <v>2790</v>
      </c>
      <c r="D31" s="61">
        <v>6</v>
      </c>
    </row>
    <row r="32" spans="1:4" x14ac:dyDescent="0.25">
      <c r="A32" s="64"/>
      <c r="B32" s="62" t="s">
        <v>1312</v>
      </c>
      <c r="C32" s="62" t="s">
        <v>2790</v>
      </c>
      <c r="D32" s="61">
        <v>3</v>
      </c>
    </row>
    <row r="33" spans="1:4" x14ac:dyDescent="0.25">
      <c r="A33" s="64"/>
      <c r="B33" s="62" t="s">
        <v>3330</v>
      </c>
      <c r="C33" s="62" t="s">
        <v>2790</v>
      </c>
      <c r="D33" s="61">
        <v>3</v>
      </c>
    </row>
    <row r="34" spans="1:4" x14ac:dyDescent="0.25">
      <c r="A34" s="64"/>
      <c r="B34" s="62" t="s">
        <v>3332</v>
      </c>
      <c r="C34" s="62" t="s">
        <v>2790</v>
      </c>
      <c r="D34" s="61">
        <v>3</v>
      </c>
    </row>
    <row r="35" spans="1:4" x14ac:dyDescent="0.25">
      <c r="A35" s="64"/>
      <c r="B35" s="62" t="s">
        <v>1322</v>
      </c>
      <c r="C35" s="62" t="s">
        <v>2790</v>
      </c>
      <c r="D35" s="61">
        <v>3</v>
      </c>
    </row>
    <row r="36" spans="1:4" x14ac:dyDescent="0.25">
      <c r="A36" s="64"/>
      <c r="B36" s="62" t="s">
        <v>1323</v>
      </c>
      <c r="C36" s="62" t="s">
        <v>2790</v>
      </c>
      <c r="D36" s="61">
        <v>9</v>
      </c>
    </row>
    <row r="37" spans="1:4" x14ac:dyDescent="0.25">
      <c r="A37" s="64"/>
      <c r="B37" s="62" t="s">
        <v>1324</v>
      </c>
      <c r="C37" s="62" t="s">
        <v>2790</v>
      </c>
      <c r="D37" s="61">
        <v>3</v>
      </c>
    </row>
    <row r="38" spans="1:4" x14ac:dyDescent="0.25">
      <c r="A38" s="64"/>
      <c r="B38" s="62" t="s">
        <v>1278</v>
      </c>
      <c r="C38" s="62" t="s">
        <v>2790</v>
      </c>
      <c r="D38" s="61">
        <v>3</v>
      </c>
    </row>
    <row r="39" spans="1:4" x14ac:dyDescent="0.25">
      <c r="A39" s="64"/>
      <c r="B39" s="62" t="s">
        <v>554</v>
      </c>
      <c r="C39" s="62" t="s">
        <v>2790</v>
      </c>
      <c r="D39" s="61">
        <v>3</v>
      </c>
    </row>
    <row r="40" spans="1:4" x14ac:dyDescent="0.25">
      <c r="A40" s="64"/>
      <c r="B40" s="62" t="s">
        <v>1332</v>
      </c>
      <c r="C40" s="62" t="s">
        <v>2790</v>
      </c>
      <c r="D40" s="61">
        <v>3</v>
      </c>
    </row>
    <row r="41" spans="1:4" x14ac:dyDescent="0.25">
      <c r="A41" s="64"/>
      <c r="B41" s="62" t="s">
        <v>1333</v>
      </c>
      <c r="C41" s="62" t="s">
        <v>2790</v>
      </c>
      <c r="D41" s="61">
        <v>3</v>
      </c>
    </row>
    <row r="42" spans="1:4" x14ac:dyDescent="0.25">
      <c r="A42" s="64"/>
      <c r="B42" s="62" t="s">
        <v>1334</v>
      </c>
      <c r="C42" s="62" t="s">
        <v>2790</v>
      </c>
      <c r="D42" s="61">
        <v>3</v>
      </c>
    </row>
    <row r="43" spans="1:4" x14ac:dyDescent="0.25">
      <c r="A43" s="64"/>
      <c r="B43" s="62" t="s">
        <v>1335</v>
      </c>
      <c r="C43" s="62" t="s">
        <v>2790</v>
      </c>
      <c r="D43" s="61">
        <v>3</v>
      </c>
    </row>
    <row r="44" spans="1:4" x14ac:dyDescent="0.25">
      <c r="A44" s="64"/>
      <c r="B44" s="62" t="s">
        <v>1341</v>
      </c>
      <c r="C44" s="62" t="s">
        <v>2790</v>
      </c>
      <c r="D44" s="61">
        <v>3</v>
      </c>
    </row>
    <row r="45" spans="1:4" x14ac:dyDescent="0.25">
      <c r="A45" s="64"/>
      <c r="B45" s="62" t="s">
        <v>573</v>
      </c>
      <c r="C45" s="62" t="s">
        <v>2790</v>
      </c>
      <c r="D45" s="61">
        <v>3</v>
      </c>
    </row>
    <row r="46" spans="1:4" x14ac:dyDescent="0.25">
      <c r="A46" s="64"/>
      <c r="B46" s="62" t="s">
        <v>2689</v>
      </c>
      <c r="C46" s="62" t="s">
        <v>2790</v>
      </c>
      <c r="D46" s="61"/>
    </row>
    <row r="47" spans="1:4" x14ac:dyDescent="0.25">
      <c r="A47" s="62" t="s">
        <v>363</v>
      </c>
      <c r="B47" s="63"/>
      <c r="C47" s="63"/>
      <c r="D47" s="61">
        <v>122</v>
      </c>
    </row>
    <row r="48" spans="1:4" x14ac:dyDescent="0.25">
      <c r="A48" s="62" t="s">
        <v>2302</v>
      </c>
      <c r="B48" s="62" t="s">
        <v>3668</v>
      </c>
      <c r="C48" s="62" t="s">
        <v>2789</v>
      </c>
      <c r="D48" s="61">
        <v>9</v>
      </c>
    </row>
    <row r="49" spans="1:4" x14ac:dyDescent="0.25">
      <c r="A49" s="64"/>
      <c r="B49" s="62" t="s">
        <v>3669</v>
      </c>
      <c r="C49" s="62" t="s">
        <v>2789</v>
      </c>
      <c r="D49" s="61">
        <v>3</v>
      </c>
    </row>
    <row r="50" spans="1:4" x14ac:dyDescent="0.25">
      <c r="A50" s="64"/>
      <c r="B50" s="62" t="s">
        <v>3670</v>
      </c>
      <c r="C50" s="62" t="s">
        <v>2789</v>
      </c>
      <c r="D50" s="61">
        <v>3</v>
      </c>
    </row>
    <row r="51" spans="1:4" x14ac:dyDescent="0.25">
      <c r="A51" s="64"/>
      <c r="B51" s="62" t="s">
        <v>3671</v>
      </c>
      <c r="C51" s="62" t="s">
        <v>2789</v>
      </c>
      <c r="D51" s="61">
        <v>3</v>
      </c>
    </row>
    <row r="52" spans="1:4" x14ac:dyDescent="0.25">
      <c r="A52" s="64"/>
      <c r="B52" s="62" t="s">
        <v>3672</v>
      </c>
      <c r="C52" s="62" t="s">
        <v>2789</v>
      </c>
      <c r="D52" s="61">
        <v>3</v>
      </c>
    </row>
    <row r="53" spans="1:4" x14ac:dyDescent="0.25">
      <c r="A53" s="64"/>
      <c r="B53" s="62" t="s">
        <v>3673</v>
      </c>
      <c r="C53" s="62" t="s">
        <v>2789</v>
      </c>
      <c r="D53" s="61">
        <v>6</v>
      </c>
    </row>
    <row r="54" spans="1:4" x14ac:dyDescent="0.25">
      <c r="A54" s="64"/>
      <c r="B54" s="62" t="s">
        <v>3675</v>
      </c>
      <c r="C54" s="62" t="s">
        <v>2789</v>
      </c>
      <c r="D54" s="61">
        <v>3</v>
      </c>
    </row>
    <row r="55" spans="1:4" x14ac:dyDescent="0.25">
      <c r="A55" s="64"/>
      <c r="B55" s="62" t="s">
        <v>3676</v>
      </c>
      <c r="C55" s="62" t="s">
        <v>2789</v>
      </c>
      <c r="D55" s="61">
        <v>9</v>
      </c>
    </row>
    <row r="56" spans="1:4" x14ac:dyDescent="0.25">
      <c r="A56" s="64"/>
      <c r="B56" s="62" t="s">
        <v>3677</v>
      </c>
      <c r="C56" s="62" t="s">
        <v>2789</v>
      </c>
      <c r="D56" s="61">
        <v>9</v>
      </c>
    </row>
    <row r="57" spans="1:4" x14ac:dyDescent="0.25">
      <c r="A57" s="64"/>
      <c r="B57" s="62" t="s">
        <v>2079</v>
      </c>
      <c r="C57" s="62" t="s">
        <v>2789</v>
      </c>
      <c r="D57" s="61">
        <v>3</v>
      </c>
    </row>
    <row r="58" spans="1:4" x14ac:dyDescent="0.25">
      <c r="A58" s="64"/>
      <c r="B58" s="62" t="s">
        <v>3678</v>
      </c>
      <c r="C58" s="62" t="s">
        <v>2789</v>
      </c>
      <c r="D58" s="61">
        <v>3</v>
      </c>
    </row>
    <row r="59" spans="1:4" x14ac:dyDescent="0.25">
      <c r="A59" s="64"/>
      <c r="B59" s="62" t="s">
        <v>3679</v>
      </c>
      <c r="C59" s="62" t="s">
        <v>2789</v>
      </c>
      <c r="D59" s="61">
        <v>6</v>
      </c>
    </row>
    <row r="60" spans="1:4" x14ac:dyDescent="0.25">
      <c r="A60" s="64"/>
      <c r="B60" s="62" t="s">
        <v>1308</v>
      </c>
      <c r="C60" s="62" t="s">
        <v>2789</v>
      </c>
      <c r="D60" s="61">
        <v>3</v>
      </c>
    </row>
    <row r="61" spans="1:4" x14ac:dyDescent="0.25">
      <c r="A61" s="64"/>
      <c r="B61" s="62" t="s">
        <v>2084</v>
      </c>
      <c r="C61" s="62" t="s">
        <v>2789</v>
      </c>
      <c r="D61" s="61">
        <v>6</v>
      </c>
    </row>
    <row r="62" spans="1:4" x14ac:dyDescent="0.25">
      <c r="A62" s="64"/>
      <c r="B62" s="62" t="s">
        <v>1310</v>
      </c>
      <c r="C62" s="62" t="s">
        <v>2789</v>
      </c>
      <c r="D62" s="61">
        <v>6</v>
      </c>
    </row>
    <row r="63" spans="1:4" x14ac:dyDescent="0.25">
      <c r="A63" s="64"/>
      <c r="B63" s="62" t="s">
        <v>1312</v>
      </c>
      <c r="C63" s="62" t="s">
        <v>2789</v>
      </c>
      <c r="D63" s="61">
        <v>3</v>
      </c>
    </row>
    <row r="64" spans="1:4" x14ac:dyDescent="0.25">
      <c r="A64" s="64"/>
      <c r="B64" s="62" t="s">
        <v>3330</v>
      </c>
      <c r="C64" s="62" t="s">
        <v>2789</v>
      </c>
      <c r="D64" s="61">
        <v>3</v>
      </c>
    </row>
    <row r="65" spans="1:4" x14ac:dyDescent="0.25">
      <c r="A65" s="64"/>
      <c r="B65" s="62" t="s">
        <v>3332</v>
      </c>
      <c r="C65" s="62" t="s">
        <v>2789</v>
      </c>
      <c r="D65" s="61">
        <v>3</v>
      </c>
    </row>
    <row r="66" spans="1:4" x14ac:dyDescent="0.25">
      <c r="A66" s="64"/>
      <c r="B66" s="62" t="s">
        <v>1322</v>
      </c>
      <c r="C66" s="62" t="s">
        <v>2789</v>
      </c>
      <c r="D66" s="61">
        <v>3</v>
      </c>
    </row>
    <row r="67" spans="1:4" x14ac:dyDescent="0.25">
      <c r="A67" s="64"/>
      <c r="B67" s="62" t="s">
        <v>1323</v>
      </c>
      <c r="C67" s="62" t="s">
        <v>2789</v>
      </c>
      <c r="D67" s="61">
        <v>9</v>
      </c>
    </row>
    <row r="68" spans="1:4" x14ac:dyDescent="0.25">
      <c r="A68" s="64"/>
      <c r="B68" s="62" t="s">
        <v>1324</v>
      </c>
      <c r="C68" s="62" t="s">
        <v>2789</v>
      </c>
      <c r="D68" s="61">
        <v>3</v>
      </c>
    </row>
    <row r="69" spans="1:4" x14ac:dyDescent="0.25">
      <c r="A69" s="64"/>
      <c r="B69" s="62" t="s">
        <v>1278</v>
      </c>
      <c r="C69" s="62" t="s">
        <v>2789</v>
      </c>
      <c r="D69" s="61">
        <v>3</v>
      </c>
    </row>
    <row r="70" spans="1:4" x14ac:dyDescent="0.25">
      <c r="A70" s="64"/>
      <c r="B70" s="62" t="s">
        <v>554</v>
      </c>
      <c r="C70" s="62" t="s">
        <v>2789</v>
      </c>
      <c r="D70" s="61">
        <v>3</v>
      </c>
    </row>
    <row r="71" spans="1:4" x14ac:dyDescent="0.25">
      <c r="A71" s="64"/>
      <c r="B71" s="62" t="s">
        <v>1332</v>
      </c>
      <c r="C71" s="62" t="s">
        <v>2789</v>
      </c>
      <c r="D71" s="61">
        <v>3</v>
      </c>
    </row>
    <row r="72" spans="1:4" x14ac:dyDescent="0.25">
      <c r="A72" s="64"/>
      <c r="B72" s="62" t="s">
        <v>1333</v>
      </c>
      <c r="C72" s="62" t="s">
        <v>2789</v>
      </c>
      <c r="D72" s="61">
        <v>3</v>
      </c>
    </row>
    <row r="73" spans="1:4" x14ac:dyDescent="0.25">
      <c r="A73" s="64"/>
      <c r="B73" s="62" t="s">
        <v>1334</v>
      </c>
      <c r="C73" s="62" t="s">
        <v>2789</v>
      </c>
      <c r="D73" s="61">
        <v>3</v>
      </c>
    </row>
    <row r="74" spans="1:4" x14ac:dyDescent="0.25">
      <c r="A74" s="64"/>
      <c r="B74" s="62" t="s">
        <v>1335</v>
      </c>
      <c r="C74" s="62" t="s">
        <v>2789</v>
      </c>
      <c r="D74" s="61">
        <v>3</v>
      </c>
    </row>
    <row r="75" spans="1:4" x14ac:dyDescent="0.25">
      <c r="A75" s="64"/>
      <c r="B75" s="62" t="s">
        <v>1341</v>
      </c>
      <c r="C75" s="62" t="s">
        <v>2789</v>
      </c>
      <c r="D75" s="61">
        <v>3</v>
      </c>
    </row>
    <row r="76" spans="1:4" x14ac:dyDescent="0.25">
      <c r="A76" s="64"/>
      <c r="B76" s="62" t="s">
        <v>573</v>
      </c>
      <c r="C76" s="62" t="s">
        <v>2789</v>
      </c>
      <c r="D76" s="61">
        <v>3</v>
      </c>
    </row>
    <row r="77" spans="1:4" x14ac:dyDescent="0.25">
      <c r="A77" s="62" t="s">
        <v>364</v>
      </c>
      <c r="B77" s="63"/>
      <c r="C77" s="63"/>
      <c r="D77" s="61">
        <v>123</v>
      </c>
    </row>
    <row r="78" spans="1:4" x14ac:dyDescent="0.25">
      <c r="A78" s="62" t="s">
        <v>3698</v>
      </c>
      <c r="B78" s="62" t="s">
        <v>1323</v>
      </c>
      <c r="C78" s="62" t="s">
        <v>3659</v>
      </c>
      <c r="D78" s="61">
        <v>1</v>
      </c>
    </row>
    <row r="79" spans="1:4" x14ac:dyDescent="0.25">
      <c r="A79" s="62" t="s">
        <v>1774</v>
      </c>
      <c r="B79" s="63"/>
      <c r="C79" s="63"/>
      <c r="D79" s="61">
        <v>1</v>
      </c>
    </row>
    <row r="80" spans="1:4" x14ac:dyDescent="0.25">
      <c r="A80" s="62" t="s">
        <v>2301</v>
      </c>
      <c r="B80" s="62" t="s">
        <v>3668</v>
      </c>
      <c r="C80" s="62" t="s">
        <v>2640</v>
      </c>
      <c r="D80" s="61">
        <v>1</v>
      </c>
    </row>
    <row r="81" spans="1:4" x14ac:dyDescent="0.25">
      <c r="A81" s="62" t="s">
        <v>1778</v>
      </c>
      <c r="B81" s="63"/>
      <c r="C81" s="63"/>
      <c r="D81" s="61">
        <v>1</v>
      </c>
    </row>
    <row r="82" spans="1:4" x14ac:dyDescent="0.25">
      <c r="A82" s="62" t="s">
        <v>1256</v>
      </c>
      <c r="B82" s="62" t="s">
        <v>1312</v>
      </c>
      <c r="C82" s="62" t="s">
        <v>2640</v>
      </c>
      <c r="D82" s="61">
        <v>1</v>
      </c>
    </row>
    <row r="83" spans="1:4" x14ac:dyDescent="0.25">
      <c r="A83" s="62" t="s">
        <v>1791</v>
      </c>
      <c r="B83" s="63"/>
      <c r="C83" s="63"/>
      <c r="D83" s="61">
        <v>1</v>
      </c>
    </row>
    <row r="84" spans="1:4" x14ac:dyDescent="0.25">
      <c r="A84" s="62" t="s">
        <v>2313</v>
      </c>
      <c r="B84" s="62" t="s">
        <v>3679</v>
      </c>
      <c r="C84" s="62" t="s">
        <v>2640</v>
      </c>
      <c r="D84" s="61">
        <v>1</v>
      </c>
    </row>
    <row r="85" spans="1:4" x14ac:dyDescent="0.25">
      <c r="A85" s="62" t="s">
        <v>1789</v>
      </c>
      <c r="B85" s="63"/>
      <c r="C85" s="63"/>
      <c r="D85" s="61">
        <v>1</v>
      </c>
    </row>
    <row r="86" spans="1:4" x14ac:dyDescent="0.25">
      <c r="A86" s="62" t="s">
        <v>2309</v>
      </c>
      <c r="B86" s="62" t="s">
        <v>3677</v>
      </c>
      <c r="C86" s="62" t="s">
        <v>2640</v>
      </c>
      <c r="D86" s="61">
        <v>1</v>
      </c>
    </row>
    <row r="87" spans="1:4" x14ac:dyDescent="0.25">
      <c r="A87" s="62" t="s">
        <v>1786</v>
      </c>
      <c r="B87" s="63"/>
      <c r="C87" s="63"/>
      <c r="D87" s="61">
        <v>1</v>
      </c>
    </row>
    <row r="88" spans="1:4" x14ac:dyDescent="0.25">
      <c r="A88" s="62" t="s">
        <v>2308</v>
      </c>
      <c r="B88" s="62" t="s">
        <v>3676</v>
      </c>
      <c r="C88" s="62" t="s">
        <v>2640</v>
      </c>
      <c r="D88" s="61">
        <v>1</v>
      </c>
    </row>
    <row r="89" spans="1:4" x14ac:dyDescent="0.25">
      <c r="A89" s="62" t="s">
        <v>1785</v>
      </c>
      <c r="B89" s="63"/>
      <c r="C89" s="63"/>
      <c r="D89" s="61">
        <v>1</v>
      </c>
    </row>
    <row r="90" spans="1:4" x14ac:dyDescent="0.25">
      <c r="A90" s="62" t="s">
        <v>2305</v>
      </c>
      <c r="B90" s="62" t="s">
        <v>3673</v>
      </c>
      <c r="C90" s="62" t="s">
        <v>3414</v>
      </c>
      <c r="D90" s="61">
        <v>1</v>
      </c>
    </row>
    <row r="91" spans="1:4" x14ac:dyDescent="0.25">
      <c r="A91" s="62" t="s">
        <v>1782</v>
      </c>
      <c r="B91" s="63"/>
      <c r="C91" s="63"/>
      <c r="D91" s="61">
        <v>1</v>
      </c>
    </row>
    <row r="92" spans="1:4" x14ac:dyDescent="0.25">
      <c r="A92" s="62" t="s">
        <v>2311</v>
      </c>
      <c r="B92" s="62" t="s">
        <v>3678</v>
      </c>
      <c r="C92" s="62" t="s">
        <v>2654</v>
      </c>
      <c r="D92" s="61">
        <v>1</v>
      </c>
    </row>
    <row r="93" spans="1:4" x14ac:dyDescent="0.25">
      <c r="A93" s="62" t="s">
        <v>1788</v>
      </c>
      <c r="B93" s="63"/>
      <c r="C93" s="63"/>
      <c r="D93" s="61">
        <v>1</v>
      </c>
    </row>
    <row r="94" spans="1:4" x14ac:dyDescent="0.25">
      <c r="A94" s="62" t="s">
        <v>2300</v>
      </c>
      <c r="B94" s="62" t="s">
        <v>3668</v>
      </c>
      <c r="C94" s="62" t="s">
        <v>2654</v>
      </c>
      <c r="D94" s="61">
        <v>1</v>
      </c>
    </row>
    <row r="95" spans="1:4" x14ac:dyDescent="0.25">
      <c r="A95" s="62" t="s">
        <v>1779</v>
      </c>
      <c r="B95" s="63"/>
      <c r="C95" s="63"/>
      <c r="D95" s="61">
        <v>1</v>
      </c>
    </row>
    <row r="96" spans="1:4" x14ac:dyDescent="0.25">
      <c r="A96" s="62" t="s">
        <v>1264</v>
      </c>
      <c r="B96" s="62" t="s">
        <v>1349</v>
      </c>
      <c r="C96" s="62" t="s">
        <v>2769</v>
      </c>
      <c r="D96" s="61">
        <v>1</v>
      </c>
    </row>
    <row r="97" spans="1:4" x14ac:dyDescent="0.25">
      <c r="A97" s="62" t="s">
        <v>2564</v>
      </c>
      <c r="B97" s="63"/>
      <c r="C97" s="63"/>
      <c r="D97" s="61">
        <v>1</v>
      </c>
    </row>
    <row r="98" spans="1:4" x14ac:dyDescent="0.25">
      <c r="A98" s="62" t="s">
        <v>2310</v>
      </c>
      <c r="B98" s="62" t="s">
        <v>3677</v>
      </c>
      <c r="C98" s="62" t="s">
        <v>3659</v>
      </c>
      <c r="D98" s="61">
        <v>1</v>
      </c>
    </row>
    <row r="99" spans="1:4" x14ac:dyDescent="0.25">
      <c r="A99" s="62" t="s">
        <v>1787</v>
      </c>
      <c r="B99" s="63"/>
      <c r="C99" s="63"/>
      <c r="D99" s="61">
        <v>1</v>
      </c>
    </row>
    <row r="100" spans="1:4" x14ac:dyDescent="0.25">
      <c r="A100" s="62" t="s">
        <v>3690</v>
      </c>
      <c r="B100" s="62" t="s">
        <v>1271</v>
      </c>
      <c r="C100" s="62" t="s">
        <v>2884</v>
      </c>
      <c r="D100" s="61">
        <v>1</v>
      </c>
    </row>
    <row r="101" spans="1:4" x14ac:dyDescent="0.25">
      <c r="A101" s="62" t="s">
        <v>2571</v>
      </c>
      <c r="B101" s="63"/>
      <c r="C101" s="63"/>
      <c r="D101" s="61">
        <v>1</v>
      </c>
    </row>
    <row r="102" spans="1:4" x14ac:dyDescent="0.25">
      <c r="A102" s="62" t="s">
        <v>2304</v>
      </c>
      <c r="B102" s="62" t="s">
        <v>3668</v>
      </c>
      <c r="C102" s="62" t="s">
        <v>2784</v>
      </c>
      <c r="D102" s="61">
        <v>1</v>
      </c>
    </row>
    <row r="103" spans="1:4" x14ac:dyDescent="0.25">
      <c r="A103" s="62" t="s">
        <v>1780</v>
      </c>
      <c r="B103" s="63"/>
      <c r="C103" s="63"/>
      <c r="D103" s="61">
        <v>1</v>
      </c>
    </row>
    <row r="104" spans="1:4" x14ac:dyDescent="0.25">
      <c r="A104" s="62" t="s">
        <v>2306</v>
      </c>
      <c r="B104" s="62" t="s">
        <v>3674</v>
      </c>
      <c r="C104" s="62" t="s">
        <v>653</v>
      </c>
      <c r="D104" s="61">
        <v>1</v>
      </c>
    </row>
    <row r="105" spans="1:4" x14ac:dyDescent="0.25">
      <c r="A105" s="64"/>
      <c r="B105" s="64"/>
      <c r="C105" s="66" t="s">
        <v>1247</v>
      </c>
      <c r="D105" s="69">
        <v>1</v>
      </c>
    </row>
    <row r="106" spans="1:4" x14ac:dyDescent="0.25">
      <c r="A106" s="62" t="s">
        <v>1783</v>
      </c>
      <c r="B106" s="63"/>
      <c r="C106" s="63"/>
      <c r="D106" s="61">
        <v>2</v>
      </c>
    </row>
    <row r="107" spans="1:4" x14ac:dyDescent="0.25">
      <c r="A107" s="62" t="s">
        <v>1258</v>
      </c>
      <c r="B107" s="62" t="s">
        <v>1321</v>
      </c>
      <c r="C107" s="62" t="s">
        <v>648</v>
      </c>
      <c r="D107" s="61">
        <v>1</v>
      </c>
    </row>
    <row r="108" spans="1:4" x14ac:dyDescent="0.25">
      <c r="A108" s="62" t="s">
        <v>1793</v>
      </c>
      <c r="B108" s="63"/>
      <c r="C108" s="63"/>
      <c r="D108" s="61">
        <v>1</v>
      </c>
    </row>
    <row r="109" spans="1:4" x14ac:dyDescent="0.25">
      <c r="A109" s="62" t="s">
        <v>1267</v>
      </c>
      <c r="B109" s="62" t="s">
        <v>3777</v>
      </c>
      <c r="C109" s="62" t="s">
        <v>2675</v>
      </c>
      <c r="D109" s="61">
        <v>2</v>
      </c>
    </row>
    <row r="110" spans="1:4" x14ac:dyDescent="0.25">
      <c r="A110" s="64"/>
      <c r="B110" s="62" t="s">
        <v>3778</v>
      </c>
      <c r="C110" s="62" t="s">
        <v>2675</v>
      </c>
      <c r="D110" s="61">
        <v>1</v>
      </c>
    </row>
    <row r="111" spans="1:4" x14ac:dyDescent="0.25">
      <c r="A111" s="64"/>
      <c r="B111" s="62" t="s">
        <v>3779</v>
      </c>
      <c r="C111" s="62" t="s">
        <v>2675</v>
      </c>
      <c r="D111" s="61">
        <v>2</v>
      </c>
    </row>
    <row r="112" spans="1:4" x14ac:dyDescent="0.25">
      <c r="A112" s="64"/>
      <c r="B112" s="62" t="s">
        <v>1277</v>
      </c>
      <c r="C112" s="62" t="s">
        <v>2765</v>
      </c>
      <c r="D112" s="61">
        <v>1</v>
      </c>
    </row>
    <row r="113" spans="1:4" x14ac:dyDescent="0.25">
      <c r="A113" s="64"/>
      <c r="B113" s="64"/>
      <c r="C113" s="66" t="s">
        <v>2764</v>
      </c>
      <c r="D113" s="69">
        <v>1</v>
      </c>
    </row>
    <row r="114" spans="1:4" x14ac:dyDescent="0.25">
      <c r="A114" s="62" t="s">
        <v>2569</v>
      </c>
      <c r="B114" s="63"/>
      <c r="C114" s="63"/>
      <c r="D114" s="61">
        <v>7</v>
      </c>
    </row>
    <row r="115" spans="1:4" x14ac:dyDescent="0.25">
      <c r="A115" s="62" t="s">
        <v>1266</v>
      </c>
      <c r="B115" s="62" t="s">
        <v>1269</v>
      </c>
      <c r="C115" s="62" t="s">
        <v>2675</v>
      </c>
      <c r="D115" s="61">
        <v>1</v>
      </c>
    </row>
    <row r="116" spans="1:4" x14ac:dyDescent="0.25">
      <c r="A116" s="64"/>
      <c r="B116" s="62" t="s">
        <v>3775</v>
      </c>
      <c r="C116" s="62" t="s">
        <v>2675</v>
      </c>
      <c r="D116" s="61">
        <v>1</v>
      </c>
    </row>
    <row r="117" spans="1:4" x14ac:dyDescent="0.25">
      <c r="A117" s="62" t="s">
        <v>2568</v>
      </c>
      <c r="B117" s="63"/>
      <c r="C117" s="63"/>
      <c r="D117" s="61">
        <v>2</v>
      </c>
    </row>
    <row r="118" spans="1:4" x14ac:dyDescent="0.25">
      <c r="A118" s="62" t="s">
        <v>3692</v>
      </c>
      <c r="B118" s="62" t="s">
        <v>1349</v>
      </c>
      <c r="C118" s="62" t="s">
        <v>621</v>
      </c>
      <c r="D118" s="61">
        <v>1</v>
      </c>
    </row>
    <row r="119" spans="1:4" x14ac:dyDescent="0.25">
      <c r="A119" s="62" t="s">
        <v>2565</v>
      </c>
      <c r="B119" s="63"/>
      <c r="C119" s="63"/>
      <c r="D119" s="61">
        <v>1</v>
      </c>
    </row>
    <row r="120" spans="1:4" x14ac:dyDescent="0.25">
      <c r="A120" s="62" t="s">
        <v>1259</v>
      </c>
      <c r="B120" s="62" t="s">
        <v>1321</v>
      </c>
      <c r="C120" s="62" t="s">
        <v>2894</v>
      </c>
      <c r="D120" s="61">
        <v>1</v>
      </c>
    </row>
    <row r="121" spans="1:4" x14ac:dyDescent="0.25">
      <c r="A121" s="62" t="s">
        <v>1794</v>
      </c>
      <c r="B121" s="63"/>
      <c r="C121" s="63"/>
      <c r="D121" s="61">
        <v>1</v>
      </c>
    </row>
    <row r="122" spans="1:4" x14ac:dyDescent="0.25">
      <c r="A122" s="62" t="s">
        <v>3693</v>
      </c>
      <c r="B122" s="62" t="s">
        <v>3784</v>
      </c>
      <c r="C122" s="62" t="s">
        <v>2680</v>
      </c>
      <c r="D122" s="61">
        <v>1</v>
      </c>
    </row>
    <row r="123" spans="1:4" x14ac:dyDescent="0.25">
      <c r="A123" s="62" t="s">
        <v>2570</v>
      </c>
      <c r="B123" s="63"/>
      <c r="C123" s="63"/>
      <c r="D123" s="61">
        <v>1</v>
      </c>
    </row>
    <row r="124" spans="1:4" x14ac:dyDescent="0.25">
      <c r="A124" s="62" t="s">
        <v>2312</v>
      </c>
      <c r="B124" s="62" t="s">
        <v>3679</v>
      </c>
      <c r="C124" s="62" t="s">
        <v>2682</v>
      </c>
      <c r="D124" s="61">
        <v>1</v>
      </c>
    </row>
    <row r="125" spans="1:4" x14ac:dyDescent="0.25">
      <c r="A125" s="64"/>
      <c r="B125" s="62" t="s">
        <v>1308</v>
      </c>
      <c r="C125" s="62" t="s">
        <v>2682</v>
      </c>
      <c r="D125" s="61">
        <v>1</v>
      </c>
    </row>
    <row r="126" spans="1:4" x14ac:dyDescent="0.25">
      <c r="A126" s="64"/>
      <c r="B126" s="62" t="s">
        <v>2084</v>
      </c>
      <c r="C126" s="62" t="s">
        <v>2682</v>
      </c>
      <c r="D126" s="61">
        <v>1</v>
      </c>
    </row>
    <row r="127" spans="1:4" x14ac:dyDescent="0.25">
      <c r="A127" s="64"/>
      <c r="B127" s="62" t="s">
        <v>1310</v>
      </c>
      <c r="C127" s="62" t="s">
        <v>2682</v>
      </c>
      <c r="D127" s="61">
        <v>1</v>
      </c>
    </row>
    <row r="128" spans="1:4" x14ac:dyDescent="0.25">
      <c r="A128" s="64"/>
      <c r="B128" s="62" t="s">
        <v>1312</v>
      </c>
      <c r="C128" s="62" t="s">
        <v>2682</v>
      </c>
      <c r="D128" s="61">
        <v>1</v>
      </c>
    </row>
    <row r="129" spans="1:4" x14ac:dyDescent="0.25">
      <c r="A129" s="64"/>
      <c r="B129" s="62" t="s">
        <v>1339</v>
      </c>
      <c r="C129" s="62" t="s">
        <v>2682</v>
      </c>
      <c r="D129" s="61">
        <v>1</v>
      </c>
    </row>
    <row r="130" spans="1:4" x14ac:dyDescent="0.25">
      <c r="A130" s="64"/>
      <c r="B130" s="62" t="s">
        <v>1340</v>
      </c>
      <c r="C130" s="62" t="s">
        <v>2682</v>
      </c>
      <c r="D130" s="61">
        <v>1</v>
      </c>
    </row>
    <row r="131" spans="1:4" x14ac:dyDescent="0.25">
      <c r="A131" s="64"/>
      <c r="B131" s="62" t="s">
        <v>577</v>
      </c>
      <c r="C131" s="62" t="s">
        <v>2682</v>
      </c>
      <c r="D131" s="61">
        <v>1</v>
      </c>
    </row>
    <row r="132" spans="1:4" x14ac:dyDescent="0.25">
      <c r="A132" s="64"/>
      <c r="B132" s="62" t="s">
        <v>3777</v>
      </c>
      <c r="C132" s="62" t="s">
        <v>2682</v>
      </c>
      <c r="D132" s="61">
        <v>1</v>
      </c>
    </row>
    <row r="133" spans="1:4" x14ac:dyDescent="0.25">
      <c r="A133" s="64"/>
      <c r="B133" s="62" t="s">
        <v>3779</v>
      </c>
      <c r="C133" s="62" t="s">
        <v>2682</v>
      </c>
      <c r="D133" s="61">
        <v>1</v>
      </c>
    </row>
    <row r="134" spans="1:4" x14ac:dyDescent="0.25">
      <c r="A134" s="64"/>
      <c r="B134" s="62" t="s">
        <v>3782</v>
      </c>
      <c r="C134" s="62" t="s">
        <v>2682</v>
      </c>
      <c r="D134" s="61">
        <v>1</v>
      </c>
    </row>
    <row r="135" spans="1:4" x14ac:dyDescent="0.25">
      <c r="A135" s="64"/>
      <c r="B135" s="62" t="s">
        <v>3784</v>
      </c>
      <c r="C135" s="62" t="s">
        <v>2682</v>
      </c>
      <c r="D135" s="61">
        <v>1</v>
      </c>
    </row>
    <row r="136" spans="1:4" x14ac:dyDescent="0.25">
      <c r="A136" s="62" t="s">
        <v>1790</v>
      </c>
      <c r="B136" s="63"/>
      <c r="C136" s="63"/>
      <c r="D136" s="61">
        <v>12</v>
      </c>
    </row>
    <row r="137" spans="1:4" x14ac:dyDescent="0.25">
      <c r="A137" s="62" t="s">
        <v>2299</v>
      </c>
      <c r="B137" s="62" t="s">
        <v>3668</v>
      </c>
      <c r="C137" s="62" t="s">
        <v>2672</v>
      </c>
      <c r="D137" s="61">
        <v>1</v>
      </c>
    </row>
    <row r="138" spans="1:4" x14ac:dyDescent="0.25">
      <c r="A138" s="62" t="s">
        <v>1781</v>
      </c>
      <c r="B138" s="63"/>
      <c r="C138" s="63"/>
      <c r="D138" s="61">
        <v>1</v>
      </c>
    </row>
    <row r="139" spans="1:4" x14ac:dyDescent="0.25">
      <c r="A139" s="62" t="s">
        <v>2307</v>
      </c>
      <c r="B139" s="62" t="s">
        <v>3675</v>
      </c>
      <c r="C139" s="62" t="s">
        <v>2672</v>
      </c>
      <c r="D139" s="61">
        <v>1</v>
      </c>
    </row>
    <row r="140" spans="1:4" x14ac:dyDescent="0.25">
      <c r="A140" s="64"/>
      <c r="B140" s="62" t="s">
        <v>3679</v>
      </c>
      <c r="C140" s="62" t="s">
        <v>2672</v>
      </c>
      <c r="D140" s="61">
        <v>1</v>
      </c>
    </row>
    <row r="141" spans="1:4" x14ac:dyDescent="0.25">
      <c r="A141" s="64"/>
      <c r="B141" s="62" t="s">
        <v>1308</v>
      </c>
      <c r="C141" s="62" t="s">
        <v>2672</v>
      </c>
      <c r="D141" s="61">
        <v>1</v>
      </c>
    </row>
    <row r="142" spans="1:4" x14ac:dyDescent="0.25">
      <c r="A142" s="64"/>
      <c r="B142" s="62" t="s">
        <v>1309</v>
      </c>
      <c r="C142" s="62" t="s">
        <v>2672</v>
      </c>
      <c r="D142" s="61">
        <v>1</v>
      </c>
    </row>
    <row r="143" spans="1:4" x14ac:dyDescent="0.25">
      <c r="A143" s="64"/>
      <c r="B143" s="62" t="s">
        <v>2084</v>
      </c>
      <c r="C143" s="62" t="s">
        <v>2672</v>
      </c>
      <c r="D143" s="61">
        <v>1</v>
      </c>
    </row>
    <row r="144" spans="1:4" x14ac:dyDescent="0.25">
      <c r="A144" s="64"/>
      <c r="B144" s="62" t="s">
        <v>1310</v>
      </c>
      <c r="C144" s="62" t="s">
        <v>2672</v>
      </c>
      <c r="D144" s="61">
        <v>1</v>
      </c>
    </row>
    <row r="145" spans="1:4" x14ac:dyDescent="0.25">
      <c r="A145" s="64"/>
      <c r="B145" s="62" t="s">
        <v>1311</v>
      </c>
      <c r="C145" s="62" t="s">
        <v>2672</v>
      </c>
      <c r="D145" s="61">
        <v>1</v>
      </c>
    </row>
    <row r="146" spans="1:4" x14ac:dyDescent="0.25">
      <c r="A146" s="64"/>
      <c r="B146" s="62" t="s">
        <v>1312</v>
      </c>
      <c r="C146" s="62" t="s">
        <v>2672</v>
      </c>
      <c r="D146" s="61">
        <v>1</v>
      </c>
    </row>
    <row r="147" spans="1:4" x14ac:dyDescent="0.25">
      <c r="A147" s="64"/>
      <c r="B147" s="62" t="s">
        <v>3334</v>
      </c>
      <c r="C147" s="62" t="s">
        <v>2672</v>
      </c>
      <c r="D147" s="61">
        <v>1</v>
      </c>
    </row>
    <row r="148" spans="1:4" x14ac:dyDescent="0.25">
      <c r="A148" s="64"/>
      <c r="B148" s="62" t="s">
        <v>1321</v>
      </c>
      <c r="C148" s="62" t="s">
        <v>2672</v>
      </c>
      <c r="D148" s="61">
        <v>1</v>
      </c>
    </row>
    <row r="149" spans="1:4" x14ac:dyDescent="0.25">
      <c r="A149" s="64"/>
      <c r="B149" s="62" t="s">
        <v>577</v>
      </c>
      <c r="C149" s="62" t="s">
        <v>2672</v>
      </c>
      <c r="D149" s="61">
        <v>1</v>
      </c>
    </row>
    <row r="150" spans="1:4" x14ac:dyDescent="0.25">
      <c r="A150" s="64"/>
      <c r="B150" s="62" t="s">
        <v>3777</v>
      </c>
      <c r="C150" s="62" t="s">
        <v>2672</v>
      </c>
      <c r="D150" s="61">
        <v>1</v>
      </c>
    </row>
    <row r="151" spans="1:4" x14ac:dyDescent="0.25">
      <c r="A151" s="64"/>
      <c r="B151" s="62" t="s">
        <v>3779</v>
      </c>
      <c r="C151" s="62" t="s">
        <v>2672</v>
      </c>
      <c r="D151" s="61">
        <v>1</v>
      </c>
    </row>
    <row r="152" spans="1:4" x14ac:dyDescent="0.25">
      <c r="A152" s="64"/>
      <c r="B152" s="62" t="s">
        <v>3782</v>
      </c>
      <c r="C152" s="62" t="s">
        <v>2672</v>
      </c>
      <c r="D152" s="61">
        <v>1</v>
      </c>
    </row>
    <row r="153" spans="1:4" x14ac:dyDescent="0.25">
      <c r="A153" s="64"/>
      <c r="B153" s="62" t="s">
        <v>3784</v>
      </c>
      <c r="C153" s="62" t="s">
        <v>2672</v>
      </c>
      <c r="D153" s="61">
        <v>1</v>
      </c>
    </row>
    <row r="154" spans="1:4" x14ac:dyDescent="0.25">
      <c r="A154" s="62" t="s">
        <v>1784</v>
      </c>
      <c r="B154" s="63"/>
      <c r="C154" s="63"/>
      <c r="D154" s="61">
        <v>15</v>
      </c>
    </row>
    <row r="155" spans="1:4" x14ac:dyDescent="0.25">
      <c r="A155" s="67" t="s">
        <v>3393</v>
      </c>
      <c r="B155" s="68"/>
      <c r="C155" s="68"/>
      <c r="D155" s="70">
        <v>308</v>
      </c>
    </row>
  </sheetData>
  <customSheetViews>
    <customSheetView guid="{F0ADC036-509F-4B65-ABB7-BB20C5F9332B}" fitToPage="1" state="hidden">
      <selection activeCell="G33" sqref="G33"/>
      <pageMargins left="0.75" right="0.75" top="1" bottom="1" header="0.5" footer="0.5"/>
      <printOptions gridLines="1"/>
      <pageSetup paperSize="9" scale="71" fitToHeight="2" orientation="portrait" r:id="rId2"/>
      <headerFooter alignWithMargins="0"/>
    </customSheetView>
    <customSheetView guid="{CFD4B24B-326F-455E-9EE4-C694EF0991A6}" fitToPage="1" state="hidden">
      <selection activeCell="G33" sqref="G33"/>
      <pageMargins left="0.75" right="0.75" top="1" bottom="1" header="0.5" footer="0.5"/>
      <printOptions gridLines="1"/>
      <pageSetup paperSize="9" scale="71" fitToHeight="2" orientation="portrait" r:id="rId3"/>
      <headerFooter alignWithMargins="0"/>
    </customSheetView>
  </customSheetViews>
  <phoneticPr fontId="32" type="noConversion"/>
  <printOptions gridLines="1"/>
  <pageMargins left="0.75" right="0.75" top="1" bottom="1" header="0.5" footer="0.5"/>
  <pageSetup paperSize="9" scale="72" fitToHeight="2"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filterMode="1">
    <tabColor indexed="40"/>
    <pageSetUpPr fitToPage="1"/>
  </sheetPr>
  <dimension ref="A1:IT1973"/>
  <sheetViews>
    <sheetView showGridLines="0" showZeros="0" topLeftCell="A573" zoomScale="90" zoomScaleNormal="90" zoomScaleSheetLayoutView="85" workbookViewId="0">
      <selection activeCell="B1521" sqref="B1521"/>
    </sheetView>
  </sheetViews>
  <sheetFormatPr defaultColWidth="0" defaultRowHeight="12.5" x14ac:dyDescent="0.25"/>
  <cols>
    <col min="1" max="1" width="8.7265625" style="118" customWidth="1"/>
    <col min="2" max="2" width="41.54296875" style="201" customWidth="1"/>
    <col min="3" max="3" width="16.1796875" style="192" bestFit="1" customWidth="1"/>
    <col min="4" max="4" width="46.54296875" style="193" customWidth="1"/>
    <col min="5" max="5" width="32.1796875" style="116" bestFit="1" customWidth="1"/>
    <col min="6" max="16384" width="9.1796875" style="119" hidden="1"/>
  </cols>
  <sheetData>
    <row r="1" spans="1:10" ht="23.5" x14ac:dyDescent="0.25">
      <c r="A1" s="311" t="s">
        <v>4222</v>
      </c>
      <c r="B1" s="312"/>
      <c r="C1" s="312"/>
      <c r="D1" s="312"/>
      <c r="E1" s="312"/>
      <c r="F1" s="153"/>
      <c r="G1" s="153"/>
      <c r="H1" s="153"/>
      <c r="I1" s="153"/>
      <c r="J1" s="154"/>
    </row>
    <row r="2" spans="1:10" ht="20" x14ac:dyDescent="0.25">
      <c r="A2" s="335" t="s">
        <v>4230</v>
      </c>
      <c r="B2" s="335"/>
      <c r="C2" s="335"/>
      <c r="D2" s="335"/>
      <c r="E2" s="335"/>
      <c r="F2" s="108"/>
    </row>
    <row r="3" spans="1:10" ht="26" x14ac:dyDescent="0.25">
      <c r="A3" s="109" t="s">
        <v>525</v>
      </c>
      <c r="B3" s="110" t="s">
        <v>526</v>
      </c>
      <c r="C3" s="109" t="s">
        <v>527</v>
      </c>
      <c r="D3" s="110" t="s">
        <v>528</v>
      </c>
      <c r="E3" s="111" t="str">
        <f>"Comments"&amp;" ("&amp;COUNTA(E4:E1892)&amp;")"</f>
        <v>Comments (737)</v>
      </c>
    </row>
    <row r="4" spans="1:10" ht="13" hidden="1" x14ac:dyDescent="0.25">
      <c r="A4" s="174">
        <v>1</v>
      </c>
      <c r="B4" s="195" t="s">
        <v>529</v>
      </c>
      <c r="C4" s="112" t="s">
        <v>530</v>
      </c>
      <c r="D4" s="113" t="s">
        <v>531</v>
      </c>
    </row>
    <row r="5" spans="1:10" ht="13" hidden="1" x14ac:dyDescent="0.25">
      <c r="A5" s="174">
        <v>1</v>
      </c>
      <c r="B5" s="195" t="s">
        <v>529</v>
      </c>
      <c r="C5" s="114" t="s">
        <v>533</v>
      </c>
      <c r="D5" s="113" t="s">
        <v>534</v>
      </c>
    </row>
    <row r="6" spans="1:10" ht="13" hidden="1" x14ac:dyDescent="0.25">
      <c r="A6" s="174">
        <v>1</v>
      </c>
      <c r="B6" s="195" t="s">
        <v>529</v>
      </c>
      <c r="C6" s="114" t="s">
        <v>535</v>
      </c>
      <c r="D6" s="113" t="s">
        <v>504</v>
      </c>
    </row>
    <row r="7" spans="1:10" ht="13" hidden="1" x14ac:dyDescent="0.25">
      <c r="A7" s="174">
        <v>1</v>
      </c>
      <c r="B7" s="195" t="s">
        <v>529</v>
      </c>
      <c r="C7" s="114" t="s">
        <v>505</v>
      </c>
      <c r="D7" s="113" t="s">
        <v>506</v>
      </c>
    </row>
    <row r="8" spans="1:10" ht="13" hidden="1" x14ac:dyDescent="0.25">
      <c r="A8" s="174">
        <v>1</v>
      </c>
      <c r="B8" s="195" t="s">
        <v>529</v>
      </c>
      <c r="C8" s="114" t="s">
        <v>507</v>
      </c>
      <c r="D8" s="113" t="s">
        <v>508</v>
      </c>
      <c r="E8" s="116" t="s">
        <v>4227</v>
      </c>
    </row>
    <row r="9" spans="1:10" ht="13" hidden="1" x14ac:dyDescent="0.25">
      <c r="A9" s="174">
        <v>1</v>
      </c>
      <c r="B9" s="195" t="s">
        <v>529</v>
      </c>
      <c r="C9" s="114" t="s">
        <v>509</v>
      </c>
      <c r="D9" s="113" t="s">
        <v>510</v>
      </c>
    </row>
    <row r="10" spans="1:10" ht="13" hidden="1" x14ac:dyDescent="0.25">
      <c r="A10" s="174">
        <v>10</v>
      </c>
      <c r="B10" s="195" t="s">
        <v>511</v>
      </c>
      <c r="C10" s="114" t="s">
        <v>512</v>
      </c>
      <c r="D10" s="113" t="s">
        <v>513</v>
      </c>
    </row>
    <row r="11" spans="1:10" ht="13" hidden="1" x14ac:dyDescent="0.25">
      <c r="A11" s="174">
        <v>10</v>
      </c>
      <c r="B11" s="195" t="s">
        <v>511</v>
      </c>
      <c r="C11" s="114" t="s">
        <v>514</v>
      </c>
      <c r="D11" s="113" t="s">
        <v>1881</v>
      </c>
    </row>
    <row r="12" spans="1:10" ht="13" hidden="1" x14ac:dyDescent="0.25">
      <c r="A12" s="174">
        <v>14</v>
      </c>
      <c r="B12" s="195" t="s">
        <v>1882</v>
      </c>
      <c r="C12" s="114" t="s">
        <v>1883</v>
      </c>
      <c r="D12" s="113" t="s">
        <v>1884</v>
      </c>
    </row>
    <row r="13" spans="1:10" ht="13" hidden="1" x14ac:dyDescent="0.25">
      <c r="A13" s="174">
        <v>14</v>
      </c>
      <c r="B13" s="195" t="s">
        <v>1882</v>
      </c>
      <c r="C13" s="114" t="s">
        <v>1885</v>
      </c>
      <c r="D13" s="113" t="s">
        <v>1886</v>
      </c>
    </row>
    <row r="14" spans="1:10" ht="13" hidden="1" x14ac:dyDescent="0.25">
      <c r="A14" s="174">
        <v>14</v>
      </c>
      <c r="B14" s="195" t="s">
        <v>1882</v>
      </c>
      <c r="C14" s="114" t="s">
        <v>1887</v>
      </c>
      <c r="D14" s="113" t="s">
        <v>1888</v>
      </c>
    </row>
    <row r="15" spans="1:10" ht="13" hidden="1" x14ac:dyDescent="0.25">
      <c r="A15" s="174">
        <v>14</v>
      </c>
      <c r="B15" s="195" t="s">
        <v>1882</v>
      </c>
      <c r="C15" s="114" t="s">
        <v>1889</v>
      </c>
      <c r="D15" s="113" t="s">
        <v>1890</v>
      </c>
    </row>
    <row r="16" spans="1:10" ht="13" hidden="1" x14ac:dyDescent="0.25">
      <c r="A16" s="174">
        <v>14</v>
      </c>
      <c r="B16" s="195" t="s">
        <v>1882</v>
      </c>
      <c r="C16" s="114" t="s">
        <v>1891</v>
      </c>
      <c r="D16" s="113" t="s">
        <v>1892</v>
      </c>
      <c r="E16" s="116" t="s">
        <v>4227</v>
      </c>
    </row>
    <row r="17" spans="1:254" ht="13" hidden="1" x14ac:dyDescent="0.25">
      <c r="A17" s="174">
        <v>14</v>
      </c>
      <c r="B17" s="195" t="s">
        <v>1882</v>
      </c>
      <c r="C17" s="114" t="s">
        <v>1893</v>
      </c>
      <c r="D17" s="113" t="s">
        <v>1894</v>
      </c>
    </row>
    <row r="18" spans="1:254" ht="13" hidden="1" x14ac:dyDescent="0.25">
      <c r="A18" s="174">
        <v>15</v>
      </c>
      <c r="B18" s="195" t="s">
        <v>543</v>
      </c>
      <c r="C18" s="114" t="s">
        <v>544</v>
      </c>
      <c r="D18" s="113" t="s">
        <v>545</v>
      </c>
    </row>
    <row r="19" spans="1:254" ht="13" hidden="1" x14ac:dyDescent="0.25">
      <c r="A19" s="175">
        <v>15</v>
      </c>
      <c r="B19" s="196" t="s">
        <v>543</v>
      </c>
      <c r="C19" s="114" t="s">
        <v>546</v>
      </c>
      <c r="D19" s="113" t="s">
        <v>547</v>
      </c>
    </row>
    <row r="20" spans="1:254" ht="13" hidden="1" x14ac:dyDescent="0.25">
      <c r="A20" s="174">
        <v>15</v>
      </c>
      <c r="B20" s="195" t="s">
        <v>543</v>
      </c>
      <c r="C20" s="114" t="s">
        <v>548</v>
      </c>
      <c r="D20" s="113" t="s">
        <v>549</v>
      </c>
    </row>
    <row r="21" spans="1:254" ht="13" hidden="1" x14ac:dyDescent="0.25">
      <c r="A21" s="188">
        <v>20</v>
      </c>
      <c r="B21" s="197" t="s">
        <v>550</v>
      </c>
      <c r="C21" s="160" t="s">
        <v>551</v>
      </c>
      <c r="D21" s="152" t="s">
        <v>552</v>
      </c>
      <c r="E21" s="116" t="s">
        <v>4227</v>
      </c>
      <c r="F21" s="176"/>
      <c r="G21" s="176"/>
      <c r="H21" s="176"/>
      <c r="I21" s="176"/>
      <c r="J21" s="176"/>
      <c r="K21" s="177"/>
      <c r="L21" s="116"/>
      <c r="M21" s="178"/>
      <c r="N21" s="179"/>
      <c r="O21" s="164"/>
      <c r="P21" s="165"/>
      <c r="Q21" s="177"/>
      <c r="R21" s="177"/>
      <c r="S21" s="116"/>
      <c r="T21" s="178"/>
      <c r="U21" s="179"/>
      <c r="V21" s="164"/>
      <c r="W21" s="165"/>
      <c r="X21" s="177"/>
      <c r="Y21" s="177"/>
      <c r="Z21" s="116"/>
      <c r="AA21" s="178"/>
      <c r="AB21" s="179"/>
      <c r="AC21" s="164"/>
      <c r="AD21" s="165"/>
      <c r="AE21" s="177"/>
      <c r="AF21" s="177"/>
      <c r="AG21" s="116"/>
      <c r="AH21" s="178"/>
      <c r="AI21" s="179"/>
      <c r="AJ21" s="164"/>
      <c r="AK21" s="165"/>
      <c r="AL21" s="177"/>
      <c r="AM21" s="177"/>
      <c r="AN21" s="116"/>
      <c r="AO21" s="178"/>
      <c r="AP21" s="179"/>
      <c r="AQ21" s="164"/>
      <c r="AR21" s="165"/>
      <c r="AS21" s="177"/>
      <c r="AT21" s="177"/>
      <c r="AU21" s="116"/>
      <c r="AV21" s="178"/>
      <c r="AW21" s="179"/>
      <c r="AX21" s="164"/>
      <c r="AY21" s="165"/>
      <c r="AZ21" s="177"/>
      <c r="BA21" s="177"/>
      <c r="BB21" s="116"/>
      <c r="BC21" s="178"/>
      <c r="BD21" s="179"/>
      <c r="BE21" s="164"/>
      <c r="BF21" s="165"/>
      <c r="BG21" s="177"/>
      <c r="BH21" s="177"/>
      <c r="BI21" s="116"/>
      <c r="BJ21" s="178"/>
      <c r="BK21" s="179"/>
      <c r="BL21" s="164"/>
      <c r="BM21" s="165"/>
      <c r="BN21" s="177"/>
      <c r="BO21" s="177"/>
      <c r="BP21" s="116"/>
      <c r="BQ21" s="178"/>
      <c r="BR21" s="179"/>
      <c r="BS21" s="164"/>
      <c r="BT21" s="165"/>
      <c r="BU21" s="177"/>
      <c r="BV21" s="177"/>
      <c r="BW21" s="116"/>
      <c r="BX21" s="178"/>
      <c r="BY21" s="179"/>
      <c r="BZ21" s="164"/>
      <c r="CA21" s="165"/>
      <c r="CB21" s="177"/>
      <c r="CC21" s="177"/>
      <c r="CD21" s="116"/>
      <c r="CE21" s="178"/>
      <c r="CF21" s="179"/>
      <c r="CG21" s="164"/>
      <c r="CH21" s="165"/>
      <c r="CI21" s="177"/>
      <c r="CJ21" s="177"/>
      <c r="CK21" s="116"/>
      <c r="CL21" s="178"/>
      <c r="CM21" s="179"/>
      <c r="CN21" s="164"/>
      <c r="CO21" s="165"/>
      <c r="CP21" s="177"/>
      <c r="CQ21" s="177"/>
      <c r="CR21" s="116"/>
      <c r="CS21" s="178"/>
      <c r="CT21" s="179"/>
      <c r="CU21" s="164"/>
      <c r="CV21" s="165"/>
      <c r="CW21" s="177"/>
      <c r="CX21" s="177"/>
      <c r="CY21" s="116"/>
      <c r="CZ21" s="178"/>
      <c r="DA21" s="179"/>
      <c r="DB21" s="164"/>
      <c r="DC21" s="165"/>
      <c r="DD21" s="177"/>
      <c r="DE21" s="177"/>
      <c r="DF21" s="116"/>
      <c r="DG21" s="178"/>
      <c r="DH21" s="179"/>
      <c r="DI21" s="164"/>
      <c r="DJ21" s="165"/>
      <c r="DK21" s="177"/>
      <c r="DL21" s="177"/>
      <c r="DM21" s="116"/>
      <c r="DN21" s="178"/>
      <c r="DO21" s="179"/>
      <c r="DP21" s="164"/>
      <c r="DQ21" s="165"/>
      <c r="DR21" s="177"/>
      <c r="DS21" s="177"/>
      <c r="DT21" s="116"/>
      <c r="DU21" s="178"/>
      <c r="DV21" s="179"/>
      <c r="DW21" s="164"/>
      <c r="DX21" s="165"/>
      <c r="DY21" s="177"/>
      <c r="DZ21" s="177"/>
      <c r="EA21" s="116"/>
      <c r="EB21" s="178"/>
      <c r="EC21" s="179"/>
      <c r="ED21" s="164"/>
      <c r="EE21" s="165"/>
      <c r="EF21" s="177"/>
      <c r="EG21" s="177"/>
      <c r="EH21" s="116"/>
      <c r="EI21" s="178"/>
      <c r="EJ21" s="179"/>
      <c r="EK21" s="164"/>
      <c r="EL21" s="165"/>
      <c r="EM21" s="177"/>
      <c r="EN21" s="177"/>
      <c r="EO21" s="116"/>
      <c r="EP21" s="178"/>
      <c r="EQ21" s="179"/>
      <c r="ER21" s="164"/>
      <c r="ES21" s="165"/>
      <c r="ET21" s="177"/>
      <c r="EU21" s="177"/>
      <c r="EV21" s="116"/>
      <c r="EW21" s="178"/>
      <c r="EX21" s="179"/>
      <c r="EY21" s="164"/>
      <c r="EZ21" s="165"/>
      <c r="FA21" s="177"/>
      <c r="FB21" s="177"/>
      <c r="FC21" s="116"/>
      <c r="FD21" s="178"/>
      <c r="FE21" s="179"/>
      <c r="FF21" s="164"/>
      <c r="FG21" s="165"/>
      <c r="FH21" s="177"/>
      <c r="FI21" s="177"/>
      <c r="FJ21" s="116"/>
      <c r="FK21" s="178"/>
      <c r="FL21" s="179"/>
      <c r="FM21" s="164"/>
      <c r="FN21" s="165"/>
      <c r="FO21" s="177"/>
      <c r="FP21" s="177"/>
      <c r="FQ21" s="116"/>
      <c r="FR21" s="178"/>
      <c r="FS21" s="179"/>
      <c r="FT21" s="164"/>
      <c r="FU21" s="165"/>
      <c r="FV21" s="177"/>
      <c r="FW21" s="177"/>
      <c r="FX21" s="116"/>
      <c r="FY21" s="178"/>
      <c r="FZ21" s="179"/>
      <c r="GA21" s="164"/>
      <c r="GB21" s="165"/>
      <c r="GC21" s="177"/>
      <c r="GD21" s="177"/>
      <c r="GE21" s="116"/>
      <c r="GF21" s="178"/>
      <c r="GG21" s="179"/>
      <c r="GH21" s="164"/>
      <c r="GI21" s="165"/>
      <c r="GJ21" s="177"/>
      <c r="GK21" s="177"/>
      <c r="GL21" s="116"/>
      <c r="GM21" s="178"/>
      <c r="GN21" s="179"/>
      <c r="GO21" s="164"/>
      <c r="GP21" s="165"/>
      <c r="GQ21" s="177"/>
      <c r="GR21" s="177"/>
      <c r="GS21" s="116"/>
      <c r="GT21" s="178"/>
      <c r="GU21" s="179"/>
      <c r="GV21" s="164"/>
      <c r="GW21" s="165"/>
      <c r="GX21" s="177"/>
      <c r="GY21" s="177"/>
      <c r="GZ21" s="116"/>
      <c r="HA21" s="178"/>
      <c r="HB21" s="179"/>
      <c r="HC21" s="164"/>
      <c r="HD21" s="165"/>
      <c r="HE21" s="177"/>
      <c r="HF21" s="177"/>
      <c r="HG21" s="116"/>
      <c r="HH21" s="178"/>
      <c r="HI21" s="179"/>
      <c r="HJ21" s="164"/>
      <c r="HK21" s="165"/>
      <c r="HL21" s="177"/>
      <c r="HM21" s="177"/>
      <c r="HN21" s="116"/>
      <c r="HO21" s="178"/>
      <c r="HP21" s="179"/>
      <c r="HQ21" s="164"/>
      <c r="HR21" s="165"/>
      <c r="HS21" s="177"/>
      <c r="HT21" s="177"/>
      <c r="HU21" s="116"/>
      <c r="HV21" s="178"/>
      <c r="HW21" s="179"/>
      <c r="HX21" s="164"/>
      <c r="HY21" s="165"/>
      <c r="HZ21" s="177"/>
      <c r="IA21" s="177"/>
      <c r="IB21" s="116"/>
      <c r="IC21" s="178"/>
      <c r="ID21" s="179"/>
      <c r="IE21" s="164"/>
      <c r="IF21" s="165"/>
      <c r="IG21" s="177"/>
      <c r="IH21" s="177"/>
      <c r="II21" s="116"/>
      <c r="IJ21" s="178"/>
      <c r="IK21" s="179"/>
      <c r="IL21" s="164"/>
      <c r="IM21" s="165"/>
      <c r="IN21" s="177"/>
      <c r="IO21" s="177"/>
      <c r="IP21" s="116"/>
      <c r="IQ21" s="178"/>
      <c r="IR21" s="179"/>
      <c r="IS21" s="164"/>
      <c r="IT21" s="165"/>
    </row>
    <row r="22" spans="1:254" ht="13" hidden="1" x14ac:dyDescent="0.25">
      <c r="A22" s="189">
        <v>20</v>
      </c>
      <c r="B22" s="198" t="s">
        <v>550</v>
      </c>
      <c r="C22" s="160" t="s">
        <v>4152</v>
      </c>
      <c r="D22" s="152" t="s">
        <v>4153</v>
      </c>
    </row>
    <row r="23" spans="1:254" ht="13" hidden="1" x14ac:dyDescent="0.25">
      <c r="A23" s="189">
        <v>20</v>
      </c>
      <c r="B23" s="198" t="s">
        <v>550</v>
      </c>
      <c r="C23" s="160" t="s">
        <v>553</v>
      </c>
      <c r="D23" s="113" t="s">
        <v>3635</v>
      </c>
      <c r="F23" s="180"/>
      <c r="G23" s="170"/>
      <c r="H23" s="172"/>
      <c r="I23" s="173"/>
      <c r="J23" s="181"/>
    </row>
    <row r="24" spans="1:254" ht="26" hidden="1" x14ac:dyDescent="0.25">
      <c r="A24" s="189">
        <v>20</v>
      </c>
      <c r="B24" s="198" t="s">
        <v>550</v>
      </c>
      <c r="C24" s="160" t="s">
        <v>3636</v>
      </c>
      <c r="D24" s="113" t="s">
        <v>3982</v>
      </c>
    </row>
    <row r="25" spans="1:254" ht="13" hidden="1" x14ac:dyDescent="0.25">
      <c r="A25" s="189">
        <v>20</v>
      </c>
      <c r="B25" s="198" t="s">
        <v>550</v>
      </c>
      <c r="C25" s="160" t="s">
        <v>3637</v>
      </c>
      <c r="D25" s="113" t="s">
        <v>4155</v>
      </c>
    </row>
    <row r="26" spans="1:254" ht="13" hidden="1" x14ac:dyDescent="0.25">
      <c r="A26" s="189">
        <v>20</v>
      </c>
      <c r="B26" s="198" t="s">
        <v>550</v>
      </c>
      <c r="C26" s="160" t="s">
        <v>3638</v>
      </c>
      <c r="D26" s="113" t="s">
        <v>3639</v>
      </c>
      <c r="E26" s="116" t="s">
        <v>4227</v>
      </c>
    </row>
    <row r="27" spans="1:254" ht="13" hidden="1" x14ac:dyDescent="0.25">
      <c r="A27" s="189">
        <v>20</v>
      </c>
      <c r="B27" s="198" t="s">
        <v>550</v>
      </c>
      <c r="C27" s="160" t="s">
        <v>3640</v>
      </c>
      <c r="D27" s="113" t="s">
        <v>3641</v>
      </c>
    </row>
    <row r="28" spans="1:254" ht="13" hidden="1" x14ac:dyDescent="0.25">
      <c r="A28" s="189">
        <v>20</v>
      </c>
      <c r="B28" s="198" t="s">
        <v>550</v>
      </c>
      <c r="C28" s="160" t="s">
        <v>3642</v>
      </c>
      <c r="D28" s="113" t="s">
        <v>3643</v>
      </c>
    </row>
    <row r="29" spans="1:254" ht="13" hidden="1" x14ac:dyDescent="0.25">
      <c r="A29" s="190">
        <v>20</v>
      </c>
      <c r="B29" s="199" t="s">
        <v>550</v>
      </c>
      <c r="C29" s="160" t="s">
        <v>3644</v>
      </c>
      <c r="D29" s="113" t="s">
        <v>81</v>
      </c>
    </row>
    <row r="30" spans="1:254" ht="13" hidden="1" x14ac:dyDescent="0.25">
      <c r="A30" s="174">
        <v>24</v>
      </c>
      <c r="B30" s="195" t="s">
        <v>82</v>
      </c>
      <c r="C30" s="114" t="s">
        <v>83</v>
      </c>
      <c r="D30" s="113" t="s">
        <v>84</v>
      </c>
    </row>
    <row r="31" spans="1:254" ht="13" hidden="1" x14ac:dyDescent="0.25">
      <c r="A31" s="174">
        <v>24</v>
      </c>
      <c r="B31" s="195" t="s">
        <v>82</v>
      </c>
      <c r="C31" s="114" t="s">
        <v>85</v>
      </c>
      <c r="D31" s="113" t="s">
        <v>86</v>
      </c>
    </row>
    <row r="32" spans="1:254" ht="13" hidden="1" x14ac:dyDescent="0.25">
      <c r="A32" s="174">
        <v>24</v>
      </c>
      <c r="B32" s="195" t="s">
        <v>82</v>
      </c>
      <c r="C32" s="114" t="s">
        <v>87</v>
      </c>
      <c r="D32" s="113" t="s">
        <v>88</v>
      </c>
      <c r="E32" s="116" t="s">
        <v>4227</v>
      </c>
    </row>
    <row r="33" spans="1:5" ht="13" hidden="1" x14ac:dyDescent="0.25">
      <c r="A33" s="174">
        <v>28</v>
      </c>
      <c r="B33" s="195" t="s">
        <v>89</v>
      </c>
      <c r="C33" s="114" t="s">
        <v>90</v>
      </c>
      <c r="D33" s="113" t="s">
        <v>91</v>
      </c>
    </row>
    <row r="34" spans="1:5" ht="26" hidden="1" x14ac:dyDescent="0.25">
      <c r="A34" s="174">
        <v>28</v>
      </c>
      <c r="B34" s="195" t="s">
        <v>89</v>
      </c>
      <c r="C34" s="114" t="s">
        <v>92</v>
      </c>
      <c r="D34" s="113" t="s">
        <v>4012</v>
      </c>
      <c r="E34" s="116" t="s">
        <v>4227</v>
      </c>
    </row>
    <row r="35" spans="1:5" ht="13" hidden="1" x14ac:dyDescent="0.25">
      <c r="A35" s="174">
        <v>28</v>
      </c>
      <c r="B35" s="195" t="s">
        <v>89</v>
      </c>
      <c r="C35" s="114" t="s">
        <v>93</v>
      </c>
      <c r="D35" s="113" t="s">
        <v>94</v>
      </c>
    </row>
    <row r="36" spans="1:5" ht="13" hidden="1" x14ac:dyDescent="0.25">
      <c r="A36" s="174">
        <v>33</v>
      </c>
      <c r="B36" s="195" t="s">
        <v>95</v>
      </c>
      <c r="C36" s="114" t="s">
        <v>553</v>
      </c>
      <c r="D36" s="113" t="s">
        <v>96</v>
      </c>
    </row>
    <row r="37" spans="1:5" ht="13" hidden="1" x14ac:dyDescent="0.25">
      <c r="A37" s="174">
        <v>33</v>
      </c>
      <c r="B37" s="195" t="s">
        <v>95</v>
      </c>
      <c r="C37" s="114" t="s">
        <v>97</v>
      </c>
      <c r="D37" s="113" t="s">
        <v>1365</v>
      </c>
    </row>
    <row r="38" spans="1:5" ht="13" hidden="1" x14ac:dyDescent="0.25">
      <c r="A38" s="174">
        <v>33</v>
      </c>
      <c r="B38" s="195" t="s">
        <v>95</v>
      </c>
      <c r="C38" s="114" t="s">
        <v>1366</v>
      </c>
      <c r="D38" s="113" t="s">
        <v>1367</v>
      </c>
    </row>
    <row r="39" spans="1:5" ht="13" hidden="1" x14ac:dyDescent="0.25">
      <c r="A39" s="174">
        <v>33</v>
      </c>
      <c r="B39" s="195" t="s">
        <v>95</v>
      </c>
      <c r="C39" s="114" t="s">
        <v>1368</v>
      </c>
      <c r="D39" s="113" t="s">
        <v>1369</v>
      </c>
    </row>
    <row r="40" spans="1:5" ht="13" hidden="1" x14ac:dyDescent="0.25">
      <c r="A40" s="174">
        <v>33</v>
      </c>
      <c r="B40" s="195" t="s">
        <v>95</v>
      </c>
      <c r="C40" s="114" t="s">
        <v>1370</v>
      </c>
      <c r="D40" s="113" t="s">
        <v>1371</v>
      </c>
    </row>
    <row r="41" spans="1:5" ht="13" hidden="1" x14ac:dyDescent="0.25">
      <c r="A41" s="174">
        <v>35</v>
      </c>
      <c r="B41" s="195" t="s">
        <v>2882</v>
      </c>
      <c r="C41" s="115" t="s">
        <v>3403</v>
      </c>
      <c r="D41" s="113" t="s">
        <v>1372</v>
      </c>
      <c r="E41" s="194" t="s">
        <v>246</v>
      </c>
    </row>
    <row r="42" spans="1:5" ht="13" hidden="1" x14ac:dyDescent="0.25">
      <c r="A42" s="174">
        <v>36</v>
      </c>
      <c r="B42" s="195" t="s">
        <v>1373</v>
      </c>
      <c r="C42" s="107" t="s">
        <v>1374</v>
      </c>
      <c r="D42" s="113" t="s">
        <v>1375</v>
      </c>
    </row>
    <row r="43" spans="1:5" ht="13" hidden="1" x14ac:dyDescent="0.25">
      <c r="A43" s="174">
        <v>36</v>
      </c>
      <c r="B43" s="195" t="s">
        <v>1373</v>
      </c>
      <c r="C43" s="107" t="s">
        <v>1376</v>
      </c>
      <c r="D43" s="113" t="s">
        <v>1377</v>
      </c>
    </row>
    <row r="44" spans="1:5" ht="13" hidden="1" x14ac:dyDescent="0.25">
      <c r="A44" s="174">
        <v>36</v>
      </c>
      <c r="B44" s="195" t="s">
        <v>1373</v>
      </c>
      <c r="C44" s="107" t="s">
        <v>1378</v>
      </c>
      <c r="D44" s="113" t="s">
        <v>1379</v>
      </c>
    </row>
    <row r="45" spans="1:5" ht="13" hidden="1" x14ac:dyDescent="0.25">
      <c r="A45" s="174">
        <v>36</v>
      </c>
      <c r="B45" s="195" t="s">
        <v>1373</v>
      </c>
      <c r="C45" s="107" t="s">
        <v>1380</v>
      </c>
      <c r="D45" s="113" t="s">
        <v>1381</v>
      </c>
    </row>
    <row r="46" spans="1:5" ht="13" hidden="1" x14ac:dyDescent="0.25">
      <c r="A46" s="174">
        <v>36</v>
      </c>
      <c r="B46" s="195" t="s">
        <v>1373</v>
      </c>
      <c r="C46" s="107" t="s">
        <v>1382</v>
      </c>
      <c r="D46" s="113" t="s">
        <v>1383</v>
      </c>
    </row>
    <row r="47" spans="1:5" ht="13" hidden="1" x14ac:dyDescent="0.25">
      <c r="A47" s="174">
        <v>36</v>
      </c>
      <c r="B47" s="195" t="s">
        <v>1373</v>
      </c>
      <c r="C47" s="107" t="s">
        <v>1384</v>
      </c>
      <c r="D47" s="113" t="s">
        <v>1385</v>
      </c>
    </row>
    <row r="48" spans="1:5" ht="13" hidden="1" x14ac:dyDescent="0.25">
      <c r="A48" s="174">
        <v>36</v>
      </c>
      <c r="B48" s="195" t="s">
        <v>1373</v>
      </c>
      <c r="C48" s="107" t="s">
        <v>1386</v>
      </c>
      <c r="D48" s="113" t="s">
        <v>1387</v>
      </c>
    </row>
    <row r="49" spans="1:4" ht="13" hidden="1" x14ac:dyDescent="0.25">
      <c r="A49" s="174">
        <v>36</v>
      </c>
      <c r="B49" s="195" t="s">
        <v>1373</v>
      </c>
      <c r="C49" s="107" t="s">
        <v>3636</v>
      </c>
      <c r="D49" s="113" t="s">
        <v>1388</v>
      </c>
    </row>
    <row r="50" spans="1:4" ht="13" hidden="1" x14ac:dyDescent="0.25">
      <c r="A50" s="174">
        <v>36</v>
      </c>
      <c r="B50" s="195" t="s">
        <v>1373</v>
      </c>
      <c r="C50" s="107" t="s">
        <v>1389</v>
      </c>
      <c r="D50" s="113" t="s">
        <v>1390</v>
      </c>
    </row>
    <row r="51" spans="1:4" ht="13" hidden="1" x14ac:dyDescent="0.25">
      <c r="A51" s="174">
        <v>36</v>
      </c>
      <c r="B51" s="195" t="s">
        <v>1373</v>
      </c>
      <c r="C51" s="107" t="s">
        <v>1391</v>
      </c>
      <c r="D51" s="113" t="s">
        <v>1392</v>
      </c>
    </row>
    <row r="52" spans="1:4" ht="13" hidden="1" x14ac:dyDescent="0.25">
      <c r="A52" s="174">
        <v>36</v>
      </c>
      <c r="B52" s="195" t="s">
        <v>1373</v>
      </c>
      <c r="C52" s="107" t="s">
        <v>1393</v>
      </c>
      <c r="D52" s="113" t="s">
        <v>1394</v>
      </c>
    </row>
    <row r="53" spans="1:4" ht="13" hidden="1" x14ac:dyDescent="0.25">
      <c r="A53" s="174">
        <v>36</v>
      </c>
      <c r="B53" s="195" t="s">
        <v>1373</v>
      </c>
      <c r="C53" s="107" t="s">
        <v>1395</v>
      </c>
      <c r="D53" s="113" t="s">
        <v>1396</v>
      </c>
    </row>
    <row r="54" spans="1:4" ht="13" hidden="1" x14ac:dyDescent="0.25">
      <c r="A54" s="174">
        <v>36</v>
      </c>
      <c r="B54" s="195" t="s">
        <v>1373</v>
      </c>
      <c r="C54" s="107" t="s">
        <v>1397</v>
      </c>
      <c r="D54" s="113" t="s">
        <v>1398</v>
      </c>
    </row>
    <row r="55" spans="1:4" ht="13" hidden="1" x14ac:dyDescent="0.25">
      <c r="A55" s="174">
        <v>36</v>
      </c>
      <c r="B55" s="195" t="s">
        <v>1373</v>
      </c>
      <c r="C55" s="107" t="s">
        <v>1399</v>
      </c>
      <c r="D55" s="113" t="s">
        <v>1400</v>
      </c>
    </row>
    <row r="56" spans="1:4" ht="13" hidden="1" x14ac:dyDescent="0.25">
      <c r="A56" s="174">
        <v>36</v>
      </c>
      <c r="B56" s="195" t="s">
        <v>1373</v>
      </c>
      <c r="C56" s="107" t="s">
        <v>1401</v>
      </c>
      <c r="D56" s="113" t="s">
        <v>1402</v>
      </c>
    </row>
    <row r="57" spans="1:4" ht="13" hidden="1" x14ac:dyDescent="0.25">
      <c r="A57" s="174">
        <v>36</v>
      </c>
      <c r="B57" s="195" t="s">
        <v>1373</v>
      </c>
      <c r="C57" s="107" t="s">
        <v>1403</v>
      </c>
      <c r="D57" s="113" t="s">
        <v>1404</v>
      </c>
    </row>
    <row r="58" spans="1:4" ht="13" hidden="1" x14ac:dyDescent="0.25">
      <c r="A58" s="174">
        <v>36</v>
      </c>
      <c r="B58" s="195" t="s">
        <v>1373</v>
      </c>
      <c r="C58" s="107" t="s">
        <v>1405</v>
      </c>
      <c r="D58" s="113" t="s">
        <v>1406</v>
      </c>
    </row>
    <row r="59" spans="1:4" ht="13" hidden="1" x14ac:dyDescent="0.25">
      <c r="A59" s="174">
        <v>36</v>
      </c>
      <c r="B59" s="195" t="s">
        <v>1373</v>
      </c>
      <c r="C59" s="107" t="s">
        <v>1407</v>
      </c>
      <c r="D59" s="113" t="s">
        <v>1408</v>
      </c>
    </row>
    <row r="60" spans="1:4" ht="13" hidden="1" x14ac:dyDescent="0.25">
      <c r="A60" s="174">
        <v>36</v>
      </c>
      <c r="B60" s="195" t="s">
        <v>1373</v>
      </c>
      <c r="C60" s="107" t="s">
        <v>1409</v>
      </c>
      <c r="D60" s="113" t="s">
        <v>1410</v>
      </c>
    </row>
    <row r="61" spans="1:4" ht="13" hidden="1" x14ac:dyDescent="0.25">
      <c r="A61" s="174">
        <v>36</v>
      </c>
      <c r="B61" s="195" t="s">
        <v>1373</v>
      </c>
      <c r="C61" s="107" t="s">
        <v>2333</v>
      </c>
      <c r="D61" s="113" t="s">
        <v>2334</v>
      </c>
    </row>
    <row r="62" spans="1:4" ht="13" hidden="1" x14ac:dyDescent="0.25">
      <c r="A62" s="174">
        <v>36</v>
      </c>
      <c r="B62" s="195" t="s">
        <v>1373</v>
      </c>
      <c r="C62" s="114" t="s">
        <v>2335</v>
      </c>
      <c r="D62" s="113" t="s">
        <v>2336</v>
      </c>
    </row>
    <row r="63" spans="1:4" ht="13" hidden="1" x14ac:dyDescent="0.25">
      <c r="A63" s="174">
        <v>36</v>
      </c>
      <c r="B63" s="195" t="s">
        <v>1373</v>
      </c>
      <c r="C63" s="107" t="s">
        <v>1125</v>
      </c>
      <c r="D63" s="113" t="s">
        <v>1126</v>
      </c>
    </row>
    <row r="64" spans="1:4" ht="13" hidden="1" x14ac:dyDescent="0.25">
      <c r="A64" s="174">
        <v>36</v>
      </c>
      <c r="B64" s="195" t="s">
        <v>1373</v>
      </c>
      <c r="C64" s="107" t="s">
        <v>1127</v>
      </c>
      <c r="D64" s="113" t="s">
        <v>1128</v>
      </c>
    </row>
    <row r="65" spans="1:4" ht="13" hidden="1" x14ac:dyDescent="0.25">
      <c r="A65" s="174">
        <v>36</v>
      </c>
      <c r="B65" s="195" t="s">
        <v>1373</v>
      </c>
      <c r="C65" s="107" t="s">
        <v>1129</v>
      </c>
      <c r="D65" s="113" t="s">
        <v>1130</v>
      </c>
    </row>
    <row r="66" spans="1:4" ht="13" hidden="1" x14ac:dyDescent="0.25">
      <c r="A66" s="174">
        <v>36</v>
      </c>
      <c r="B66" s="195" t="s">
        <v>1373</v>
      </c>
      <c r="C66" s="107" t="s">
        <v>1131</v>
      </c>
      <c r="D66" s="113" t="s">
        <v>1132</v>
      </c>
    </row>
    <row r="67" spans="1:4" ht="13" hidden="1" x14ac:dyDescent="0.25">
      <c r="A67" s="174">
        <v>36</v>
      </c>
      <c r="B67" s="195" t="s">
        <v>1373</v>
      </c>
      <c r="C67" s="107" t="s">
        <v>1133</v>
      </c>
      <c r="D67" s="113" t="s">
        <v>1134</v>
      </c>
    </row>
    <row r="68" spans="1:4" ht="13" hidden="1" x14ac:dyDescent="0.25">
      <c r="A68" s="174">
        <v>36</v>
      </c>
      <c r="B68" s="195" t="s">
        <v>1373</v>
      </c>
      <c r="C68" s="107" t="s">
        <v>1135</v>
      </c>
      <c r="D68" s="113" t="s">
        <v>3228</v>
      </c>
    </row>
    <row r="69" spans="1:4" ht="13" hidden="1" x14ac:dyDescent="0.25">
      <c r="A69" s="174">
        <v>36</v>
      </c>
      <c r="B69" s="195" t="s">
        <v>1373</v>
      </c>
      <c r="C69" s="107" t="s">
        <v>3229</v>
      </c>
      <c r="D69" s="113" t="s">
        <v>3230</v>
      </c>
    </row>
    <row r="70" spans="1:4" ht="13" hidden="1" x14ac:dyDescent="0.25">
      <c r="A70" s="174">
        <v>36</v>
      </c>
      <c r="B70" s="195" t="s">
        <v>1373</v>
      </c>
      <c r="C70" s="107" t="s">
        <v>3231</v>
      </c>
      <c r="D70" s="113" t="s">
        <v>3232</v>
      </c>
    </row>
    <row r="71" spans="1:4" ht="13" hidden="1" x14ac:dyDescent="0.25">
      <c r="A71" s="174">
        <v>36</v>
      </c>
      <c r="B71" s="195" t="s">
        <v>1373</v>
      </c>
      <c r="C71" s="107" t="s">
        <v>3233</v>
      </c>
      <c r="D71" s="113" t="s">
        <v>3234</v>
      </c>
    </row>
    <row r="72" spans="1:4" ht="13" hidden="1" x14ac:dyDescent="0.25">
      <c r="A72" s="174">
        <v>36</v>
      </c>
      <c r="B72" s="195" t="s">
        <v>1373</v>
      </c>
      <c r="C72" s="107" t="s">
        <v>3235</v>
      </c>
      <c r="D72" s="113" t="s">
        <v>3236</v>
      </c>
    </row>
    <row r="73" spans="1:4" ht="13" hidden="1" x14ac:dyDescent="0.25">
      <c r="A73" s="174">
        <v>36</v>
      </c>
      <c r="B73" s="195" t="s">
        <v>1373</v>
      </c>
      <c r="C73" s="107" t="s">
        <v>3237</v>
      </c>
      <c r="D73" s="113" t="s">
        <v>3238</v>
      </c>
    </row>
    <row r="74" spans="1:4" ht="13" hidden="1" x14ac:dyDescent="0.25">
      <c r="A74" s="174">
        <v>36</v>
      </c>
      <c r="B74" s="195" t="s">
        <v>1373</v>
      </c>
      <c r="C74" s="107" t="s">
        <v>3239</v>
      </c>
      <c r="D74" s="113" t="s">
        <v>3240</v>
      </c>
    </row>
    <row r="75" spans="1:4" ht="13" hidden="1" x14ac:dyDescent="0.25">
      <c r="A75" s="174">
        <v>36</v>
      </c>
      <c r="B75" s="195" t="s">
        <v>1373</v>
      </c>
      <c r="C75" s="107" t="s">
        <v>3241</v>
      </c>
      <c r="D75" s="113" t="s">
        <v>3242</v>
      </c>
    </row>
    <row r="76" spans="1:4" ht="13" hidden="1" x14ac:dyDescent="0.25">
      <c r="A76" s="174">
        <v>36</v>
      </c>
      <c r="B76" s="195" t="s">
        <v>1373</v>
      </c>
      <c r="C76" s="107" t="s">
        <v>3243</v>
      </c>
      <c r="D76" s="113" t="s">
        <v>3244</v>
      </c>
    </row>
    <row r="77" spans="1:4" ht="13" hidden="1" x14ac:dyDescent="0.25">
      <c r="A77" s="174">
        <v>36</v>
      </c>
      <c r="B77" s="195" t="s">
        <v>1373</v>
      </c>
      <c r="C77" s="107" t="s">
        <v>3245</v>
      </c>
      <c r="D77" s="113" t="s">
        <v>3246</v>
      </c>
    </row>
    <row r="78" spans="1:4" ht="13" hidden="1" x14ac:dyDescent="0.25">
      <c r="A78" s="174">
        <v>36</v>
      </c>
      <c r="B78" s="195" t="s">
        <v>1373</v>
      </c>
      <c r="C78" s="107" t="s">
        <v>3247</v>
      </c>
      <c r="D78" s="113" t="s">
        <v>3248</v>
      </c>
    </row>
    <row r="79" spans="1:4" ht="13" hidden="1" x14ac:dyDescent="0.25">
      <c r="A79" s="174">
        <v>36</v>
      </c>
      <c r="B79" s="195" t="s">
        <v>1373</v>
      </c>
      <c r="C79" s="107" t="s">
        <v>3249</v>
      </c>
      <c r="D79" s="113" t="s">
        <v>3250</v>
      </c>
    </row>
    <row r="80" spans="1:4" ht="13" hidden="1" x14ac:dyDescent="0.25">
      <c r="A80" s="174">
        <v>36</v>
      </c>
      <c r="B80" s="195" t="s">
        <v>1373</v>
      </c>
      <c r="C80" s="107" t="s">
        <v>3251</v>
      </c>
      <c r="D80" s="113" t="s">
        <v>3252</v>
      </c>
    </row>
    <row r="81" spans="1:4" ht="13" hidden="1" x14ac:dyDescent="0.25">
      <c r="A81" s="174">
        <v>36</v>
      </c>
      <c r="B81" s="195" t="s">
        <v>1373</v>
      </c>
      <c r="C81" s="107" t="s">
        <v>3253</v>
      </c>
      <c r="D81" s="113" t="s">
        <v>3254</v>
      </c>
    </row>
    <row r="82" spans="1:4" ht="13" hidden="1" x14ac:dyDescent="0.25">
      <c r="A82" s="174">
        <v>36</v>
      </c>
      <c r="B82" s="195" t="s">
        <v>1373</v>
      </c>
      <c r="C82" s="107" t="s">
        <v>3255</v>
      </c>
      <c r="D82" s="113" t="s">
        <v>3256</v>
      </c>
    </row>
    <row r="83" spans="1:4" ht="13" hidden="1" x14ac:dyDescent="0.25">
      <c r="A83" s="174">
        <v>36</v>
      </c>
      <c r="B83" s="195" t="s">
        <v>1373</v>
      </c>
      <c r="C83" s="107" t="s">
        <v>3257</v>
      </c>
      <c r="D83" s="113" t="s">
        <v>3258</v>
      </c>
    </row>
    <row r="84" spans="1:4" ht="13" hidden="1" x14ac:dyDescent="0.25">
      <c r="A84" s="174">
        <v>36</v>
      </c>
      <c r="B84" s="195" t="s">
        <v>1373</v>
      </c>
      <c r="C84" s="107" t="s">
        <v>3259</v>
      </c>
      <c r="D84" s="113" t="s">
        <v>3260</v>
      </c>
    </row>
    <row r="85" spans="1:4" ht="13" hidden="1" x14ac:dyDescent="0.25">
      <c r="A85" s="174">
        <v>36</v>
      </c>
      <c r="B85" s="195" t="s">
        <v>1373</v>
      </c>
      <c r="C85" s="107" t="s">
        <v>3261</v>
      </c>
      <c r="D85" s="113" t="s">
        <v>3262</v>
      </c>
    </row>
    <row r="86" spans="1:4" ht="13" hidden="1" x14ac:dyDescent="0.25">
      <c r="A86" s="174">
        <v>36</v>
      </c>
      <c r="B86" s="195" t="s">
        <v>1373</v>
      </c>
      <c r="C86" s="107" t="s">
        <v>3263</v>
      </c>
      <c r="D86" s="113" t="s">
        <v>3264</v>
      </c>
    </row>
    <row r="87" spans="1:4" ht="13" hidden="1" x14ac:dyDescent="0.25">
      <c r="A87" s="174">
        <v>36</v>
      </c>
      <c r="B87" s="195" t="s">
        <v>1373</v>
      </c>
      <c r="C87" s="107" t="s">
        <v>3265</v>
      </c>
      <c r="D87" s="113" t="s">
        <v>3266</v>
      </c>
    </row>
    <row r="88" spans="1:4" ht="13" hidden="1" x14ac:dyDescent="0.25">
      <c r="A88" s="174">
        <v>36</v>
      </c>
      <c r="B88" s="195" t="s">
        <v>1373</v>
      </c>
      <c r="C88" s="107" t="s">
        <v>3267</v>
      </c>
      <c r="D88" s="113" t="s">
        <v>3268</v>
      </c>
    </row>
    <row r="89" spans="1:4" ht="13" hidden="1" x14ac:dyDescent="0.25">
      <c r="A89" s="174">
        <v>36</v>
      </c>
      <c r="B89" s="195" t="s">
        <v>1373</v>
      </c>
      <c r="C89" s="107" t="s">
        <v>3269</v>
      </c>
      <c r="D89" s="113" t="s">
        <v>3270</v>
      </c>
    </row>
    <row r="90" spans="1:4" ht="13" hidden="1" x14ac:dyDescent="0.25">
      <c r="A90" s="174">
        <v>36</v>
      </c>
      <c r="B90" s="195" t="s">
        <v>1373</v>
      </c>
      <c r="C90" s="107" t="s">
        <v>3271</v>
      </c>
      <c r="D90" s="113" t="s">
        <v>3272</v>
      </c>
    </row>
    <row r="91" spans="1:4" ht="13" hidden="1" x14ac:dyDescent="0.25">
      <c r="A91" s="174">
        <v>36</v>
      </c>
      <c r="B91" s="195" t="s">
        <v>1373</v>
      </c>
      <c r="C91" s="107" t="s">
        <v>3273</v>
      </c>
      <c r="D91" s="113" t="s">
        <v>3274</v>
      </c>
    </row>
    <row r="92" spans="1:4" ht="13" hidden="1" x14ac:dyDescent="0.25">
      <c r="A92" s="174">
        <v>36</v>
      </c>
      <c r="B92" s="195" t="s">
        <v>1373</v>
      </c>
      <c r="C92" s="107" t="s">
        <v>3275</v>
      </c>
      <c r="D92" s="113" t="s">
        <v>3276</v>
      </c>
    </row>
    <row r="93" spans="1:4" ht="13" hidden="1" x14ac:dyDescent="0.25">
      <c r="A93" s="174">
        <v>36</v>
      </c>
      <c r="B93" s="195" t="s">
        <v>1373</v>
      </c>
      <c r="C93" s="107" t="s">
        <v>3277</v>
      </c>
      <c r="D93" s="113" t="s">
        <v>3278</v>
      </c>
    </row>
    <row r="94" spans="1:4" ht="13" hidden="1" x14ac:dyDescent="0.25">
      <c r="A94" s="174">
        <v>36</v>
      </c>
      <c r="B94" s="195" t="s">
        <v>1373</v>
      </c>
      <c r="C94" s="107" t="s">
        <v>3279</v>
      </c>
      <c r="D94" s="113" t="s">
        <v>3280</v>
      </c>
    </row>
    <row r="95" spans="1:4" ht="13" hidden="1" x14ac:dyDescent="0.25">
      <c r="A95" s="174">
        <v>36</v>
      </c>
      <c r="B95" s="195" t="s">
        <v>1373</v>
      </c>
      <c r="C95" s="107" t="s">
        <v>3281</v>
      </c>
      <c r="D95" s="113" t="s">
        <v>3282</v>
      </c>
    </row>
    <row r="96" spans="1:4" ht="13" hidden="1" x14ac:dyDescent="0.25">
      <c r="A96" s="174">
        <v>36</v>
      </c>
      <c r="B96" s="195" t="s">
        <v>1373</v>
      </c>
      <c r="C96" s="107" t="s">
        <v>3283</v>
      </c>
      <c r="D96" s="113" t="s">
        <v>3284</v>
      </c>
    </row>
    <row r="97" spans="1:4" ht="13" hidden="1" x14ac:dyDescent="0.25">
      <c r="A97" s="174">
        <v>36</v>
      </c>
      <c r="B97" s="195" t="s">
        <v>1373</v>
      </c>
      <c r="C97" s="107" t="s">
        <v>3285</v>
      </c>
      <c r="D97" s="113" t="s">
        <v>3286</v>
      </c>
    </row>
    <row r="98" spans="1:4" ht="13" hidden="1" x14ac:dyDescent="0.25">
      <c r="A98" s="174">
        <v>36</v>
      </c>
      <c r="B98" s="195" t="s">
        <v>1373</v>
      </c>
      <c r="C98" s="107" t="s">
        <v>3287</v>
      </c>
      <c r="D98" s="113" t="s">
        <v>3288</v>
      </c>
    </row>
    <row r="99" spans="1:4" ht="13" hidden="1" x14ac:dyDescent="0.25">
      <c r="A99" s="174">
        <v>36</v>
      </c>
      <c r="B99" s="195" t="s">
        <v>1373</v>
      </c>
      <c r="C99" s="107" t="s">
        <v>3289</v>
      </c>
      <c r="D99" s="113" t="s">
        <v>3290</v>
      </c>
    </row>
    <row r="100" spans="1:4" ht="13" hidden="1" x14ac:dyDescent="0.25">
      <c r="A100" s="174">
        <v>36</v>
      </c>
      <c r="B100" s="195" t="s">
        <v>1373</v>
      </c>
      <c r="C100" s="107" t="s">
        <v>3291</v>
      </c>
      <c r="D100" s="113" t="s">
        <v>3292</v>
      </c>
    </row>
    <row r="101" spans="1:4" ht="13" hidden="1" x14ac:dyDescent="0.25">
      <c r="A101" s="174">
        <v>41</v>
      </c>
      <c r="B101" s="195" t="s">
        <v>3293</v>
      </c>
      <c r="C101" s="114" t="s">
        <v>3294</v>
      </c>
      <c r="D101" s="113" t="s">
        <v>3295</v>
      </c>
    </row>
    <row r="102" spans="1:4" ht="13" hidden="1" x14ac:dyDescent="0.25">
      <c r="A102" s="174">
        <v>41</v>
      </c>
      <c r="B102" s="195" t="s">
        <v>3293</v>
      </c>
      <c r="C102" s="114" t="s">
        <v>3296</v>
      </c>
      <c r="D102" s="113" t="s">
        <v>3297</v>
      </c>
    </row>
    <row r="103" spans="1:4" ht="13" hidden="1" x14ac:dyDescent="0.25">
      <c r="A103" s="174">
        <v>41</v>
      </c>
      <c r="B103" s="195" t="s">
        <v>3293</v>
      </c>
      <c r="C103" s="114" t="s">
        <v>3298</v>
      </c>
      <c r="D103" s="113" t="s">
        <v>3299</v>
      </c>
    </row>
    <row r="104" spans="1:4" ht="13" hidden="1" x14ac:dyDescent="0.25">
      <c r="A104" s="174">
        <v>41</v>
      </c>
      <c r="B104" s="195" t="s">
        <v>3293</v>
      </c>
      <c r="C104" s="114" t="s">
        <v>3300</v>
      </c>
      <c r="D104" s="113" t="s">
        <v>3301</v>
      </c>
    </row>
    <row r="105" spans="1:4" ht="13" hidden="1" x14ac:dyDescent="0.25">
      <c r="A105" s="174">
        <v>41</v>
      </c>
      <c r="B105" s="195" t="s">
        <v>3293</v>
      </c>
      <c r="C105" s="114" t="s">
        <v>3302</v>
      </c>
      <c r="D105" s="113" t="s">
        <v>3303</v>
      </c>
    </row>
    <row r="106" spans="1:4" ht="13" hidden="1" x14ac:dyDescent="0.25">
      <c r="A106" s="174">
        <v>41</v>
      </c>
      <c r="B106" s="195" t="s">
        <v>3293</v>
      </c>
      <c r="C106" s="114" t="s">
        <v>3304</v>
      </c>
      <c r="D106" s="113" t="s">
        <v>3305</v>
      </c>
    </row>
    <row r="107" spans="1:4" ht="13" hidden="1" x14ac:dyDescent="0.25">
      <c r="A107" s="174">
        <v>41</v>
      </c>
      <c r="B107" s="195" t="s">
        <v>3293</v>
      </c>
      <c r="C107" s="114" t="s">
        <v>3306</v>
      </c>
      <c r="D107" s="113" t="s">
        <v>3307</v>
      </c>
    </row>
    <row r="108" spans="1:4" ht="13" hidden="1" x14ac:dyDescent="0.25">
      <c r="A108" s="174">
        <v>41</v>
      </c>
      <c r="B108" s="195" t="s">
        <v>3293</v>
      </c>
      <c r="C108" s="114" t="s">
        <v>3308</v>
      </c>
      <c r="D108" s="113" t="s">
        <v>3309</v>
      </c>
    </row>
    <row r="109" spans="1:4" ht="13" hidden="1" x14ac:dyDescent="0.25">
      <c r="A109" s="174">
        <v>41</v>
      </c>
      <c r="B109" s="195" t="s">
        <v>3293</v>
      </c>
      <c r="C109" s="162">
        <v>9</v>
      </c>
      <c r="D109" s="113" t="s">
        <v>4042</v>
      </c>
    </row>
    <row r="110" spans="1:4" ht="13" hidden="1" x14ac:dyDescent="0.25">
      <c r="A110" s="174">
        <v>41</v>
      </c>
      <c r="B110" s="195" t="s">
        <v>3293</v>
      </c>
      <c r="C110" s="162">
        <v>10</v>
      </c>
      <c r="D110" s="113" t="s">
        <v>4043</v>
      </c>
    </row>
    <row r="111" spans="1:4" ht="26" hidden="1" x14ac:dyDescent="0.25">
      <c r="A111" s="174">
        <v>46</v>
      </c>
      <c r="B111" s="195" t="s">
        <v>3310</v>
      </c>
      <c r="C111" s="114" t="s">
        <v>3311</v>
      </c>
      <c r="D111" s="113" t="s">
        <v>634</v>
      </c>
    </row>
    <row r="112" spans="1:4" ht="13" hidden="1" x14ac:dyDescent="0.25">
      <c r="A112" s="174">
        <v>46</v>
      </c>
      <c r="B112" s="195" t="s">
        <v>3310</v>
      </c>
      <c r="C112" s="114" t="s">
        <v>2978</v>
      </c>
      <c r="D112" s="113" t="s">
        <v>2429</v>
      </c>
    </row>
    <row r="113" spans="1:5" ht="13" hidden="1" x14ac:dyDescent="0.25">
      <c r="A113" s="174">
        <v>46</v>
      </c>
      <c r="B113" s="195" t="s">
        <v>3310</v>
      </c>
      <c r="C113" s="114" t="s">
        <v>2430</v>
      </c>
      <c r="D113" s="113" t="s">
        <v>2431</v>
      </c>
    </row>
    <row r="114" spans="1:5" ht="13" hidden="1" x14ac:dyDescent="0.25">
      <c r="A114" s="174">
        <v>46</v>
      </c>
      <c r="B114" s="195" t="s">
        <v>3310</v>
      </c>
      <c r="C114" s="114" t="s">
        <v>2432</v>
      </c>
      <c r="D114" s="113" t="s">
        <v>2433</v>
      </c>
    </row>
    <row r="115" spans="1:5" ht="13" hidden="1" x14ac:dyDescent="0.25">
      <c r="A115" s="174">
        <v>51</v>
      </c>
      <c r="B115" s="195" t="s">
        <v>2434</v>
      </c>
      <c r="C115" s="114" t="s">
        <v>2435</v>
      </c>
      <c r="D115" s="113" t="s">
        <v>2436</v>
      </c>
    </row>
    <row r="116" spans="1:5" ht="13" hidden="1" x14ac:dyDescent="0.25">
      <c r="A116" s="174">
        <v>51</v>
      </c>
      <c r="B116" s="195" t="s">
        <v>2434</v>
      </c>
      <c r="C116" s="114" t="s">
        <v>2437</v>
      </c>
      <c r="D116" s="113" t="s">
        <v>2438</v>
      </c>
    </row>
    <row r="117" spans="1:5" ht="13" hidden="1" x14ac:dyDescent="0.25">
      <c r="A117" s="174">
        <v>51</v>
      </c>
      <c r="B117" s="195" t="s">
        <v>2434</v>
      </c>
      <c r="C117" s="114" t="s">
        <v>2439</v>
      </c>
      <c r="D117" s="113" t="s">
        <v>2440</v>
      </c>
      <c r="E117" s="116" t="s">
        <v>4227</v>
      </c>
    </row>
    <row r="118" spans="1:5" ht="13" hidden="1" x14ac:dyDescent="0.25">
      <c r="A118" s="174">
        <v>53</v>
      </c>
      <c r="B118" s="195" t="s">
        <v>2441</v>
      </c>
      <c r="C118" s="114" t="s">
        <v>2442</v>
      </c>
      <c r="D118" s="113" t="s">
        <v>3589</v>
      </c>
    </row>
    <row r="119" spans="1:5" ht="13" hidden="1" x14ac:dyDescent="0.25">
      <c r="A119" s="174">
        <v>53</v>
      </c>
      <c r="B119" s="195" t="s">
        <v>2441</v>
      </c>
      <c r="C119" s="114" t="s">
        <v>3590</v>
      </c>
      <c r="D119" s="113" t="s">
        <v>3591</v>
      </c>
    </row>
    <row r="120" spans="1:5" ht="13" hidden="1" x14ac:dyDescent="0.25">
      <c r="A120" s="174">
        <v>53</v>
      </c>
      <c r="B120" s="195" t="s">
        <v>2441</v>
      </c>
      <c r="C120" s="114" t="s">
        <v>3592</v>
      </c>
      <c r="D120" s="113" t="s">
        <v>3593</v>
      </c>
    </row>
    <row r="121" spans="1:5" ht="13" hidden="1" x14ac:dyDescent="0.25">
      <c r="A121" s="174">
        <v>53</v>
      </c>
      <c r="B121" s="195" t="s">
        <v>2441</v>
      </c>
      <c r="C121" s="114" t="s">
        <v>3594</v>
      </c>
      <c r="D121" s="113" t="s">
        <v>3595</v>
      </c>
    </row>
    <row r="122" spans="1:5" ht="13" hidden="1" x14ac:dyDescent="0.25">
      <c r="A122" s="174">
        <v>53</v>
      </c>
      <c r="B122" s="195" t="s">
        <v>2441</v>
      </c>
      <c r="C122" s="114" t="s">
        <v>3596</v>
      </c>
      <c r="D122" s="113" t="s">
        <v>3597</v>
      </c>
    </row>
    <row r="123" spans="1:5" ht="13" hidden="1" x14ac:dyDescent="0.25">
      <c r="A123" s="174">
        <v>54</v>
      </c>
      <c r="B123" s="195" t="s">
        <v>3598</v>
      </c>
      <c r="C123" s="114" t="s">
        <v>3599</v>
      </c>
      <c r="D123" s="113" t="s">
        <v>3600</v>
      </c>
    </row>
    <row r="124" spans="1:5" ht="13" hidden="1" x14ac:dyDescent="0.25">
      <c r="A124" s="174">
        <v>54</v>
      </c>
      <c r="B124" s="195" t="s">
        <v>3598</v>
      </c>
      <c r="C124" s="114" t="s">
        <v>3601</v>
      </c>
      <c r="D124" s="113" t="s">
        <v>3602</v>
      </c>
    </row>
    <row r="125" spans="1:5" ht="13" hidden="1" x14ac:dyDescent="0.25">
      <c r="A125" s="174">
        <v>54</v>
      </c>
      <c r="B125" s="195" t="s">
        <v>3598</v>
      </c>
      <c r="C125" s="114" t="s">
        <v>3603</v>
      </c>
      <c r="D125" s="113" t="s">
        <v>3604</v>
      </c>
    </row>
    <row r="126" spans="1:5" ht="13" hidden="1" x14ac:dyDescent="0.25">
      <c r="A126" s="174">
        <v>54</v>
      </c>
      <c r="B126" s="195" t="s">
        <v>3598</v>
      </c>
      <c r="C126" s="114" t="s">
        <v>3605</v>
      </c>
      <c r="D126" s="113" t="s">
        <v>3606</v>
      </c>
    </row>
    <row r="127" spans="1:5" ht="13" hidden="1" x14ac:dyDescent="0.25">
      <c r="A127" s="174">
        <v>54</v>
      </c>
      <c r="B127" s="195" t="s">
        <v>3598</v>
      </c>
      <c r="C127" s="114" t="s">
        <v>3607</v>
      </c>
      <c r="D127" s="113" t="s">
        <v>3608</v>
      </c>
      <c r="E127" s="116" t="s">
        <v>4227</v>
      </c>
    </row>
    <row r="128" spans="1:5" ht="13" hidden="1" x14ac:dyDescent="0.25">
      <c r="A128" s="174">
        <v>54</v>
      </c>
      <c r="B128" s="195" t="s">
        <v>3598</v>
      </c>
      <c r="C128" s="114" t="s">
        <v>3609</v>
      </c>
      <c r="D128" s="113" t="s">
        <v>3610</v>
      </c>
      <c r="E128" s="116" t="s">
        <v>4227</v>
      </c>
    </row>
    <row r="129" spans="1:5" ht="13" hidden="1" x14ac:dyDescent="0.25">
      <c r="A129" s="174">
        <v>54</v>
      </c>
      <c r="B129" s="195" t="s">
        <v>3598</v>
      </c>
      <c r="C129" s="114" t="s">
        <v>3611</v>
      </c>
      <c r="D129" s="113" t="s">
        <v>3612</v>
      </c>
      <c r="E129" s="116" t="s">
        <v>4227</v>
      </c>
    </row>
    <row r="130" spans="1:5" ht="13" hidden="1" x14ac:dyDescent="0.25">
      <c r="A130" s="174">
        <v>54</v>
      </c>
      <c r="B130" s="195" t="s">
        <v>3598</v>
      </c>
      <c r="C130" s="114" t="s">
        <v>3432</v>
      </c>
      <c r="D130" s="113" t="s">
        <v>3433</v>
      </c>
      <c r="E130" s="116" t="s">
        <v>4227</v>
      </c>
    </row>
    <row r="131" spans="1:5" ht="13" hidden="1" x14ac:dyDescent="0.25">
      <c r="A131" s="174">
        <v>55</v>
      </c>
      <c r="B131" s="195" t="s">
        <v>3613</v>
      </c>
      <c r="C131" s="114" t="s">
        <v>3614</v>
      </c>
      <c r="D131" s="113" t="s">
        <v>3615</v>
      </c>
    </row>
    <row r="132" spans="1:5" ht="13" hidden="1" x14ac:dyDescent="0.25">
      <c r="A132" s="174">
        <v>55</v>
      </c>
      <c r="B132" s="195" t="s">
        <v>3613</v>
      </c>
      <c r="C132" s="107" t="s">
        <v>3616</v>
      </c>
      <c r="D132" s="113" t="s">
        <v>1060</v>
      </c>
    </row>
    <row r="133" spans="1:5" ht="13" hidden="1" x14ac:dyDescent="0.25">
      <c r="A133" s="174">
        <v>55</v>
      </c>
      <c r="B133" s="195" t="s">
        <v>3613</v>
      </c>
      <c r="C133" s="114" t="s">
        <v>3617</v>
      </c>
      <c r="D133" s="113" t="s">
        <v>3618</v>
      </c>
    </row>
    <row r="134" spans="1:5" ht="13" hidden="1" x14ac:dyDescent="0.25">
      <c r="A134" s="174">
        <v>55</v>
      </c>
      <c r="B134" s="195" t="s">
        <v>3613</v>
      </c>
      <c r="C134" s="114" t="s">
        <v>3619</v>
      </c>
      <c r="D134" s="113" t="s">
        <v>3620</v>
      </c>
    </row>
    <row r="135" spans="1:5" ht="13" hidden="1" x14ac:dyDescent="0.25">
      <c r="A135" s="174">
        <v>55</v>
      </c>
      <c r="B135" s="195" t="s">
        <v>3613</v>
      </c>
      <c r="C135" s="107" t="s">
        <v>3621</v>
      </c>
      <c r="D135" s="113" t="s">
        <v>3622</v>
      </c>
    </row>
    <row r="136" spans="1:5" ht="13" hidden="1" x14ac:dyDescent="0.25">
      <c r="A136" s="174">
        <v>55</v>
      </c>
      <c r="B136" s="195" t="s">
        <v>3613</v>
      </c>
      <c r="C136" s="114" t="s">
        <v>3623</v>
      </c>
      <c r="D136" s="113" t="s">
        <v>3624</v>
      </c>
    </row>
    <row r="137" spans="1:5" ht="13" hidden="1" x14ac:dyDescent="0.25">
      <c r="A137" s="174">
        <v>55</v>
      </c>
      <c r="B137" s="195" t="s">
        <v>3613</v>
      </c>
      <c r="C137" s="107" t="s">
        <v>3625</v>
      </c>
      <c r="D137" s="113" t="s">
        <v>3626</v>
      </c>
    </row>
    <row r="138" spans="1:5" ht="26" hidden="1" x14ac:dyDescent="0.25">
      <c r="A138" s="174">
        <v>55</v>
      </c>
      <c r="B138" s="195" t="s">
        <v>3613</v>
      </c>
      <c r="C138" s="107" t="s">
        <v>3627</v>
      </c>
      <c r="D138" s="113" t="s">
        <v>3628</v>
      </c>
    </row>
    <row r="139" spans="1:5" ht="13" hidden="1" x14ac:dyDescent="0.25">
      <c r="A139" s="174">
        <v>55</v>
      </c>
      <c r="B139" s="195" t="s">
        <v>3613</v>
      </c>
      <c r="C139" s="114" t="s">
        <v>3629</v>
      </c>
      <c r="D139" s="113" t="s">
        <v>3630</v>
      </c>
    </row>
    <row r="140" spans="1:5" ht="13" hidden="1" x14ac:dyDescent="0.25">
      <c r="A140" s="174">
        <v>55</v>
      </c>
      <c r="B140" s="195" t="s">
        <v>3613</v>
      </c>
      <c r="C140" s="114" t="s">
        <v>3631</v>
      </c>
      <c r="D140" s="113" t="s">
        <v>69</v>
      </c>
    </row>
    <row r="141" spans="1:5" ht="13" hidden="1" x14ac:dyDescent="0.25">
      <c r="A141" s="174">
        <v>55</v>
      </c>
      <c r="B141" s="195" t="s">
        <v>3613</v>
      </c>
      <c r="C141" s="107" t="s">
        <v>70</v>
      </c>
      <c r="D141" s="113" t="s">
        <v>788</v>
      </c>
    </row>
    <row r="142" spans="1:5" ht="13" hidden="1" x14ac:dyDescent="0.25">
      <c r="A142" s="174">
        <v>55</v>
      </c>
      <c r="B142" s="195" t="s">
        <v>3613</v>
      </c>
      <c r="C142" s="114" t="s">
        <v>789</v>
      </c>
      <c r="D142" s="113" t="s">
        <v>790</v>
      </c>
    </row>
    <row r="143" spans="1:5" ht="13" hidden="1" x14ac:dyDescent="0.25">
      <c r="A143" s="174">
        <v>55</v>
      </c>
      <c r="B143" s="195" t="s">
        <v>3613</v>
      </c>
      <c r="C143" s="114" t="s">
        <v>791</v>
      </c>
      <c r="D143" s="113" t="s">
        <v>792</v>
      </c>
    </row>
    <row r="144" spans="1:5" ht="13" hidden="1" x14ac:dyDescent="0.25">
      <c r="A144" s="174">
        <v>55</v>
      </c>
      <c r="B144" s="195" t="s">
        <v>3613</v>
      </c>
      <c r="C144" s="107" t="s">
        <v>793</v>
      </c>
      <c r="D144" s="113" t="s">
        <v>794</v>
      </c>
    </row>
    <row r="145" spans="1:5" ht="13" hidden="1" x14ac:dyDescent="0.25">
      <c r="A145" s="174">
        <v>55</v>
      </c>
      <c r="B145" s="195" t="s">
        <v>3613</v>
      </c>
      <c r="C145" s="114" t="s">
        <v>795</v>
      </c>
      <c r="D145" s="113" t="s">
        <v>796</v>
      </c>
    </row>
    <row r="146" spans="1:5" ht="13" hidden="1" x14ac:dyDescent="0.25">
      <c r="A146" s="174">
        <v>55</v>
      </c>
      <c r="B146" s="195" t="s">
        <v>3613</v>
      </c>
      <c r="C146" s="114" t="s">
        <v>797</v>
      </c>
      <c r="D146" s="113" t="s">
        <v>798</v>
      </c>
    </row>
    <row r="147" spans="1:5" ht="26" hidden="1" x14ac:dyDescent="0.25">
      <c r="A147" s="174">
        <v>55</v>
      </c>
      <c r="B147" s="195" t="s">
        <v>3613</v>
      </c>
      <c r="C147" s="107" t="s">
        <v>799</v>
      </c>
      <c r="D147" s="113" t="s">
        <v>800</v>
      </c>
    </row>
    <row r="148" spans="1:5" ht="13" hidden="1" x14ac:dyDescent="0.25">
      <c r="A148" s="174">
        <v>55</v>
      </c>
      <c r="B148" s="195" t="s">
        <v>3613</v>
      </c>
      <c r="C148" s="107" t="s">
        <v>801</v>
      </c>
      <c r="D148" s="113" t="s">
        <v>802</v>
      </c>
    </row>
    <row r="149" spans="1:5" ht="13" hidden="1" x14ac:dyDescent="0.25">
      <c r="A149" s="174">
        <v>55</v>
      </c>
      <c r="B149" s="195" t="s">
        <v>3613</v>
      </c>
      <c r="C149" s="107" t="s">
        <v>803</v>
      </c>
      <c r="D149" s="113" t="s">
        <v>804</v>
      </c>
    </row>
    <row r="150" spans="1:5" ht="26" hidden="1" x14ac:dyDescent="0.25">
      <c r="A150" s="174">
        <v>55</v>
      </c>
      <c r="B150" s="195" t="s">
        <v>3613</v>
      </c>
      <c r="C150" s="107" t="s">
        <v>805</v>
      </c>
      <c r="D150" s="113" t="s">
        <v>806</v>
      </c>
    </row>
    <row r="151" spans="1:5" ht="13" hidden="1" x14ac:dyDescent="0.25">
      <c r="A151" s="174">
        <v>55</v>
      </c>
      <c r="B151" s="195" t="s">
        <v>3613</v>
      </c>
      <c r="C151" s="114" t="s">
        <v>807</v>
      </c>
      <c r="D151" s="113" t="s">
        <v>808</v>
      </c>
      <c r="E151" s="116" t="s">
        <v>4227</v>
      </c>
    </row>
    <row r="152" spans="1:5" ht="13" hidden="1" x14ac:dyDescent="0.25">
      <c r="A152" s="174">
        <v>55</v>
      </c>
      <c r="B152" s="195" t="s">
        <v>3613</v>
      </c>
      <c r="C152" s="114" t="s">
        <v>809</v>
      </c>
      <c r="D152" s="113" t="s">
        <v>810</v>
      </c>
      <c r="E152" s="116" t="s">
        <v>4227</v>
      </c>
    </row>
    <row r="153" spans="1:5" ht="13" hidden="1" x14ac:dyDescent="0.25">
      <c r="A153" s="174">
        <v>55</v>
      </c>
      <c r="B153" s="195" t="s">
        <v>3613</v>
      </c>
      <c r="C153" s="114" t="s">
        <v>811</v>
      </c>
      <c r="D153" s="113" t="s">
        <v>1360</v>
      </c>
      <c r="E153" s="116" t="s">
        <v>4227</v>
      </c>
    </row>
    <row r="154" spans="1:5" ht="13" hidden="1" x14ac:dyDescent="0.25">
      <c r="A154" s="174">
        <v>55</v>
      </c>
      <c r="B154" s="195" t="s">
        <v>3613</v>
      </c>
      <c r="C154" s="114" t="s">
        <v>812</v>
      </c>
      <c r="D154" s="113" t="s">
        <v>813</v>
      </c>
      <c r="E154" s="116" t="s">
        <v>4227</v>
      </c>
    </row>
    <row r="155" spans="1:5" ht="13" hidden="1" x14ac:dyDescent="0.25">
      <c r="A155" s="174">
        <v>55</v>
      </c>
      <c r="B155" s="195" t="s">
        <v>3613</v>
      </c>
      <c r="C155" s="114" t="s">
        <v>814</v>
      </c>
      <c r="D155" s="113" t="s">
        <v>815</v>
      </c>
      <c r="E155" s="116" t="s">
        <v>4227</v>
      </c>
    </row>
    <row r="156" spans="1:5" ht="13" hidden="1" x14ac:dyDescent="0.25">
      <c r="A156" s="174">
        <v>55</v>
      </c>
      <c r="B156" s="195" t="s">
        <v>3613</v>
      </c>
      <c r="C156" s="114" t="s">
        <v>816</v>
      </c>
      <c r="D156" s="113" t="s">
        <v>817</v>
      </c>
      <c r="E156" s="116" t="s">
        <v>4227</v>
      </c>
    </row>
    <row r="157" spans="1:5" ht="13" hidden="1" x14ac:dyDescent="0.25">
      <c r="A157" s="174">
        <v>55</v>
      </c>
      <c r="B157" s="195" t="s">
        <v>3613</v>
      </c>
      <c r="C157" s="114" t="s">
        <v>818</v>
      </c>
      <c r="D157" s="113" t="s">
        <v>249</v>
      </c>
      <c r="E157" s="116" t="s">
        <v>4227</v>
      </c>
    </row>
    <row r="158" spans="1:5" ht="13" hidden="1" x14ac:dyDescent="0.25">
      <c r="A158" s="174">
        <v>55</v>
      </c>
      <c r="B158" s="195" t="s">
        <v>3613</v>
      </c>
      <c r="C158" s="114" t="s">
        <v>250</v>
      </c>
      <c r="D158" s="113" t="s">
        <v>1361</v>
      </c>
      <c r="E158" s="116" t="s">
        <v>4227</v>
      </c>
    </row>
    <row r="159" spans="1:5" ht="13" hidden="1" x14ac:dyDescent="0.25">
      <c r="A159" s="174">
        <v>55</v>
      </c>
      <c r="B159" s="195" t="s">
        <v>3613</v>
      </c>
      <c r="C159" s="114" t="s">
        <v>251</v>
      </c>
      <c r="D159" s="113" t="s">
        <v>252</v>
      </c>
      <c r="E159" s="116" t="s">
        <v>4227</v>
      </c>
    </row>
    <row r="160" spans="1:5" ht="13" hidden="1" x14ac:dyDescent="0.25">
      <c r="A160" s="174">
        <v>55</v>
      </c>
      <c r="B160" s="195" t="s">
        <v>3613</v>
      </c>
      <c r="C160" s="114" t="s">
        <v>253</v>
      </c>
      <c r="D160" s="113" t="s">
        <v>254</v>
      </c>
      <c r="E160" s="116" t="s">
        <v>4227</v>
      </c>
    </row>
    <row r="161" spans="1:5" ht="13" hidden="1" x14ac:dyDescent="0.25">
      <c r="A161" s="174">
        <v>55</v>
      </c>
      <c r="B161" s="195" t="s">
        <v>3613</v>
      </c>
      <c r="C161" s="114" t="s">
        <v>255</v>
      </c>
      <c r="D161" s="113" t="s">
        <v>256</v>
      </c>
      <c r="E161" s="116" t="s">
        <v>4227</v>
      </c>
    </row>
    <row r="162" spans="1:5" ht="13" hidden="1" x14ac:dyDescent="0.25">
      <c r="A162" s="174">
        <v>55</v>
      </c>
      <c r="B162" s="195" t="s">
        <v>3613</v>
      </c>
      <c r="C162" s="114" t="s">
        <v>257</v>
      </c>
      <c r="D162" s="113" t="s">
        <v>258</v>
      </c>
      <c r="E162" s="116" t="s">
        <v>4227</v>
      </c>
    </row>
    <row r="163" spans="1:5" ht="13" hidden="1" x14ac:dyDescent="0.25">
      <c r="A163" s="174">
        <v>55</v>
      </c>
      <c r="B163" s="195" t="s">
        <v>3613</v>
      </c>
      <c r="C163" s="114" t="s">
        <v>259</v>
      </c>
      <c r="D163" s="113" t="s">
        <v>260</v>
      </c>
      <c r="E163" s="116" t="s">
        <v>4227</v>
      </c>
    </row>
    <row r="164" spans="1:5" ht="13" hidden="1" x14ac:dyDescent="0.25">
      <c r="A164" s="174">
        <v>55</v>
      </c>
      <c r="B164" s="195" t="s">
        <v>3613</v>
      </c>
      <c r="C164" s="114" t="s">
        <v>261</v>
      </c>
      <c r="D164" s="113" t="s">
        <v>1359</v>
      </c>
      <c r="E164" s="116" t="s">
        <v>4227</v>
      </c>
    </row>
    <row r="165" spans="1:5" ht="13" hidden="1" x14ac:dyDescent="0.25">
      <c r="A165" s="174">
        <v>55</v>
      </c>
      <c r="B165" s="195" t="s">
        <v>3613</v>
      </c>
      <c r="C165" s="114" t="s">
        <v>262</v>
      </c>
      <c r="D165" s="113" t="s">
        <v>263</v>
      </c>
      <c r="E165" s="116" t="s">
        <v>4227</v>
      </c>
    </row>
    <row r="166" spans="1:5" ht="13" hidden="1" x14ac:dyDescent="0.25">
      <c r="A166" s="174">
        <v>55</v>
      </c>
      <c r="B166" s="195" t="s">
        <v>3613</v>
      </c>
      <c r="C166" s="114" t="s">
        <v>264</v>
      </c>
      <c r="D166" s="113" t="s">
        <v>265</v>
      </c>
      <c r="E166" s="116" t="s">
        <v>4227</v>
      </c>
    </row>
    <row r="167" spans="1:5" ht="13" hidden="1" x14ac:dyDescent="0.25">
      <c r="A167" s="174">
        <v>55</v>
      </c>
      <c r="B167" s="195" t="s">
        <v>3613</v>
      </c>
      <c r="C167" s="114" t="s">
        <v>1485</v>
      </c>
      <c r="D167" s="113" t="s">
        <v>1486</v>
      </c>
      <c r="E167" s="116" t="s">
        <v>4227</v>
      </c>
    </row>
    <row r="168" spans="1:5" ht="13" hidden="1" x14ac:dyDescent="0.25">
      <c r="A168" s="174">
        <v>55</v>
      </c>
      <c r="B168" s="195" t="s">
        <v>3613</v>
      </c>
      <c r="C168" s="114" t="s">
        <v>1487</v>
      </c>
      <c r="D168" s="113" t="s">
        <v>1488</v>
      </c>
      <c r="E168" s="116" t="s">
        <v>4227</v>
      </c>
    </row>
    <row r="169" spans="1:5" ht="13" hidden="1" x14ac:dyDescent="0.25">
      <c r="A169" s="174">
        <v>55</v>
      </c>
      <c r="B169" s="195" t="s">
        <v>3613</v>
      </c>
      <c r="C169" s="114" t="s">
        <v>1489</v>
      </c>
      <c r="D169" s="113" t="s">
        <v>1490</v>
      </c>
      <c r="E169" s="116" t="s">
        <v>4227</v>
      </c>
    </row>
    <row r="170" spans="1:5" ht="13" hidden="1" x14ac:dyDescent="0.25">
      <c r="A170" s="174">
        <v>55</v>
      </c>
      <c r="B170" s="195" t="s">
        <v>3613</v>
      </c>
      <c r="C170" s="114" t="s">
        <v>1491</v>
      </c>
      <c r="D170" s="113" t="s">
        <v>1492</v>
      </c>
      <c r="E170" s="116" t="s">
        <v>4227</v>
      </c>
    </row>
    <row r="171" spans="1:5" ht="13" hidden="1" x14ac:dyDescent="0.25">
      <c r="A171" s="174">
        <v>55</v>
      </c>
      <c r="B171" s="195" t="s">
        <v>3613</v>
      </c>
      <c r="C171" s="114" t="s">
        <v>1493</v>
      </c>
      <c r="D171" s="113" t="s">
        <v>1494</v>
      </c>
      <c r="E171" s="116" t="s">
        <v>4227</v>
      </c>
    </row>
    <row r="172" spans="1:5" ht="13" hidden="1" x14ac:dyDescent="0.25">
      <c r="A172" s="174">
        <v>55</v>
      </c>
      <c r="B172" s="195" t="s">
        <v>3613</v>
      </c>
      <c r="C172" s="114" t="s">
        <v>1495</v>
      </c>
      <c r="D172" s="113" t="s">
        <v>1496</v>
      </c>
      <c r="E172" s="116" t="s">
        <v>4227</v>
      </c>
    </row>
    <row r="173" spans="1:5" ht="13" hidden="1" x14ac:dyDescent="0.25">
      <c r="A173" s="174">
        <v>55</v>
      </c>
      <c r="B173" s="195" t="s">
        <v>3613</v>
      </c>
      <c r="C173" s="114" t="s">
        <v>1497</v>
      </c>
      <c r="D173" s="113" t="s">
        <v>1498</v>
      </c>
      <c r="E173" s="116" t="s">
        <v>4227</v>
      </c>
    </row>
    <row r="174" spans="1:5" ht="13" hidden="1" x14ac:dyDescent="0.25">
      <c r="A174" s="174">
        <v>55</v>
      </c>
      <c r="B174" s="195" t="s">
        <v>3613</v>
      </c>
      <c r="C174" s="114" t="s">
        <v>1499</v>
      </c>
      <c r="D174" s="113" t="s">
        <v>1500</v>
      </c>
      <c r="E174" s="116" t="s">
        <v>4227</v>
      </c>
    </row>
    <row r="175" spans="1:5" ht="13" hidden="1" x14ac:dyDescent="0.25">
      <c r="A175" s="174">
        <v>55</v>
      </c>
      <c r="B175" s="195" t="s">
        <v>3613</v>
      </c>
      <c r="C175" s="114" t="s">
        <v>1501</v>
      </c>
      <c r="D175" s="113" t="s">
        <v>1502</v>
      </c>
      <c r="E175" s="116" t="s">
        <v>4227</v>
      </c>
    </row>
    <row r="176" spans="1:5" ht="13" hidden="1" x14ac:dyDescent="0.25">
      <c r="A176" s="174">
        <v>55</v>
      </c>
      <c r="B176" s="195" t="s">
        <v>3613</v>
      </c>
      <c r="C176" s="114" t="s">
        <v>1503</v>
      </c>
      <c r="D176" s="113" t="s">
        <v>1504</v>
      </c>
      <c r="E176" s="116" t="s">
        <v>4227</v>
      </c>
    </row>
    <row r="177" spans="1:5" ht="13" hidden="1" x14ac:dyDescent="0.25">
      <c r="A177" s="174">
        <v>55</v>
      </c>
      <c r="B177" s="195" t="s">
        <v>3613</v>
      </c>
      <c r="C177" s="114" t="s">
        <v>1505</v>
      </c>
      <c r="D177" s="113" t="s">
        <v>1506</v>
      </c>
      <c r="E177" s="116" t="s">
        <v>4227</v>
      </c>
    </row>
    <row r="178" spans="1:5" ht="13" hidden="1" x14ac:dyDescent="0.25">
      <c r="A178" s="174">
        <v>55</v>
      </c>
      <c r="B178" s="195" t="s">
        <v>3613</v>
      </c>
      <c r="C178" s="114" t="s">
        <v>717</v>
      </c>
      <c r="D178" s="113" t="s">
        <v>718</v>
      </c>
      <c r="E178" s="116" t="s">
        <v>4227</v>
      </c>
    </row>
    <row r="179" spans="1:5" ht="13" hidden="1" x14ac:dyDescent="0.25">
      <c r="A179" s="174">
        <v>55</v>
      </c>
      <c r="B179" s="195" t="s">
        <v>3613</v>
      </c>
      <c r="C179" s="114" t="s">
        <v>719</v>
      </c>
      <c r="D179" s="113" t="s">
        <v>720</v>
      </c>
      <c r="E179" s="116" t="s">
        <v>4227</v>
      </c>
    </row>
    <row r="180" spans="1:5" ht="13" hidden="1" x14ac:dyDescent="0.25">
      <c r="A180" s="174">
        <v>55</v>
      </c>
      <c r="B180" s="195" t="s">
        <v>3613</v>
      </c>
      <c r="C180" s="114" t="s">
        <v>721</v>
      </c>
      <c r="D180" s="113" t="s">
        <v>722</v>
      </c>
      <c r="E180" s="116" t="s">
        <v>4227</v>
      </c>
    </row>
    <row r="181" spans="1:5" ht="13" hidden="1" x14ac:dyDescent="0.25">
      <c r="A181" s="174">
        <v>55</v>
      </c>
      <c r="B181" s="195" t="s">
        <v>3613</v>
      </c>
      <c r="C181" s="114" t="s">
        <v>723</v>
      </c>
      <c r="D181" s="113" t="s">
        <v>3335</v>
      </c>
      <c r="E181" s="116" t="s">
        <v>4227</v>
      </c>
    </row>
    <row r="182" spans="1:5" ht="13" hidden="1" x14ac:dyDescent="0.25">
      <c r="A182" s="174">
        <v>55</v>
      </c>
      <c r="B182" s="195" t="s">
        <v>3613</v>
      </c>
      <c r="C182" s="114" t="s">
        <v>724</v>
      </c>
      <c r="D182" s="113" t="s">
        <v>3336</v>
      </c>
      <c r="E182" s="116" t="s">
        <v>4227</v>
      </c>
    </row>
    <row r="183" spans="1:5" ht="13" hidden="1" x14ac:dyDescent="0.25">
      <c r="A183" s="174">
        <v>55</v>
      </c>
      <c r="B183" s="195" t="s">
        <v>3613</v>
      </c>
      <c r="C183" s="114" t="s">
        <v>725</v>
      </c>
      <c r="D183" s="113" t="s">
        <v>1187</v>
      </c>
      <c r="E183" s="116" t="s">
        <v>4227</v>
      </c>
    </row>
    <row r="184" spans="1:5" ht="13" hidden="1" x14ac:dyDescent="0.25">
      <c r="A184" s="174">
        <v>55</v>
      </c>
      <c r="B184" s="195" t="s">
        <v>3613</v>
      </c>
      <c r="C184" s="114" t="s">
        <v>726</v>
      </c>
      <c r="D184" s="113" t="s">
        <v>727</v>
      </c>
      <c r="E184" s="116" t="s">
        <v>4227</v>
      </c>
    </row>
    <row r="185" spans="1:5" ht="13" hidden="1" x14ac:dyDescent="0.25">
      <c r="A185" s="174">
        <v>55</v>
      </c>
      <c r="B185" s="195" t="s">
        <v>3613</v>
      </c>
      <c r="C185" s="114" t="s">
        <v>728</v>
      </c>
      <c r="D185" s="113" t="s">
        <v>729</v>
      </c>
      <c r="E185" s="116" t="s">
        <v>4227</v>
      </c>
    </row>
    <row r="186" spans="1:5" ht="13" hidden="1" x14ac:dyDescent="0.25">
      <c r="A186" s="174">
        <v>55</v>
      </c>
      <c r="B186" s="195" t="s">
        <v>3613</v>
      </c>
      <c r="C186" s="114" t="s">
        <v>730</v>
      </c>
      <c r="D186" s="113" t="s">
        <v>731</v>
      </c>
      <c r="E186" s="116" t="s">
        <v>4227</v>
      </c>
    </row>
    <row r="187" spans="1:5" ht="13" hidden="1" x14ac:dyDescent="0.25">
      <c r="A187" s="174">
        <v>55</v>
      </c>
      <c r="B187" s="195" t="s">
        <v>3613</v>
      </c>
      <c r="C187" s="114" t="s">
        <v>732</v>
      </c>
      <c r="D187" s="113" t="s">
        <v>733</v>
      </c>
      <c r="E187" s="116" t="s">
        <v>4227</v>
      </c>
    </row>
    <row r="188" spans="1:5" ht="13" hidden="1" x14ac:dyDescent="0.25">
      <c r="A188" s="174">
        <v>55</v>
      </c>
      <c r="B188" s="195" t="s">
        <v>3613</v>
      </c>
      <c r="C188" s="114" t="s">
        <v>734</v>
      </c>
      <c r="D188" s="113" t="s">
        <v>735</v>
      </c>
      <c r="E188" s="116" t="s">
        <v>4227</v>
      </c>
    </row>
    <row r="189" spans="1:5" ht="13" hidden="1" x14ac:dyDescent="0.25">
      <c r="A189" s="174">
        <v>55</v>
      </c>
      <c r="B189" s="195" t="s">
        <v>3613</v>
      </c>
      <c r="C189" s="114" t="s">
        <v>736</v>
      </c>
      <c r="D189" s="113" t="s">
        <v>737</v>
      </c>
      <c r="E189" s="116" t="s">
        <v>4227</v>
      </c>
    </row>
    <row r="190" spans="1:5" ht="13" hidden="1" x14ac:dyDescent="0.25">
      <c r="A190" s="174">
        <v>55</v>
      </c>
      <c r="B190" s="195" t="s">
        <v>3613</v>
      </c>
      <c r="C190" s="114" t="s">
        <v>738</v>
      </c>
      <c r="D190" s="113" t="s">
        <v>739</v>
      </c>
      <c r="E190" s="116" t="s">
        <v>4227</v>
      </c>
    </row>
    <row r="191" spans="1:5" ht="13" hidden="1" x14ac:dyDescent="0.25">
      <c r="A191" s="174">
        <v>55</v>
      </c>
      <c r="B191" s="195" t="s">
        <v>3613</v>
      </c>
      <c r="C191" s="114" t="s">
        <v>740</v>
      </c>
      <c r="D191" s="113" t="s">
        <v>741</v>
      </c>
      <c r="E191" s="116" t="s">
        <v>4227</v>
      </c>
    </row>
    <row r="192" spans="1:5" ht="13" hidden="1" x14ac:dyDescent="0.25">
      <c r="A192" s="174">
        <v>55</v>
      </c>
      <c r="B192" s="195" t="s">
        <v>3613</v>
      </c>
      <c r="C192" s="114" t="s">
        <v>742</v>
      </c>
      <c r="D192" s="113" t="s">
        <v>3440</v>
      </c>
      <c r="E192" s="116" t="s">
        <v>4227</v>
      </c>
    </row>
    <row r="193" spans="1:5" ht="13" hidden="1" x14ac:dyDescent="0.25">
      <c r="A193" s="174">
        <v>55</v>
      </c>
      <c r="B193" s="195" t="s">
        <v>3613</v>
      </c>
      <c r="C193" s="114" t="s">
        <v>3441</v>
      </c>
      <c r="D193" s="113" t="s">
        <v>684</v>
      </c>
      <c r="E193" s="116" t="s">
        <v>4227</v>
      </c>
    </row>
    <row r="194" spans="1:5" ht="13" hidden="1" x14ac:dyDescent="0.25">
      <c r="A194" s="174">
        <v>55</v>
      </c>
      <c r="B194" s="195" t="s">
        <v>3613</v>
      </c>
      <c r="C194" s="114" t="s">
        <v>685</v>
      </c>
      <c r="D194" s="113" t="s">
        <v>937</v>
      </c>
      <c r="E194" s="116" t="s">
        <v>4227</v>
      </c>
    </row>
    <row r="195" spans="1:5" ht="13" hidden="1" x14ac:dyDescent="0.25">
      <c r="A195" s="174">
        <v>55</v>
      </c>
      <c r="B195" s="195" t="s">
        <v>3613</v>
      </c>
      <c r="C195" s="114" t="s">
        <v>938</v>
      </c>
      <c r="D195" s="113" t="s">
        <v>939</v>
      </c>
      <c r="E195" s="116" t="s">
        <v>4227</v>
      </c>
    </row>
    <row r="196" spans="1:5" ht="13" hidden="1" x14ac:dyDescent="0.25">
      <c r="A196" s="174">
        <v>55</v>
      </c>
      <c r="B196" s="195" t="s">
        <v>3613</v>
      </c>
      <c r="C196" s="114" t="s">
        <v>3117</v>
      </c>
      <c r="D196" s="113" t="s">
        <v>3118</v>
      </c>
      <c r="E196" s="116" t="s">
        <v>4227</v>
      </c>
    </row>
    <row r="197" spans="1:5" ht="13" hidden="1" x14ac:dyDescent="0.25">
      <c r="A197" s="174">
        <v>55</v>
      </c>
      <c r="B197" s="195" t="s">
        <v>3613</v>
      </c>
      <c r="C197" s="114" t="s">
        <v>3119</v>
      </c>
      <c r="D197" s="113" t="s">
        <v>3120</v>
      </c>
      <c r="E197" s="116" t="s">
        <v>4227</v>
      </c>
    </row>
    <row r="198" spans="1:5" ht="13" hidden="1" x14ac:dyDescent="0.25">
      <c r="A198" s="174">
        <v>55</v>
      </c>
      <c r="B198" s="195" t="s">
        <v>3613</v>
      </c>
      <c r="C198" s="114" t="s">
        <v>3121</v>
      </c>
      <c r="D198" s="113" t="s">
        <v>3122</v>
      </c>
      <c r="E198" s="116" t="s">
        <v>4227</v>
      </c>
    </row>
    <row r="199" spans="1:5" ht="13" hidden="1" x14ac:dyDescent="0.25">
      <c r="A199" s="174">
        <v>55</v>
      </c>
      <c r="B199" s="195" t="s">
        <v>3613</v>
      </c>
      <c r="C199" s="114" t="s">
        <v>3123</v>
      </c>
      <c r="D199" s="113" t="s">
        <v>3124</v>
      </c>
      <c r="E199" s="116" t="s">
        <v>4227</v>
      </c>
    </row>
    <row r="200" spans="1:5" ht="13" hidden="1" x14ac:dyDescent="0.25">
      <c r="A200" s="174">
        <v>55</v>
      </c>
      <c r="B200" s="195" t="s">
        <v>3613</v>
      </c>
      <c r="C200" s="114" t="s">
        <v>3125</v>
      </c>
      <c r="D200" s="113" t="s">
        <v>3126</v>
      </c>
      <c r="E200" s="116" t="s">
        <v>4227</v>
      </c>
    </row>
    <row r="201" spans="1:5" ht="26" hidden="1" x14ac:dyDescent="0.25">
      <c r="A201" s="174">
        <v>55</v>
      </c>
      <c r="B201" s="195" t="s">
        <v>3613</v>
      </c>
      <c r="C201" s="114" t="s">
        <v>4049</v>
      </c>
      <c r="D201" s="113" t="s">
        <v>4156</v>
      </c>
      <c r="E201" s="116" t="s">
        <v>4227</v>
      </c>
    </row>
    <row r="202" spans="1:5" ht="39" hidden="1" x14ac:dyDescent="0.25">
      <c r="A202" s="174">
        <v>55</v>
      </c>
      <c r="B202" s="195" t="s">
        <v>3613</v>
      </c>
      <c r="C202" s="114" t="s">
        <v>4050</v>
      </c>
      <c r="D202" s="113" t="s">
        <v>4157</v>
      </c>
      <c r="E202" s="116" t="s">
        <v>4227</v>
      </c>
    </row>
    <row r="203" spans="1:5" ht="13" hidden="1" x14ac:dyDescent="0.25">
      <c r="A203" s="174">
        <v>55</v>
      </c>
      <c r="B203" s="195" t="s">
        <v>3613</v>
      </c>
      <c r="C203" s="107" t="s">
        <v>3127</v>
      </c>
      <c r="D203" s="113" t="s">
        <v>3128</v>
      </c>
    </row>
    <row r="204" spans="1:5" ht="13" hidden="1" x14ac:dyDescent="0.25">
      <c r="A204" s="174">
        <v>56</v>
      </c>
      <c r="B204" s="195" t="s">
        <v>3129</v>
      </c>
      <c r="C204" s="114" t="s">
        <v>83</v>
      </c>
      <c r="D204" s="113" t="s">
        <v>3130</v>
      </c>
    </row>
    <row r="205" spans="1:5" ht="13" hidden="1" x14ac:dyDescent="0.25">
      <c r="A205" s="174">
        <v>56</v>
      </c>
      <c r="B205" s="195" t="s">
        <v>3129</v>
      </c>
      <c r="C205" s="114" t="s">
        <v>85</v>
      </c>
      <c r="D205" s="113" t="s">
        <v>3131</v>
      </c>
    </row>
    <row r="206" spans="1:5" ht="13" hidden="1" x14ac:dyDescent="0.25">
      <c r="A206" s="174">
        <v>56</v>
      </c>
      <c r="B206" s="195" t="s">
        <v>3129</v>
      </c>
      <c r="C206" s="114" t="s">
        <v>3132</v>
      </c>
      <c r="D206" s="113" t="s">
        <v>3133</v>
      </c>
    </row>
    <row r="207" spans="1:5" ht="13" hidden="1" x14ac:dyDescent="0.25">
      <c r="A207" s="174">
        <v>56</v>
      </c>
      <c r="B207" s="195" t="s">
        <v>3129</v>
      </c>
      <c r="C207" s="114" t="s">
        <v>3134</v>
      </c>
      <c r="D207" s="113" t="s">
        <v>3135</v>
      </c>
    </row>
    <row r="208" spans="1:5" ht="39" hidden="1" x14ac:dyDescent="0.25">
      <c r="A208" s="174">
        <v>56</v>
      </c>
      <c r="B208" s="195" t="s">
        <v>3129</v>
      </c>
      <c r="C208" s="114" t="s">
        <v>3136</v>
      </c>
      <c r="D208" s="113" t="s">
        <v>3137</v>
      </c>
    </row>
    <row r="209" spans="1:4" ht="13" hidden="1" x14ac:dyDescent="0.25">
      <c r="A209" s="174">
        <v>56</v>
      </c>
      <c r="B209" s="195" t="s">
        <v>3129</v>
      </c>
      <c r="C209" s="114" t="s">
        <v>3138</v>
      </c>
      <c r="D209" s="113" t="s">
        <v>3139</v>
      </c>
    </row>
    <row r="210" spans="1:4" ht="13" hidden="1" x14ac:dyDescent="0.25">
      <c r="A210" s="174">
        <v>56</v>
      </c>
      <c r="B210" s="195" t="s">
        <v>3129</v>
      </c>
      <c r="C210" s="114" t="s">
        <v>3140</v>
      </c>
      <c r="D210" s="113" t="s">
        <v>3141</v>
      </c>
    </row>
    <row r="211" spans="1:4" ht="13" hidden="1" x14ac:dyDescent="0.25">
      <c r="A211" s="174">
        <v>56</v>
      </c>
      <c r="B211" s="195" t="s">
        <v>3129</v>
      </c>
      <c r="C211" s="114" t="s">
        <v>3142</v>
      </c>
      <c r="D211" s="113" t="s">
        <v>3143</v>
      </c>
    </row>
    <row r="212" spans="1:4" ht="13" hidden="1" x14ac:dyDescent="0.25">
      <c r="A212" s="174">
        <v>56</v>
      </c>
      <c r="B212" s="195" t="s">
        <v>3129</v>
      </c>
      <c r="C212" s="114" t="s">
        <v>3144</v>
      </c>
      <c r="D212" s="113" t="s">
        <v>3145</v>
      </c>
    </row>
    <row r="213" spans="1:4" ht="13" hidden="1" x14ac:dyDescent="0.25">
      <c r="A213" s="174">
        <v>56</v>
      </c>
      <c r="B213" s="195" t="s">
        <v>3129</v>
      </c>
      <c r="C213" s="114" t="s">
        <v>3146</v>
      </c>
      <c r="D213" s="113" t="s">
        <v>2156</v>
      </c>
    </row>
    <row r="214" spans="1:4" ht="13" hidden="1" x14ac:dyDescent="0.25">
      <c r="A214" s="174">
        <v>56</v>
      </c>
      <c r="B214" s="195" t="s">
        <v>3129</v>
      </c>
      <c r="C214" s="114" t="s">
        <v>2157</v>
      </c>
      <c r="D214" s="113" t="s">
        <v>2158</v>
      </c>
    </row>
    <row r="215" spans="1:4" ht="26" hidden="1" x14ac:dyDescent="0.25">
      <c r="A215" s="174">
        <v>56</v>
      </c>
      <c r="B215" s="195" t="s">
        <v>3129</v>
      </c>
      <c r="C215" s="114" t="s">
        <v>2159</v>
      </c>
      <c r="D215" s="113" t="s">
        <v>2160</v>
      </c>
    </row>
    <row r="216" spans="1:4" ht="26" hidden="1" x14ac:dyDescent="0.25">
      <c r="A216" s="174">
        <v>56</v>
      </c>
      <c r="B216" s="195" t="s">
        <v>3129</v>
      </c>
      <c r="C216" s="114" t="s">
        <v>2161</v>
      </c>
      <c r="D216" s="113" t="s">
        <v>2162</v>
      </c>
    </row>
    <row r="217" spans="1:4" ht="39" hidden="1" x14ac:dyDescent="0.25">
      <c r="A217" s="174">
        <v>56</v>
      </c>
      <c r="B217" s="195" t="s">
        <v>3129</v>
      </c>
      <c r="C217" s="114" t="s">
        <v>2163</v>
      </c>
      <c r="D217" s="113" t="s">
        <v>2164</v>
      </c>
    </row>
    <row r="218" spans="1:4" ht="13" hidden="1" x14ac:dyDescent="0.25">
      <c r="A218" s="174">
        <v>56</v>
      </c>
      <c r="B218" s="195" t="s">
        <v>3129</v>
      </c>
      <c r="C218" s="114" t="s">
        <v>2165</v>
      </c>
      <c r="D218" s="113" t="s">
        <v>940</v>
      </c>
    </row>
    <row r="219" spans="1:4" ht="26" hidden="1" x14ac:dyDescent="0.25">
      <c r="A219" s="174">
        <v>56</v>
      </c>
      <c r="B219" s="195" t="s">
        <v>3129</v>
      </c>
      <c r="C219" s="114" t="s">
        <v>941</v>
      </c>
      <c r="D219" s="113" t="s">
        <v>942</v>
      </c>
    </row>
    <row r="220" spans="1:4" ht="26" hidden="1" x14ac:dyDescent="0.25">
      <c r="A220" s="174">
        <v>56</v>
      </c>
      <c r="B220" s="195" t="s">
        <v>3129</v>
      </c>
      <c r="C220" s="114" t="s">
        <v>943</v>
      </c>
      <c r="D220" s="113" t="s">
        <v>944</v>
      </c>
    </row>
    <row r="221" spans="1:4" ht="13" hidden="1" x14ac:dyDescent="0.25">
      <c r="A221" s="174">
        <v>56</v>
      </c>
      <c r="B221" s="195" t="s">
        <v>3129</v>
      </c>
      <c r="C221" s="114" t="s">
        <v>945</v>
      </c>
      <c r="D221" s="113" t="s">
        <v>946</v>
      </c>
    </row>
    <row r="222" spans="1:4" ht="13" hidden="1" x14ac:dyDescent="0.25">
      <c r="A222" s="174">
        <v>56</v>
      </c>
      <c r="B222" s="195" t="s">
        <v>3129</v>
      </c>
      <c r="C222" s="114" t="s">
        <v>947</v>
      </c>
      <c r="D222" s="113" t="s">
        <v>948</v>
      </c>
    </row>
    <row r="223" spans="1:4" ht="13" hidden="1" x14ac:dyDescent="0.25">
      <c r="A223" s="174">
        <v>56</v>
      </c>
      <c r="B223" s="195" t="s">
        <v>3129</v>
      </c>
      <c r="C223" s="114" t="s">
        <v>949</v>
      </c>
      <c r="D223" s="113" t="s">
        <v>950</v>
      </c>
    </row>
    <row r="224" spans="1:4" ht="13" hidden="1" x14ac:dyDescent="0.25">
      <c r="A224" s="174">
        <v>56</v>
      </c>
      <c r="B224" s="195" t="s">
        <v>3129</v>
      </c>
      <c r="C224" s="114" t="s">
        <v>951</v>
      </c>
      <c r="D224" s="113" t="s">
        <v>952</v>
      </c>
    </row>
    <row r="225" spans="1:4" ht="26" hidden="1" x14ac:dyDescent="0.25">
      <c r="A225" s="174">
        <v>56</v>
      </c>
      <c r="B225" s="195" t="s">
        <v>3129</v>
      </c>
      <c r="C225" s="114" t="s">
        <v>953</v>
      </c>
      <c r="D225" s="113" t="s">
        <v>954</v>
      </c>
    </row>
    <row r="226" spans="1:4" ht="13" hidden="1" x14ac:dyDescent="0.25">
      <c r="A226" s="174">
        <v>56</v>
      </c>
      <c r="B226" s="195" t="s">
        <v>3129</v>
      </c>
      <c r="C226" s="114" t="s">
        <v>955</v>
      </c>
      <c r="D226" s="113" t="s">
        <v>956</v>
      </c>
    </row>
    <row r="227" spans="1:4" ht="13" hidden="1" x14ac:dyDescent="0.25">
      <c r="A227" s="174">
        <v>56</v>
      </c>
      <c r="B227" s="195" t="s">
        <v>3129</v>
      </c>
      <c r="C227" s="114" t="s">
        <v>957</v>
      </c>
      <c r="D227" s="113" t="s">
        <v>958</v>
      </c>
    </row>
    <row r="228" spans="1:4" ht="26" hidden="1" x14ac:dyDescent="0.25">
      <c r="A228" s="174">
        <v>56</v>
      </c>
      <c r="B228" s="195" t="s">
        <v>3129</v>
      </c>
      <c r="C228" s="114" t="s">
        <v>959</v>
      </c>
      <c r="D228" s="113" t="s">
        <v>960</v>
      </c>
    </row>
    <row r="229" spans="1:4" ht="26" hidden="1" x14ac:dyDescent="0.25">
      <c r="A229" s="174">
        <v>56</v>
      </c>
      <c r="B229" s="195" t="s">
        <v>3129</v>
      </c>
      <c r="C229" s="114" t="s">
        <v>961</v>
      </c>
      <c r="D229" s="113" t="s">
        <v>962</v>
      </c>
    </row>
    <row r="230" spans="1:4" ht="26" hidden="1" x14ac:dyDescent="0.25">
      <c r="A230" s="174">
        <v>56</v>
      </c>
      <c r="B230" s="195" t="s">
        <v>3129</v>
      </c>
      <c r="C230" s="114" t="s">
        <v>963</v>
      </c>
      <c r="D230" s="113" t="s">
        <v>964</v>
      </c>
    </row>
    <row r="231" spans="1:4" ht="26" hidden="1" x14ac:dyDescent="0.25">
      <c r="A231" s="174">
        <v>56</v>
      </c>
      <c r="B231" s="195" t="s">
        <v>3129</v>
      </c>
      <c r="C231" s="114" t="s">
        <v>965</v>
      </c>
      <c r="D231" s="113" t="s">
        <v>966</v>
      </c>
    </row>
    <row r="232" spans="1:4" ht="13" hidden="1" x14ac:dyDescent="0.25">
      <c r="A232" s="174">
        <v>56</v>
      </c>
      <c r="B232" s="195" t="s">
        <v>3129</v>
      </c>
      <c r="C232" s="114" t="s">
        <v>967</v>
      </c>
      <c r="D232" s="113" t="s">
        <v>968</v>
      </c>
    </row>
    <row r="233" spans="1:4" ht="13" hidden="1" x14ac:dyDescent="0.25">
      <c r="A233" s="174">
        <v>56</v>
      </c>
      <c r="B233" s="195" t="s">
        <v>3129</v>
      </c>
      <c r="C233" s="114" t="s">
        <v>969</v>
      </c>
      <c r="D233" s="113" t="s">
        <v>1795</v>
      </c>
    </row>
    <row r="234" spans="1:4" ht="13" hidden="1" x14ac:dyDescent="0.25">
      <c r="A234" s="174">
        <v>56</v>
      </c>
      <c r="B234" s="195" t="s">
        <v>3129</v>
      </c>
      <c r="C234" s="114" t="s">
        <v>1796</v>
      </c>
      <c r="D234" s="113" t="s">
        <v>1797</v>
      </c>
    </row>
    <row r="235" spans="1:4" ht="13" hidden="1" x14ac:dyDescent="0.25">
      <c r="A235" s="174">
        <v>56</v>
      </c>
      <c r="B235" s="195" t="s">
        <v>3129</v>
      </c>
      <c r="C235" s="114" t="s">
        <v>1798</v>
      </c>
      <c r="D235" s="113" t="s">
        <v>1799</v>
      </c>
    </row>
    <row r="236" spans="1:4" ht="13" hidden="1" x14ac:dyDescent="0.25">
      <c r="A236" s="174">
        <v>56</v>
      </c>
      <c r="B236" s="195" t="s">
        <v>3129</v>
      </c>
      <c r="C236" s="114" t="s">
        <v>1800</v>
      </c>
      <c r="D236" s="113" t="s">
        <v>1801</v>
      </c>
    </row>
    <row r="237" spans="1:4" ht="13" hidden="1" x14ac:dyDescent="0.25">
      <c r="A237" s="174">
        <v>56</v>
      </c>
      <c r="B237" s="195" t="s">
        <v>3129</v>
      </c>
      <c r="C237" s="114" t="s">
        <v>1802</v>
      </c>
      <c r="D237" s="113" t="s">
        <v>1803</v>
      </c>
    </row>
    <row r="238" spans="1:4" ht="26" hidden="1" x14ac:dyDescent="0.25">
      <c r="A238" s="174">
        <v>56</v>
      </c>
      <c r="B238" s="195" t="s">
        <v>3129</v>
      </c>
      <c r="C238" s="114" t="s">
        <v>1804</v>
      </c>
      <c r="D238" s="113" t="s">
        <v>1805</v>
      </c>
    </row>
    <row r="239" spans="1:4" ht="26" hidden="1" x14ac:dyDescent="0.25">
      <c r="A239" s="174">
        <v>56</v>
      </c>
      <c r="B239" s="195" t="s">
        <v>3129</v>
      </c>
      <c r="C239" s="114" t="s">
        <v>1806</v>
      </c>
      <c r="D239" s="113" t="s">
        <v>1807</v>
      </c>
    </row>
    <row r="240" spans="1:4" ht="39" hidden="1" x14ac:dyDescent="0.25">
      <c r="A240" s="174">
        <v>56</v>
      </c>
      <c r="B240" s="195" t="s">
        <v>3129</v>
      </c>
      <c r="C240" s="114" t="s">
        <v>1808</v>
      </c>
      <c r="D240" s="113" t="s">
        <v>1809</v>
      </c>
    </row>
    <row r="241" spans="1:4" ht="13" hidden="1" x14ac:dyDescent="0.25">
      <c r="A241" s="174">
        <v>56</v>
      </c>
      <c r="B241" s="195" t="s">
        <v>3129</v>
      </c>
      <c r="C241" s="114" t="s">
        <v>1810</v>
      </c>
      <c r="D241" s="113" t="s">
        <v>1811</v>
      </c>
    </row>
    <row r="242" spans="1:4" ht="13" hidden="1" x14ac:dyDescent="0.25">
      <c r="A242" s="174">
        <v>56</v>
      </c>
      <c r="B242" s="195" t="s">
        <v>3129</v>
      </c>
      <c r="C242" s="114" t="s">
        <v>1812</v>
      </c>
      <c r="D242" s="113" t="s">
        <v>1813</v>
      </c>
    </row>
    <row r="243" spans="1:4" ht="13" hidden="1" x14ac:dyDescent="0.25">
      <c r="A243" s="174">
        <v>56</v>
      </c>
      <c r="B243" s="195" t="s">
        <v>3129</v>
      </c>
      <c r="C243" s="114" t="s">
        <v>1814</v>
      </c>
      <c r="D243" s="113" t="s">
        <v>1815</v>
      </c>
    </row>
    <row r="244" spans="1:4" ht="13" hidden="1" x14ac:dyDescent="0.25">
      <c r="A244" s="174">
        <v>56</v>
      </c>
      <c r="B244" s="195" t="s">
        <v>3129</v>
      </c>
      <c r="C244" s="114" t="s">
        <v>1816</v>
      </c>
      <c r="D244" s="113" t="s">
        <v>1817</v>
      </c>
    </row>
    <row r="245" spans="1:4" ht="26" hidden="1" x14ac:dyDescent="0.25">
      <c r="A245" s="174">
        <v>56</v>
      </c>
      <c r="B245" s="195" t="s">
        <v>3129</v>
      </c>
      <c r="C245" s="114" t="s">
        <v>1818</v>
      </c>
      <c r="D245" s="113" t="s">
        <v>1819</v>
      </c>
    </row>
    <row r="246" spans="1:4" ht="13" hidden="1" x14ac:dyDescent="0.25">
      <c r="A246" s="174">
        <v>56</v>
      </c>
      <c r="B246" s="195" t="s">
        <v>3129</v>
      </c>
      <c r="C246" s="114" t="s">
        <v>1820</v>
      </c>
      <c r="D246" s="113" t="s">
        <v>1821</v>
      </c>
    </row>
    <row r="247" spans="1:4" ht="26" hidden="1" x14ac:dyDescent="0.25">
      <c r="A247" s="174">
        <v>56</v>
      </c>
      <c r="B247" s="195" t="s">
        <v>3129</v>
      </c>
      <c r="C247" s="114" t="s">
        <v>1822</v>
      </c>
      <c r="D247" s="113" t="s">
        <v>1823</v>
      </c>
    </row>
    <row r="248" spans="1:4" ht="26" hidden="1" x14ac:dyDescent="0.25">
      <c r="A248" s="174">
        <v>56</v>
      </c>
      <c r="B248" s="195" t="s">
        <v>3129</v>
      </c>
      <c r="C248" s="114" t="s">
        <v>1824</v>
      </c>
      <c r="D248" s="113" t="s">
        <v>1825</v>
      </c>
    </row>
    <row r="249" spans="1:4" ht="13" hidden="1" x14ac:dyDescent="0.25">
      <c r="A249" s="174">
        <v>56</v>
      </c>
      <c r="B249" s="195" t="s">
        <v>3129</v>
      </c>
      <c r="C249" s="114" t="s">
        <v>1826</v>
      </c>
      <c r="D249" s="113" t="s">
        <v>3855</v>
      </c>
    </row>
    <row r="250" spans="1:4" ht="13" hidden="1" x14ac:dyDescent="0.25">
      <c r="A250" s="174">
        <v>56</v>
      </c>
      <c r="B250" s="195" t="s">
        <v>3129</v>
      </c>
      <c r="C250" s="114" t="s">
        <v>3856</v>
      </c>
      <c r="D250" s="113" t="s">
        <v>3857</v>
      </c>
    </row>
    <row r="251" spans="1:4" ht="26" hidden="1" x14ac:dyDescent="0.25">
      <c r="A251" s="174">
        <v>56</v>
      </c>
      <c r="B251" s="195" t="s">
        <v>3129</v>
      </c>
      <c r="C251" s="114" t="s">
        <v>3858</v>
      </c>
      <c r="D251" s="113" t="s">
        <v>3859</v>
      </c>
    </row>
    <row r="252" spans="1:4" ht="13" hidden="1" x14ac:dyDescent="0.25">
      <c r="A252" s="174">
        <v>56</v>
      </c>
      <c r="B252" s="195" t="s">
        <v>3129</v>
      </c>
      <c r="C252" s="114" t="s">
        <v>3860</v>
      </c>
      <c r="D252" s="113" t="s">
        <v>3861</v>
      </c>
    </row>
    <row r="253" spans="1:4" ht="13" hidden="1" x14ac:dyDescent="0.25">
      <c r="A253" s="174">
        <v>56</v>
      </c>
      <c r="B253" s="195" t="s">
        <v>3129</v>
      </c>
      <c r="C253" s="114" t="s">
        <v>3862</v>
      </c>
      <c r="D253" s="113" t="s">
        <v>3863</v>
      </c>
    </row>
    <row r="254" spans="1:4" ht="13" hidden="1" x14ac:dyDescent="0.25">
      <c r="A254" s="174">
        <v>56</v>
      </c>
      <c r="B254" s="195" t="s">
        <v>3129</v>
      </c>
      <c r="C254" s="114" t="s">
        <v>3864</v>
      </c>
      <c r="D254" s="113" t="s">
        <v>8</v>
      </c>
    </row>
    <row r="255" spans="1:4" ht="26" hidden="1" x14ac:dyDescent="0.25">
      <c r="A255" s="174">
        <v>56</v>
      </c>
      <c r="B255" s="195" t="s">
        <v>3129</v>
      </c>
      <c r="C255" s="114" t="s">
        <v>9</v>
      </c>
      <c r="D255" s="113" t="s">
        <v>10</v>
      </c>
    </row>
    <row r="256" spans="1:4" ht="13" hidden="1" x14ac:dyDescent="0.25">
      <c r="A256" s="174">
        <v>56</v>
      </c>
      <c r="B256" s="195" t="s">
        <v>3129</v>
      </c>
      <c r="C256" s="114" t="s">
        <v>11</v>
      </c>
      <c r="D256" s="113" t="s">
        <v>12</v>
      </c>
    </row>
    <row r="257" spans="1:5" ht="13" hidden="1" x14ac:dyDescent="0.25">
      <c r="A257" s="174">
        <v>56</v>
      </c>
      <c r="B257" s="195" t="s">
        <v>3129</v>
      </c>
      <c r="C257" s="114" t="s">
        <v>13</v>
      </c>
      <c r="D257" s="113" t="s">
        <v>14</v>
      </c>
    </row>
    <row r="258" spans="1:5" ht="26" hidden="1" x14ac:dyDescent="0.25">
      <c r="A258" s="174">
        <v>56</v>
      </c>
      <c r="B258" s="195" t="s">
        <v>3129</v>
      </c>
      <c r="C258" s="114" t="s">
        <v>15</v>
      </c>
      <c r="D258" s="113" t="s">
        <v>16</v>
      </c>
    </row>
    <row r="259" spans="1:5" ht="13" hidden="1" x14ac:dyDescent="0.25">
      <c r="A259" s="174">
        <v>56</v>
      </c>
      <c r="B259" s="195" t="s">
        <v>3129</v>
      </c>
      <c r="C259" s="114" t="s">
        <v>17</v>
      </c>
      <c r="D259" s="113" t="s">
        <v>18</v>
      </c>
    </row>
    <row r="260" spans="1:5" ht="13" hidden="1" x14ac:dyDescent="0.25">
      <c r="A260" s="174">
        <v>56</v>
      </c>
      <c r="B260" s="195" t="s">
        <v>3129</v>
      </c>
      <c r="C260" s="114" t="s">
        <v>19</v>
      </c>
      <c r="D260" s="113" t="s">
        <v>20</v>
      </c>
    </row>
    <row r="261" spans="1:5" ht="13" hidden="1" x14ac:dyDescent="0.25">
      <c r="A261" s="174">
        <v>56</v>
      </c>
      <c r="B261" s="195" t="s">
        <v>3129</v>
      </c>
      <c r="C261" s="114" t="s">
        <v>21</v>
      </c>
      <c r="D261" s="113" t="s">
        <v>22</v>
      </c>
    </row>
    <row r="262" spans="1:5" ht="26" hidden="1" x14ac:dyDescent="0.25">
      <c r="A262" s="174">
        <v>56</v>
      </c>
      <c r="B262" s="195" t="s">
        <v>3129</v>
      </c>
      <c r="C262" s="114" t="s">
        <v>23</v>
      </c>
      <c r="D262" s="113" t="s">
        <v>24</v>
      </c>
    </row>
    <row r="263" spans="1:5" ht="26" hidden="1" x14ac:dyDescent="0.25">
      <c r="A263" s="174">
        <v>56</v>
      </c>
      <c r="B263" s="195" t="s">
        <v>3129</v>
      </c>
      <c r="C263" s="114" t="s">
        <v>25</v>
      </c>
      <c r="D263" s="113" t="s">
        <v>26</v>
      </c>
    </row>
    <row r="264" spans="1:5" ht="26" hidden="1" x14ac:dyDescent="0.25">
      <c r="A264" s="174">
        <v>56</v>
      </c>
      <c r="B264" s="195" t="s">
        <v>3129</v>
      </c>
      <c r="C264" s="114" t="s">
        <v>27</v>
      </c>
      <c r="D264" s="113" t="s">
        <v>28</v>
      </c>
    </row>
    <row r="265" spans="1:5" ht="13" hidden="1" x14ac:dyDescent="0.25">
      <c r="A265" s="174">
        <v>56</v>
      </c>
      <c r="B265" s="195" t="s">
        <v>3129</v>
      </c>
      <c r="C265" s="114">
        <v>98</v>
      </c>
      <c r="D265" s="113" t="s">
        <v>29</v>
      </c>
    </row>
    <row r="266" spans="1:5" ht="13" hidden="1" x14ac:dyDescent="0.25">
      <c r="A266" s="174">
        <v>56</v>
      </c>
      <c r="B266" s="195" t="s">
        <v>3129</v>
      </c>
      <c r="C266" s="114" t="s">
        <v>30</v>
      </c>
      <c r="D266" s="113" t="s">
        <v>31</v>
      </c>
    </row>
    <row r="267" spans="1:5" ht="13" hidden="1" x14ac:dyDescent="0.25">
      <c r="A267" s="174">
        <v>56</v>
      </c>
      <c r="B267" s="195" t="s">
        <v>3129</v>
      </c>
      <c r="C267" s="114" t="s">
        <v>32</v>
      </c>
      <c r="D267" s="113" t="s">
        <v>33</v>
      </c>
      <c r="E267" s="116" t="s">
        <v>4227</v>
      </c>
    </row>
    <row r="268" spans="1:5" ht="13" hidden="1" x14ac:dyDescent="0.25">
      <c r="A268" s="174">
        <v>56</v>
      </c>
      <c r="B268" s="195" t="s">
        <v>3129</v>
      </c>
      <c r="C268" s="114" t="s">
        <v>34</v>
      </c>
      <c r="D268" s="113" t="s">
        <v>35</v>
      </c>
      <c r="E268" s="116" t="s">
        <v>4227</v>
      </c>
    </row>
    <row r="269" spans="1:5" ht="13" hidden="1" x14ac:dyDescent="0.25">
      <c r="A269" s="174">
        <v>56</v>
      </c>
      <c r="B269" s="195" t="s">
        <v>3129</v>
      </c>
      <c r="C269" s="114" t="s">
        <v>36</v>
      </c>
      <c r="D269" s="113" t="s">
        <v>3476</v>
      </c>
      <c r="E269" s="116" t="s">
        <v>4227</v>
      </c>
    </row>
    <row r="270" spans="1:5" ht="26" hidden="1" x14ac:dyDescent="0.25">
      <c r="A270" s="174">
        <v>56</v>
      </c>
      <c r="B270" s="195" t="s">
        <v>3129</v>
      </c>
      <c r="C270" s="114" t="s">
        <v>3477</v>
      </c>
      <c r="D270" s="113" t="s">
        <v>3478</v>
      </c>
      <c r="E270" s="116" t="s">
        <v>4227</v>
      </c>
    </row>
    <row r="271" spans="1:5" ht="13" hidden="1" x14ac:dyDescent="0.25">
      <c r="A271" s="174">
        <v>56</v>
      </c>
      <c r="B271" s="195" t="s">
        <v>3129</v>
      </c>
      <c r="C271" s="114" t="s">
        <v>686</v>
      </c>
      <c r="D271" s="113" t="s">
        <v>687</v>
      </c>
      <c r="E271" s="116" t="s">
        <v>4227</v>
      </c>
    </row>
    <row r="272" spans="1:5" ht="13" hidden="1" x14ac:dyDescent="0.25">
      <c r="A272" s="174">
        <v>56</v>
      </c>
      <c r="B272" s="195" t="s">
        <v>3129</v>
      </c>
      <c r="C272" s="114" t="s">
        <v>688</v>
      </c>
      <c r="D272" s="113" t="s">
        <v>689</v>
      </c>
      <c r="E272" s="116" t="s">
        <v>4227</v>
      </c>
    </row>
    <row r="273" spans="1:5" ht="26" hidden="1" x14ac:dyDescent="0.25">
      <c r="A273" s="174">
        <v>56</v>
      </c>
      <c r="B273" s="195" t="s">
        <v>3129</v>
      </c>
      <c r="C273" s="114" t="s">
        <v>690</v>
      </c>
      <c r="D273" s="113" t="s">
        <v>691</v>
      </c>
      <c r="E273" s="116" t="s">
        <v>4227</v>
      </c>
    </row>
    <row r="274" spans="1:5" ht="13" hidden="1" x14ac:dyDescent="0.25">
      <c r="A274" s="174">
        <v>56</v>
      </c>
      <c r="B274" s="195" t="s">
        <v>3129</v>
      </c>
      <c r="C274" s="114" t="s">
        <v>692</v>
      </c>
      <c r="D274" s="113" t="s">
        <v>693</v>
      </c>
      <c r="E274" s="116" t="s">
        <v>4227</v>
      </c>
    </row>
    <row r="275" spans="1:5" ht="13" hidden="1" x14ac:dyDescent="0.25">
      <c r="A275" s="174">
        <v>56</v>
      </c>
      <c r="B275" s="195" t="s">
        <v>3129</v>
      </c>
      <c r="C275" s="114" t="s">
        <v>694</v>
      </c>
      <c r="D275" s="113" t="s">
        <v>695</v>
      </c>
      <c r="E275" s="116" t="s">
        <v>4227</v>
      </c>
    </row>
    <row r="276" spans="1:5" ht="13" hidden="1" x14ac:dyDescent="0.25">
      <c r="A276" s="174">
        <v>56</v>
      </c>
      <c r="B276" s="195" t="s">
        <v>3129</v>
      </c>
      <c r="C276" s="114" t="s">
        <v>696</v>
      </c>
      <c r="D276" s="113" t="s">
        <v>697</v>
      </c>
      <c r="E276" s="116" t="s">
        <v>4227</v>
      </c>
    </row>
    <row r="277" spans="1:5" ht="13" hidden="1" x14ac:dyDescent="0.25">
      <c r="A277" s="174">
        <v>56</v>
      </c>
      <c r="B277" s="195" t="s">
        <v>3129</v>
      </c>
      <c r="C277" s="114" t="s">
        <v>698</v>
      </c>
      <c r="D277" s="113" t="s">
        <v>699</v>
      </c>
      <c r="E277" s="116" t="s">
        <v>4227</v>
      </c>
    </row>
    <row r="278" spans="1:5" ht="26" hidden="1" x14ac:dyDescent="0.25">
      <c r="A278" s="174">
        <v>56</v>
      </c>
      <c r="B278" s="195" t="s">
        <v>3129</v>
      </c>
      <c r="C278" s="114" t="s">
        <v>700</v>
      </c>
      <c r="D278" s="113" t="s">
        <v>701</v>
      </c>
      <c r="E278" s="116" t="s">
        <v>4227</v>
      </c>
    </row>
    <row r="279" spans="1:5" ht="13" hidden="1" x14ac:dyDescent="0.25">
      <c r="A279" s="174">
        <v>56</v>
      </c>
      <c r="B279" s="195" t="s">
        <v>3129</v>
      </c>
      <c r="C279" s="114" t="s">
        <v>702</v>
      </c>
      <c r="D279" s="113" t="s">
        <v>3139</v>
      </c>
      <c r="E279" s="116" t="s">
        <v>4227</v>
      </c>
    </row>
    <row r="280" spans="1:5" ht="13" hidden="1" x14ac:dyDescent="0.25">
      <c r="A280" s="174">
        <v>56</v>
      </c>
      <c r="B280" s="195" t="s">
        <v>3129</v>
      </c>
      <c r="C280" s="114" t="s">
        <v>703</v>
      </c>
      <c r="D280" s="113" t="s">
        <v>704</v>
      </c>
      <c r="E280" s="116" t="s">
        <v>4227</v>
      </c>
    </row>
    <row r="281" spans="1:5" ht="26" hidden="1" x14ac:dyDescent="0.25">
      <c r="A281" s="174">
        <v>56</v>
      </c>
      <c r="B281" s="195" t="s">
        <v>3129</v>
      </c>
      <c r="C281" s="114" t="s">
        <v>705</v>
      </c>
      <c r="D281" s="113" t="s">
        <v>706</v>
      </c>
      <c r="E281" s="116" t="s">
        <v>4227</v>
      </c>
    </row>
    <row r="282" spans="1:5" ht="13" hidden="1" x14ac:dyDescent="0.25">
      <c r="A282" s="174">
        <v>56</v>
      </c>
      <c r="B282" s="195" t="s">
        <v>3129</v>
      </c>
      <c r="C282" s="114" t="s">
        <v>707</v>
      </c>
      <c r="D282" s="113" t="s">
        <v>708</v>
      </c>
      <c r="E282" s="116" t="s">
        <v>4227</v>
      </c>
    </row>
    <row r="283" spans="1:5" ht="13" hidden="1" x14ac:dyDescent="0.25">
      <c r="A283" s="174">
        <v>56</v>
      </c>
      <c r="B283" s="195" t="s">
        <v>3129</v>
      </c>
      <c r="C283" s="114" t="s">
        <v>709</v>
      </c>
      <c r="D283" s="113" t="s">
        <v>710</v>
      </c>
      <c r="E283" s="116" t="s">
        <v>4227</v>
      </c>
    </row>
    <row r="284" spans="1:5" ht="13" hidden="1" x14ac:dyDescent="0.25">
      <c r="A284" s="174">
        <v>56</v>
      </c>
      <c r="B284" s="195" t="s">
        <v>3129</v>
      </c>
      <c r="C284" s="114" t="s">
        <v>711</v>
      </c>
      <c r="D284" s="113" t="s">
        <v>1464</v>
      </c>
      <c r="E284" s="116" t="s">
        <v>4227</v>
      </c>
    </row>
    <row r="285" spans="1:5" ht="13" hidden="1" x14ac:dyDescent="0.25">
      <c r="A285" s="174">
        <v>56</v>
      </c>
      <c r="B285" s="195" t="s">
        <v>3129</v>
      </c>
      <c r="C285" s="114" t="s">
        <v>1567</v>
      </c>
      <c r="D285" s="113" t="s">
        <v>1568</v>
      </c>
      <c r="E285" s="116" t="s">
        <v>4227</v>
      </c>
    </row>
    <row r="286" spans="1:5" ht="26" hidden="1" x14ac:dyDescent="0.25">
      <c r="A286" s="174">
        <v>56</v>
      </c>
      <c r="B286" s="195" t="s">
        <v>3129</v>
      </c>
      <c r="C286" s="114" t="s">
        <v>1569</v>
      </c>
      <c r="D286" s="113" t="s">
        <v>1570</v>
      </c>
      <c r="E286" s="116" t="s">
        <v>4227</v>
      </c>
    </row>
    <row r="287" spans="1:5" ht="26" hidden="1" x14ac:dyDescent="0.25">
      <c r="A287" s="174">
        <v>56</v>
      </c>
      <c r="B287" s="195" t="s">
        <v>3129</v>
      </c>
      <c r="C287" s="114" t="s">
        <v>1571</v>
      </c>
      <c r="D287" s="113" t="s">
        <v>1572</v>
      </c>
      <c r="E287" s="116" t="s">
        <v>4227</v>
      </c>
    </row>
    <row r="288" spans="1:5" ht="13" hidden="1" x14ac:dyDescent="0.25">
      <c r="A288" s="174">
        <v>56</v>
      </c>
      <c r="B288" s="195" t="s">
        <v>3129</v>
      </c>
      <c r="C288" s="114" t="s">
        <v>1573</v>
      </c>
      <c r="D288" s="113" t="s">
        <v>1574</v>
      </c>
      <c r="E288" s="116" t="s">
        <v>4227</v>
      </c>
    </row>
    <row r="289" spans="1:5" ht="13" hidden="1" x14ac:dyDescent="0.25">
      <c r="A289" s="174">
        <v>56</v>
      </c>
      <c r="B289" s="195" t="s">
        <v>3129</v>
      </c>
      <c r="C289" s="114" t="s">
        <v>1575</v>
      </c>
      <c r="D289" s="113" t="s">
        <v>1576</v>
      </c>
      <c r="E289" s="116" t="s">
        <v>4227</v>
      </c>
    </row>
    <row r="290" spans="1:5" ht="13" hidden="1" x14ac:dyDescent="0.25">
      <c r="A290" s="174">
        <v>56</v>
      </c>
      <c r="B290" s="195" t="s">
        <v>3129</v>
      </c>
      <c r="C290" s="114" t="s">
        <v>1577</v>
      </c>
      <c r="D290" s="113" t="s">
        <v>1578</v>
      </c>
      <c r="E290" s="116" t="s">
        <v>4227</v>
      </c>
    </row>
    <row r="291" spans="1:5" ht="13" hidden="1" x14ac:dyDescent="0.25">
      <c r="A291" s="174">
        <v>56</v>
      </c>
      <c r="B291" s="195" t="s">
        <v>3129</v>
      </c>
      <c r="C291" s="114" t="s">
        <v>1579</v>
      </c>
      <c r="D291" s="113" t="s">
        <v>1580</v>
      </c>
      <c r="E291" s="116" t="s">
        <v>4227</v>
      </c>
    </row>
    <row r="292" spans="1:5" ht="26" hidden="1" x14ac:dyDescent="0.25">
      <c r="A292" s="174">
        <v>56</v>
      </c>
      <c r="B292" s="195" t="s">
        <v>3129</v>
      </c>
      <c r="C292" s="114" t="s">
        <v>1581</v>
      </c>
      <c r="D292" s="113" t="s">
        <v>1582</v>
      </c>
      <c r="E292" s="116" t="s">
        <v>4227</v>
      </c>
    </row>
    <row r="293" spans="1:5" ht="13" hidden="1" x14ac:dyDescent="0.25">
      <c r="A293" s="174">
        <v>56</v>
      </c>
      <c r="B293" s="195" t="s">
        <v>3129</v>
      </c>
      <c r="C293" s="114" t="s">
        <v>1583</v>
      </c>
      <c r="D293" s="113" t="s">
        <v>1584</v>
      </c>
      <c r="E293" s="116" t="s">
        <v>4227</v>
      </c>
    </row>
    <row r="294" spans="1:5" ht="13" hidden="1" x14ac:dyDescent="0.25">
      <c r="A294" s="174">
        <v>56</v>
      </c>
      <c r="B294" s="195" t="s">
        <v>3129</v>
      </c>
      <c r="C294" s="114" t="s">
        <v>1585</v>
      </c>
      <c r="D294" s="113" t="s">
        <v>1586</v>
      </c>
      <c r="E294" s="116" t="s">
        <v>4227</v>
      </c>
    </row>
    <row r="295" spans="1:5" ht="13" hidden="1" x14ac:dyDescent="0.25">
      <c r="A295" s="174">
        <v>56</v>
      </c>
      <c r="B295" s="195" t="s">
        <v>3129</v>
      </c>
      <c r="C295" s="114" t="s">
        <v>1587</v>
      </c>
      <c r="D295" s="113" t="s">
        <v>1588</v>
      </c>
      <c r="E295" s="116" t="s">
        <v>4227</v>
      </c>
    </row>
    <row r="296" spans="1:5" ht="13" hidden="1" x14ac:dyDescent="0.25">
      <c r="A296" s="174">
        <v>56</v>
      </c>
      <c r="B296" s="195" t="s">
        <v>3129</v>
      </c>
      <c r="C296" s="114" t="s">
        <v>1589</v>
      </c>
      <c r="D296" s="113" t="s">
        <v>2156</v>
      </c>
      <c r="E296" s="116" t="s">
        <v>4227</v>
      </c>
    </row>
    <row r="297" spans="1:5" ht="13" hidden="1" x14ac:dyDescent="0.25">
      <c r="A297" s="174">
        <v>56</v>
      </c>
      <c r="B297" s="195" t="s">
        <v>3129</v>
      </c>
      <c r="C297" s="114" t="s">
        <v>1590</v>
      </c>
      <c r="D297" s="113" t="s">
        <v>1591</v>
      </c>
      <c r="E297" s="116" t="s">
        <v>4227</v>
      </c>
    </row>
    <row r="298" spans="1:5" ht="13" hidden="1" x14ac:dyDescent="0.25">
      <c r="A298" s="174">
        <v>56</v>
      </c>
      <c r="B298" s="195" t="s">
        <v>3129</v>
      </c>
      <c r="C298" s="114" t="s">
        <v>1592</v>
      </c>
      <c r="D298" s="113" t="s">
        <v>1593</v>
      </c>
      <c r="E298" s="116" t="s">
        <v>4227</v>
      </c>
    </row>
    <row r="299" spans="1:5" ht="13" hidden="1" x14ac:dyDescent="0.25">
      <c r="A299" s="174">
        <v>56</v>
      </c>
      <c r="B299" s="195" t="s">
        <v>3129</v>
      </c>
      <c r="C299" s="114" t="s">
        <v>1594</v>
      </c>
      <c r="D299" s="113" t="s">
        <v>1595</v>
      </c>
      <c r="E299" s="116" t="s">
        <v>4227</v>
      </c>
    </row>
    <row r="300" spans="1:5" ht="26" hidden="1" x14ac:dyDescent="0.25">
      <c r="A300" s="174">
        <v>56</v>
      </c>
      <c r="B300" s="195" t="s">
        <v>3129</v>
      </c>
      <c r="C300" s="114" t="s">
        <v>1596</v>
      </c>
      <c r="D300" s="113" t="s">
        <v>1597</v>
      </c>
      <c r="E300" s="116" t="s">
        <v>4227</v>
      </c>
    </row>
    <row r="301" spans="1:5" ht="13" hidden="1" x14ac:dyDescent="0.25">
      <c r="A301" s="174">
        <v>56</v>
      </c>
      <c r="B301" s="195" t="s">
        <v>3129</v>
      </c>
      <c r="C301" s="114" t="s">
        <v>1598</v>
      </c>
      <c r="D301" s="113" t="s">
        <v>1599</v>
      </c>
      <c r="E301" s="116" t="s">
        <v>4227</v>
      </c>
    </row>
    <row r="302" spans="1:5" ht="13" hidden="1" x14ac:dyDescent="0.25">
      <c r="A302" s="174">
        <v>56</v>
      </c>
      <c r="B302" s="195" t="s">
        <v>3129</v>
      </c>
      <c r="C302" s="114" t="s">
        <v>1600</v>
      </c>
      <c r="D302" s="113" t="s">
        <v>1601</v>
      </c>
      <c r="E302" s="116" t="s">
        <v>4227</v>
      </c>
    </row>
    <row r="303" spans="1:5" ht="13" hidden="1" x14ac:dyDescent="0.25">
      <c r="A303" s="174">
        <v>56</v>
      </c>
      <c r="B303" s="195" t="s">
        <v>3129</v>
      </c>
      <c r="C303" s="114" t="s">
        <v>1602</v>
      </c>
      <c r="D303" s="113" t="s">
        <v>1603</v>
      </c>
      <c r="E303" s="116" t="s">
        <v>4227</v>
      </c>
    </row>
    <row r="304" spans="1:5" ht="13" hidden="1" x14ac:dyDescent="0.25">
      <c r="A304" s="174">
        <v>56</v>
      </c>
      <c r="B304" s="195" t="s">
        <v>3129</v>
      </c>
      <c r="C304" s="114" t="s">
        <v>1604</v>
      </c>
      <c r="D304" s="113" t="s">
        <v>1605</v>
      </c>
      <c r="E304" s="116" t="s">
        <v>4227</v>
      </c>
    </row>
    <row r="305" spans="1:5" ht="26" hidden="1" x14ac:dyDescent="0.25">
      <c r="A305" s="174">
        <v>56</v>
      </c>
      <c r="B305" s="195" t="s">
        <v>3129</v>
      </c>
      <c r="C305" s="114" t="s">
        <v>1606</v>
      </c>
      <c r="D305" s="113" t="s">
        <v>1607</v>
      </c>
      <c r="E305" s="116" t="s">
        <v>4227</v>
      </c>
    </row>
    <row r="306" spans="1:5" ht="26" hidden="1" x14ac:dyDescent="0.25">
      <c r="A306" s="174">
        <v>56</v>
      </c>
      <c r="B306" s="195" t="s">
        <v>3129</v>
      </c>
      <c r="C306" s="114" t="s">
        <v>1608</v>
      </c>
      <c r="D306" s="113" t="s">
        <v>1609</v>
      </c>
      <c r="E306" s="116" t="s">
        <v>4227</v>
      </c>
    </row>
    <row r="307" spans="1:5" ht="13" hidden="1" x14ac:dyDescent="0.25">
      <c r="A307" s="174">
        <v>56</v>
      </c>
      <c r="B307" s="195" t="s">
        <v>3129</v>
      </c>
      <c r="C307" s="114" t="s">
        <v>1610</v>
      </c>
      <c r="D307" s="113" t="s">
        <v>1611</v>
      </c>
      <c r="E307" s="116" t="s">
        <v>4227</v>
      </c>
    </row>
    <row r="308" spans="1:5" ht="26" hidden="1" x14ac:dyDescent="0.25">
      <c r="A308" s="174">
        <v>56</v>
      </c>
      <c r="B308" s="195" t="s">
        <v>3129</v>
      </c>
      <c r="C308" s="114" t="s">
        <v>1612</v>
      </c>
      <c r="D308" s="113" t="s">
        <v>1613</v>
      </c>
      <c r="E308" s="116" t="s">
        <v>4227</v>
      </c>
    </row>
    <row r="309" spans="1:5" ht="13" hidden="1" x14ac:dyDescent="0.25">
      <c r="A309" s="174">
        <v>56</v>
      </c>
      <c r="B309" s="195" t="s">
        <v>3129</v>
      </c>
      <c r="C309" s="114" t="s">
        <v>1614</v>
      </c>
      <c r="D309" s="113" t="s">
        <v>1615</v>
      </c>
      <c r="E309" s="116" t="s">
        <v>4227</v>
      </c>
    </row>
    <row r="310" spans="1:5" ht="26" hidden="1" x14ac:dyDescent="0.25">
      <c r="A310" s="174">
        <v>56</v>
      </c>
      <c r="B310" s="195" t="s">
        <v>3129</v>
      </c>
      <c r="C310" s="114" t="s">
        <v>1616</v>
      </c>
      <c r="D310" s="113" t="s">
        <v>1617</v>
      </c>
      <c r="E310" s="116" t="s">
        <v>4227</v>
      </c>
    </row>
    <row r="311" spans="1:5" ht="26" hidden="1" x14ac:dyDescent="0.25">
      <c r="A311" s="174">
        <v>56</v>
      </c>
      <c r="B311" s="195" t="s">
        <v>3129</v>
      </c>
      <c r="C311" s="114" t="s">
        <v>1618</v>
      </c>
      <c r="D311" s="113" t="s">
        <v>1619</v>
      </c>
      <c r="E311" s="116" t="s">
        <v>4227</v>
      </c>
    </row>
    <row r="312" spans="1:5" ht="13" hidden="1" x14ac:dyDescent="0.25">
      <c r="A312" s="174">
        <v>56</v>
      </c>
      <c r="B312" s="195" t="s">
        <v>3129</v>
      </c>
      <c r="C312" s="114" t="s">
        <v>1620</v>
      </c>
      <c r="D312" s="113" t="s">
        <v>1621</v>
      </c>
      <c r="E312" s="116" t="s">
        <v>4227</v>
      </c>
    </row>
    <row r="313" spans="1:5" ht="13" hidden="1" x14ac:dyDescent="0.25">
      <c r="A313" s="174">
        <v>56</v>
      </c>
      <c r="B313" s="195" t="s">
        <v>3129</v>
      </c>
      <c r="C313" s="114" t="s">
        <v>1622</v>
      </c>
      <c r="D313" s="113" t="s">
        <v>1623</v>
      </c>
      <c r="E313" s="116" t="s">
        <v>4227</v>
      </c>
    </row>
    <row r="314" spans="1:5" ht="26" hidden="1" x14ac:dyDescent="0.25">
      <c r="A314" s="174">
        <v>56</v>
      </c>
      <c r="B314" s="195" t="s">
        <v>3129</v>
      </c>
      <c r="C314" s="114" t="s">
        <v>1624</v>
      </c>
      <c r="D314" s="113" t="s">
        <v>1625</v>
      </c>
      <c r="E314" s="116" t="s">
        <v>4227</v>
      </c>
    </row>
    <row r="315" spans="1:5" ht="13" hidden="1" x14ac:dyDescent="0.25">
      <c r="A315" s="174">
        <v>56</v>
      </c>
      <c r="B315" s="195" t="s">
        <v>3129</v>
      </c>
      <c r="C315" s="114" t="s">
        <v>1626</v>
      </c>
      <c r="D315" s="113" t="s">
        <v>1627</v>
      </c>
      <c r="E315" s="116" t="s">
        <v>4227</v>
      </c>
    </row>
    <row r="316" spans="1:5" ht="13" hidden="1" x14ac:dyDescent="0.25">
      <c r="A316" s="174">
        <v>56</v>
      </c>
      <c r="B316" s="195" t="s">
        <v>3129</v>
      </c>
      <c r="C316" s="114" t="s">
        <v>1628</v>
      </c>
      <c r="D316" s="113" t="s">
        <v>2948</v>
      </c>
      <c r="E316" s="116" t="s">
        <v>4227</v>
      </c>
    </row>
    <row r="317" spans="1:5" ht="13" hidden="1" x14ac:dyDescent="0.25">
      <c r="A317" s="174">
        <v>56</v>
      </c>
      <c r="B317" s="195" t="s">
        <v>3129</v>
      </c>
      <c r="C317" s="114" t="s">
        <v>2949</v>
      </c>
      <c r="D317" s="113" t="s">
        <v>2950</v>
      </c>
      <c r="E317" s="116" t="s">
        <v>4227</v>
      </c>
    </row>
    <row r="318" spans="1:5" ht="13" hidden="1" x14ac:dyDescent="0.25">
      <c r="A318" s="174">
        <v>56</v>
      </c>
      <c r="B318" s="195" t="s">
        <v>3129</v>
      </c>
      <c r="C318" s="114" t="s">
        <v>2951</v>
      </c>
      <c r="D318" s="113" t="s">
        <v>2952</v>
      </c>
      <c r="E318" s="116" t="s">
        <v>4227</v>
      </c>
    </row>
    <row r="319" spans="1:5" ht="13" hidden="1" x14ac:dyDescent="0.25">
      <c r="A319" s="174">
        <v>56</v>
      </c>
      <c r="B319" s="195" t="s">
        <v>3129</v>
      </c>
      <c r="C319" s="114" t="s">
        <v>2953</v>
      </c>
      <c r="D319" s="113" t="s">
        <v>2954</v>
      </c>
      <c r="E319" s="116" t="s">
        <v>4227</v>
      </c>
    </row>
    <row r="320" spans="1:5" ht="13" hidden="1" x14ac:dyDescent="0.25">
      <c r="A320" s="174">
        <v>56</v>
      </c>
      <c r="B320" s="195" t="s">
        <v>3129</v>
      </c>
      <c r="C320" s="114" t="s">
        <v>2955</v>
      </c>
      <c r="D320" s="113" t="s">
        <v>2956</v>
      </c>
      <c r="E320" s="116" t="s">
        <v>4227</v>
      </c>
    </row>
    <row r="321" spans="1:5" ht="13" hidden="1" x14ac:dyDescent="0.25">
      <c r="A321" s="174">
        <v>56</v>
      </c>
      <c r="B321" s="195" t="s">
        <v>3129</v>
      </c>
      <c r="C321" s="114" t="s">
        <v>2957</v>
      </c>
      <c r="D321" s="113" t="s">
        <v>2958</v>
      </c>
      <c r="E321" s="116" t="s">
        <v>4227</v>
      </c>
    </row>
    <row r="322" spans="1:5" ht="13" hidden="1" x14ac:dyDescent="0.25">
      <c r="A322" s="174">
        <v>56</v>
      </c>
      <c r="B322" s="195" t="s">
        <v>3129</v>
      </c>
      <c r="C322" s="114" t="s">
        <v>2959</v>
      </c>
      <c r="D322" s="113" t="s">
        <v>2960</v>
      </c>
      <c r="E322" s="116" t="s">
        <v>4227</v>
      </c>
    </row>
    <row r="323" spans="1:5" ht="13" hidden="1" x14ac:dyDescent="0.25">
      <c r="A323" s="174">
        <v>56</v>
      </c>
      <c r="B323" s="195" t="s">
        <v>3129</v>
      </c>
      <c r="C323" s="114" t="s">
        <v>2961</v>
      </c>
      <c r="D323" s="113" t="s">
        <v>2962</v>
      </c>
      <c r="E323" s="116" t="s">
        <v>4227</v>
      </c>
    </row>
    <row r="324" spans="1:5" ht="26" hidden="1" x14ac:dyDescent="0.25">
      <c r="A324" s="174">
        <v>56</v>
      </c>
      <c r="B324" s="195" t="s">
        <v>3129</v>
      </c>
      <c r="C324" s="114" t="s">
        <v>1629</v>
      </c>
      <c r="D324" s="113" t="s">
        <v>1630</v>
      </c>
      <c r="E324" s="116" t="s">
        <v>4227</v>
      </c>
    </row>
    <row r="325" spans="1:5" ht="26" hidden="1" x14ac:dyDescent="0.25">
      <c r="A325" s="174">
        <v>56</v>
      </c>
      <c r="B325" s="195" t="s">
        <v>3129</v>
      </c>
      <c r="C325" s="114" t="s">
        <v>1631</v>
      </c>
      <c r="D325" s="113" t="s">
        <v>1632</v>
      </c>
      <c r="E325" s="116" t="s">
        <v>4227</v>
      </c>
    </row>
    <row r="326" spans="1:5" ht="26" hidden="1" x14ac:dyDescent="0.25">
      <c r="A326" s="174">
        <v>56</v>
      </c>
      <c r="B326" s="195" t="s">
        <v>3129</v>
      </c>
      <c r="C326" s="114" t="s">
        <v>1633</v>
      </c>
      <c r="D326" s="113" t="s">
        <v>2903</v>
      </c>
      <c r="E326" s="116" t="s">
        <v>4227</v>
      </c>
    </row>
    <row r="327" spans="1:5" ht="26" hidden="1" x14ac:dyDescent="0.25">
      <c r="A327" s="174">
        <v>56</v>
      </c>
      <c r="B327" s="195" t="s">
        <v>3129</v>
      </c>
      <c r="C327" s="114" t="s">
        <v>2904</v>
      </c>
      <c r="D327" s="113" t="s">
        <v>2905</v>
      </c>
      <c r="E327" s="116" t="s">
        <v>4227</v>
      </c>
    </row>
    <row r="328" spans="1:5" ht="13" hidden="1" x14ac:dyDescent="0.25">
      <c r="A328" s="174">
        <v>56</v>
      </c>
      <c r="B328" s="195" t="s">
        <v>3129</v>
      </c>
      <c r="C328" s="114" t="s">
        <v>2906</v>
      </c>
      <c r="D328" s="113" t="s">
        <v>2907</v>
      </c>
      <c r="E328" s="116" t="s">
        <v>4227</v>
      </c>
    </row>
    <row r="329" spans="1:5" ht="13" hidden="1" x14ac:dyDescent="0.25">
      <c r="A329" s="174">
        <v>56</v>
      </c>
      <c r="B329" s="195" t="s">
        <v>3129</v>
      </c>
      <c r="C329" s="114" t="s">
        <v>2908</v>
      </c>
      <c r="D329" s="113" t="s">
        <v>2909</v>
      </c>
      <c r="E329" s="116" t="s">
        <v>4227</v>
      </c>
    </row>
    <row r="330" spans="1:5" ht="13" hidden="1" x14ac:dyDescent="0.25">
      <c r="A330" s="174">
        <v>56</v>
      </c>
      <c r="B330" s="195" t="s">
        <v>3129</v>
      </c>
      <c r="C330" s="114" t="s">
        <v>2910</v>
      </c>
      <c r="D330" s="113" t="s">
        <v>2911</v>
      </c>
      <c r="E330" s="116" t="s">
        <v>4227</v>
      </c>
    </row>
    <row r="331" spans="1:5" ht="13" hidden="1" x14ac:dyDescent="0.25">
      <c r="A331" s="174">
        <v>56</v>
      </c>
      <c r="B331" s="195" t="s">
        <v>3129</v>
      </c>
      <c r="C331" s="114" t="s">
        <v>2912</v>
      </c>
      <c r="D331" s="113" t="s">
        <v>2913</v>
      </c>
      <c r="E331" s="116" t="s">
        <v>4227</v>
      </c>
    </row>
    <row r="332" spans="1:5" ht="13" hidden="1" x14ac:dyDescent="0.25">
      <c r="A332" s="174">
        <v>56</v>
      </c>
      <c r="B332" s="195" t="s">
        <v>3129</v>
      </c>
      <c r="C332" s="114" t="s">
        <v>2914</v>
      </c>
      <c r="D332" s="113" t="s">
        <v>2915</v>
      </c>
      <c r="E332" s="116" t="s">
        <v>4227</v>
      </c>
    </row>
    <row r="333" spans="1:5" ht="26" hidden="1" x14ac:dyDescent="0.25">
      <c r="A333" s="174">
        <v>56</v>
      </c>
      <c r="B333" s="195" t="s">
        <v>3129</v>
      </c>
      <c r="C333" s="114" t="s">
        <v>2916</v>
      </c>
      <c r="D333" s="113" t="s">
        <v>2917</v>
      </c>
      <c r="E333" s="116" t="s">
        <v>4227</v>
      </c>
    </row>
    <row r="334" spans="1:5" ht="13" hidden="1" x14ac:dyDescent="0.25">
      <c r="A334" s="174">
        <v>56</v>
      </c>
      <c r="B334" s="195" t="s">
        <v>3129</v>
      </c>
      <c r="C334" s="114" t="s">
        <v>2918</v>
      </c>
      <c r="D334" s="113" t="s">
        <v>2919</v>
      </c>
      <c r="E334" s="116" t="s">
        <v>4227</v>
      </c>
    </row>
    <row r="335" spans="1:5" ht="26" hidden="1" x14ac:dyDescent="0.25">
      <c r="A335" s="174">
        <v>56</v>
      </c>
      <c r="B335" s="195" t="s">
        <v>3129</v>
      </c>
      <c r="C335" s="114" t="s">
        <v>2920</v>
      </c>
      <c r="D335" s="113" t="s">
        <v>2921</v>
      </c>
      <c r="E335" s="116" t="s">
        <v>4227</v>
      </c>
    </row>
    <row r="336" spans="1:5" ht="13" hidden="1" x14ac:dyDescent="0.25">
      <c r="A336" s="174">
        <v>56</v>
      </c>
      <c r="B336" s="195" t="s">
        <v>3129</v>
      </c>
      <c r="C336" s="114" t="s">
        <v>2922</v>
      </c>
      <c r="D336" s="113" t="s">
        <v>2923</v>
      </c>
      <c r="E336" s="116" t="s">
        <v>4227</v>
      </c>
    </row>
    <row r="337" spans="1:5" ht="26" hidden="1" x14ac:dyDescent="0.25">
      <c r="A337" s="174">
        <v>56</v>
      </c>
      <c r="B337" s="195" t="s">
        <v>3129</v>
      </c>
      <c r="C337" s="114" t="s">
        <v>2924</v>
      </c>
      <c r="D337" s="113" t="s">
        <v>2925</v>
      </c>
      <c r="E337" s="116" t="s">
        <v>4227</v>
      </c>
    </row>
    <row r="338" spans="1:5" ht="13" hidden="1" x14ac:dyDescent="0.25">
      <c r="A338" s="174">
        <v>56</v>
      </c>
      <c r="B338" s="195" t="s">
        <v>3129</v>
      </c>
      <c r="C338" s="114" t="s">
        <v>2926</v>
      </c>
      <c r="D338" s="113" t="s">
        <v>2927</v>
      </c>
      <c r="E338" s="116" t="s">
        <v>4227</v>
      </c>
    </row>
    <row r="339" spans="1:5" ht="13" hidden="1" x14ac:dyDescent="0.25">
      <c r="A339" s="174">
        <v>56</v>
      </c>
      <c r="B339" s="195" t="s">
        <v>3129</v>
      </c>
      <c r="C339" s="114" t="s">
        <v>2928</v>
      </c>
      <c r="D339" s="113" t="s">
        <v>950</v>
      </c>
      <c r="E339" s="116" t="s">
        <v>4227</v>
      </c>
    </row>
    <row r="340" spans="1:5" ht="26" hidden="1" x14ac:dyDescent="0.25">
      <c r="A340" s="174">
        <v>56</v>
      </c>
      <c r="B340" s="195" t="s">
        <v>3129</v>
      </c>
      <c r="C340" s="114" t="s">
        <v>2929</v>
      </c>
      <c r="D340" s="113" t="s">
        <v>2930</v>
      </c>
      <c r="E340" s="116" t="s">
        <v>4227</v>
      </c>
    </row>
    <row r="341" spans="1:5" ht="13" hidden="1" x14ac:dyDescent="0.25">
      <c r="A341" s="174">
        <v>56</v>
      </c>
      <c r="B341" s="195" t="s">
        <v>3129</v>
      </c>
      <c r="C341" s="114" t="s">
        <v>2931</v>
      </c>
      <c r="D341" s="113" t="s">
        <v>2932</v>
      </c>
      <c r="E341" s="116" t="s">
        <v>4227</v>
      </c>
    </row>
    <row r="342" spans="1:5" ht="26" hidden="1" x14ac:dyDescent="0.25">
      <c r="A342" s="174">
        <v>56</v>
      </c>
      <c r="B342" s="195" t="s">
        <v>3129</v>
      </c>
      <c r="C342" s="114" t="s">
        <v>2933</v>
      </c>
      <c r="D342" s="113" t="s">
        <v>2934</v>
      </c>
      <c r="E342" s="116" t="s">
        <v>4227</v>
      </c>
    </row>
    <row r="343" spans="1:5" ht="26" hidden="1" x14ac:dyDescent="0.25">
      <c r="A343" s="174">
        <v>56</v>
      </c>
      <c r="B343" s="195" t="s">
        <v>3129</v>
      </c>
      <c r="C343" s="114" t="s">
        <v>2935</v>
      </c>
      <c r="D343" s="113" t="s">
        <v>2936</v>
      </c>
      <c r="E343" s="116" t="s">
        <v>4227</v>
      </c>
    </row>
    <row r="344" spans="1:5" ht="13" hidden="1" x14ac:dyDescent="0.25">
      <c r="A344" s="174">
        <v>56</v>
      </c>
      <c r="B344" s="195" t="s">
        <v>3129</v>
      </c>
      <c r="C344" s="114" t="s">
        <v>2937</v>
      </c>
      <c r="D344" s="113" t="s">
        <v>2938</v>
      </c>
      <c r="E344" s="116" t="s">
        <v>4227</v>
      </c>
    </row>
    <row r="345" spans="1:5" ht="13" hidden="1" x14ac:dyDescent="0.25">
      <c r="A345" s="174">
        <v>56</v>
      </c>
      <c r="B345" s="195" t="s">
        <v>3129</v>
      </c>
      <c r="C345" s="114" t="s">
        <v>2939</v>
      </c>
      <c r="D345" s="113" t="s">
        <v>2940</v>
      </c>
      <c r="E345" s="116" t="s">
        <v>4227</v>
      </c>
    </row>
    <row r="346" spans="1:5" ht="26" hidden="1" x14ac:dyDescent="0.25">
      <c r="A346" s="174">
        <v>56</v>
      </c>
      <c r="B346" s="195" t="s">
        <v>3129</v>
      </c>
      <c r="C346" s="114" t="s">
        <v>2941</v>
      </c>
      <c r="D346" s="113" t="s">
        <v>2942</v>
      </c>
      <c r="E346" s="116" t="s">
        <v>4227</v>
      </c>
    </row>
    <row r="347" spans="1:5" ht="26" hidden="1" x14ac:dyDescent="0.25">
      <c r="A347" s="174">
        <v>56</v>
      </c>
      <c r="B347" s="195" t="s">
        <v>3129</v>
      </c>
      <c r="C347" s="114" t="s">
        <v>2943</v>
      </c>
      <c r="D347" s="113" t="s">
        <v>2944</v>
      </c>
      <c r="E347" s="116" t="s">
        <v>4227</v>
      </c>
    </row>
    <row r="348" spans="1:5" ht="13" hidden="1" x14ac:dyDescent="0.25">
      <c r="A348" s="174">
        <v>56</v>
      </c>
      <c r="B348" s="195" t="s">
        <v>3129</v>
      </c>
      <c r="C348" s="114" t="s">
        <v>2945</v>
      </c>
      <c r="D348" s="113" t="s">
        <v>2946</v>
      </c>
      <c r="E348" s="116" t="s">
        <v>4227</v>
      </c>
    </row>
    <row r="349" spans="1:5" ht="26" hidden="1" x14ac:dyDescent="0.25">
      <c r="A349" s="174">
        <v>56</v>
      </c>
      <c r="B349" s="195" t="s">
        <v>3129</v>
      </c>
      <c r="C349" s="114" t="s">
        <v>2947</v>
      </c>
      <c r="D349" s="113" t="s">
        <v>1046</v>
      </c>
      <c r="E349" s="116" t="s">
        <v>4227</v>
      </c>
    </row>
    <row r="350" spans="1:5" ht="13" hidden="1" x14ac:dyDescent="0.25">
      <c r="A350" s="174">
        <v>56</v>
      </c>
      <c r="B350" s="195" t="s">
        <v>3129</v>
      </c>
      <c r="C350" s="114" t="s">
        <v>1047</v>
      </c>
      <c r="D350" s="113" t="s">
        <v>882</v>
      </c>
      <c r="E350" s="116" t="s">
        <v>4227</v>
      </c>
    </row>
    <row r="351" spans="1:5" ht="13" hidden="1" x14ac:dyDescent="0.25">
      <c r="A351" s="174">
        <v>56</v>
      </c>
      <c r="B351" s="195" t="s">
        <v>3129</v>
      </c>
      <c r="C351" s="114" t="s">
        <v>883</v>
      </c>
      <c r="D351" s="113" t="s">
        <v>3587</v>
      </c>
      <c r="E351" s="116" t="s">
        <v>4227</v>
      </c>
    </row>
    <row r="352" spans="1:5" ht="26" hidden="1" x14ac:dyDescent="0.25">
      <c r="A352" s="174">
        <v>56</v>
      </c>
      <c r="B352" s="195" t="s">
        <v>3129</v>
      </c>
      <c r="C352" s="114" t="s">
        <v>3588</v>
      </c>
      <c r="D352" s="113" t="s">
        <v>3504</v>
      </c>
      <c r="E352" s="116" t="s">
        <v>4227</v>
      </c>
    </row>
    <row r="353" spans="1:5" ht="13" hidden="1" x14ac:dyDescent="0.25">
      <c r="A353" s="174">
        <v>56</v>
      </c>
      <c r="B353" s="195" t="s">
        <v>3129</v>
      </c>
      <c r="C353" s="114" t="s">
        <v>3505</v>
      </c>
      <c r="D353" s="113" t="s">
        <v>3506</v>
      </c>
      <c r="E353" s="116" t="s">
        <v>4227</v>
      </c>
    </row>
    <row r="354" spans="1:5" ht="13" hidden="1" x14ac:dyDescent="0.25">
      <c r="A354" s="174">
        <v>56</v>
      </c>
      <c r="B354" s="195" t="s">
        <v>3129</v>
      </c>
      <c r="C354" s="114" t="s">
        <v>3507</v>
      </c>
      <c r="D354" s="113" t="s">
        <v>3508</v>
      </c>
      <c r="E354" s="116" t="s">
        <v>4227</v>
      </c>
    </row>
    <row r="355" spans="1:5" ht="13" hidden="1" x14ac:dyDescent="0.25">
      <c r="A355" s="174">
        <v>56</v>
      </c>
      <c r="B355" s="195" t="s">
        <v>3129</v>
      </c>
      <c r="C355" s="114" t="s">
        <v>3509</v>
      </c>
      <c r="D355" s="113" t="s">
        <v>3510</v>
      </c>
      <c r="E355" s="116" t="s">
        <v>4227</v>
      </c>
    </row>
    <row r="356" spans="1:5" ht="13" hidden="1" x14ac:dyDescent="0.25">
      <c r="A356" s="174">
        <v>56</v>
      </c>
      <c r="B356" s="195" t="s">
        <v>3129</v>
      </c>
      <c r="C356" s="114" t="s">
        <v>3511</v>
      </c>
      <c r="D356" s="113" t="s">
        <v>851</v>
      </c>
      <c r="E356" s="116" t="s">
        <v>4227</v>
      </c>
    </row>
    <row r="357" spans="1:5" ht="13" hidden="1" x14ac:dyDescent="0.25">
      <c r="A357" s="174">
        <v>56</v>
      </c>
      <c r="B357" s="195" t="s">
        <v>3129</v>
      </c>
      <c r="C357" s="114" t="s">
        <v>852</v>
      </c>
      <c r="D357" s="113" t="s">
        <v>853</v>
      </c>
      <c r="E357" s="116" t="s">
        <v>4227</v>
      </c>
    </row>
    <row r="358" spans="1:5" ht="26" hidden="1" x14ac:dyDescent="0.25">
      <c r="A358" s="174">
        <v>56</v>
      </c>
      <c r="B358" s="195" t="s">
        <v>3129</v>
      </c>
      <c r="C358" s="114" t="s">
        <v>854</v>
      </c>
      <c r="D358" s="113" t="s">
        <v>855</v>
      </c>
      <c r="E358" s="116" t="s">
        <v>4227</v>
      </c>
    </row>
    <row r="359" spans="1:5" ht="13" hidden="1" x14ac:dyDescent="0.25">
      <c r="A359" s="174">
        <v>56</v>
      </c>
      <c r="B359" s="195" t="s">
        <v>3129</v>
      </c>
      <c r="C359" s="114" t="s">
        <v>856</v>
      </c>
      <c r="D359" s="113" t="s">
        <v>958</v>
      </c>
      <c r="E359" s="116" t="s">
        <v>4227</v>
      </c>
    </row>
    <row r="360" spans="1:5" ht="26" hidden="1" x14ac:dyDescent="0.25">
      <c r="A360" s="174">
        <v>56</v>
      </c>
      <c r="B360" s="195" t="s">
        <v>3129</v>
      </c>
      <c r="C360" s="114" t="s">
        <v>857</v>
      </c>
      <c r="D360" s="113" t="s">
        <v>858</v>
      </c>
      <c r="E360" s="116" t="s">
        <v>4227</v>
      </c>
    </row>
    <row r="361" spans="1:5" ht="26" hidden="1" x14ac:dyDescent="0.25">
      <c r="A361" s="174">
        <v>56</v>
      </c>
      <c r="B361" s="195" t="s">
        <v>3129</v>
      </c>
      <c r="C361" s="114" t="s">
        <v>859</v>
      </c>
      <c r="D361" s="113" t="s">
        <v>860</v>
      </c>
      <c r="E361" s="116" t="s">
        <v>4227</v>
      </c>
    </row>
    <row r="362" spans="1:5" ht="13" hidden="1" x14ac:dyDescent="0.25">
      <c r="A362" s="174">
        <v>56</v>
      </c>
      <c r="B362" s="195" t="s">
        <v>3129</v>
      </c>
      <c r="C362" s="114" t="s">
        <v>861</v>
      </c>
      <c r="D362" s="113" t="s">
        <v>862</v>
      </c>
      <c r="E362" s="116" t="s">
        <v>4227</v>
      </c>
    </row>
    <row r="363" spans="1:5" ht="26" hidden="1" x14ac:dyDescent="0.25">
      <c r="A363" s="174">
        <v>56</v>
      </c>
      <c r="B363" s="195" t="s">
        <v>3129</v>
      </c>
      <c r="C363" s="114" t="s">
        <v>863</v>
      </c>
      <c r="D363" s="113" t="s">
        <v>864</v>
      </c>
      <c r="E363" s="116" t="s">
        <v>4227</v>
      </c>
    </row>
    <row r="364" spans="1:5" ht="26" hidden="1" x14ac:dyDescent="0.25">
      <c r="A364" s="174">
        <v>56</v>
      </c>
      <c r="B364" s="195" t="s">
        <v>3129</v>
      </c>
      <c r="C364" s="114" t="s">
        <v>865</v>
      </c>
      <c r="D364" s="113" t="s">
        <v>866</v>
      </c>
      <c r="E364" s="116" t="s">
        <v>4227</v>
      </c>
    </row>
    <row r="365" spans="1:5" ht="26" hidden="1" x14ac:dyDescent="0.25">
      <c r="A365" s="174">
        <v>56</v>
      </c>
      <c r="B365" s="195" t="s">
        <v>3129</v>
      </c>
      <c r="C365" s="114" t="s">
        <v>867</v>
      </c>
      <c r="D365" s="113" t="s">
        <v>868</v>
      </c>
      <c r="E365" s="116" t="s">
        <v>4227</v>
      </c>
    </row>
    <row r="366" spans="1:5" ht="26" hidden="1" x14ac:dyDescent="0.25">
      <c r="A366" s="174">
        <v>56</v>
      </c>
      <c r="B366" s="195" t="s">
        <v>3129</v>
      </c>
      <c r="C366" s="114" t="s">
        <v>869</v>
      </c>
      <c r="D366" s="113" t="s">
        <v>870</v>
      </c>
      <c r="E366" s="116" t="s">
        <v>4227</v>
      </c>
    </row>
    <row r="367" spans="1:5" ht="26" hidden="1" x14ac:dyDescent="0.25">
      <c r="A367" s="174">
        <v>56</v>
      </c>
      <c r="B367" s="195" t="s">
        <v>3129</v>
      </c>
      <c r="C367" s="114" t="s">
        <v>871</v>
      </c>
      <c r="D367" s="113" t="s">
        <v>872</v>
      </c>
      <c r="E367" s="116" t="s">
        <v>4227</v>
      </c>
    </row>
    <row r="368" spans="1:5" ht="26" hidden="1" x14ac:dyDescent="0.25">
      <c r="A368" s="174">
        <v>56</v>
      </c>
      <c r="B368" s="195" t="s">
        <v>3129</v>
      </c>
      <c r="C368" s="114" t="s">
        <v>873</v>
      </c>
      <c r="D368" s="113" t="s">
        <v>874</v>
      </c>
      <c r="E368" s="116" t="s">
        <v>4227</v>
      </c>
    </row>
    <row r="369" spans="1:5" ht="26" hidden="1" x14ac:dyDescent="0.25">
      <c r="A369" s="174">
        <v>56</v>
      </c>
      <c r="B369" s="195" t="s">
        <v>3129</v>
      </c>
      <c r="C369" s="114" t="s">
        <v>875</v>
      </c>
      <c r="D369" s="113" t="s">
        <v>876</v>
      </c>
      <c r="E369" s="116" t="s">
        <v>4227</v>
      </c>
    </row>
    <row r="370" spans="1:5" ht="26" hidden="1" x14ac:dyDescent="0.25">
      <c r="A370" s="174">
        <v>56</v>
      </c>
      <c r="B370" s="195" t="s">
        <v>3129</v>
      </c>
      <c r="C370" s="114" t="s">
        <v>877</v>
      </c>
      <c r="D370" s="113" t="s">
        <v>878</v>
      </c>
      <c r="E370" s="116" t="s">
        <v>4227</v>
      </c>
    </row>
    <row r="371" spans="1:5" ht="26" hidden="1" x14ac:dyDescent="0.25">
      <c r="A371" s="174">
        <v>56</v>
      </c>
      <c r="B371" s="195" t="s">
        <v>3129</v>
      </c>
      <c r="C371" s="114" t="s">
        <v>879</v>
      </c>
      <c r="D371" s="113" t="s">
        <v>880</v>
      </c>
      <c r="E371" s="116" t="s">
        <v>4227</v>
      </c>
    </row>
    <row r="372" spans="1:5" ht="26" hidden="1" x14ac:dyDescent="0.25">
      <c r="A372" s="174">
        <v>56</v>
      </c>
      <c r="B372" s="195" t="s">
        <v>3129</v>
      </c>
      <c r="C372" s="114" t="s">
        <v>881</v>
      </c>
      <c r="D372" s="113" t="s">
        <v>2555</v>
      </c>
      <c r="E372" s="116" t="s">
        <v>4227</v>
      </c>
    </row>
    <row r="373" spans="1:5" ht="13" hidden="1" x14ac:dyDescent="0.25">
      <c r="A373" s="174">
        <v>56</v>
      </c>
      <c r="B373" s="195" t="s">
        <v>3129</v>
      </c>
      <c r="C373" s="114" t="s">
        <v>2556</v>
      </c>
      <c r="D373" s="113" t="s">
        <v>2557</v>
      </c>
      <c r="E373" s="116" t="s">
        <v>4227</v>
      </c>
    </row>
    <row r="374" spans="1:5" ht="13" hidden="1" x14ac:dyDescent="0.25">
      <c r="A374" s="174">
        <v>56</v>
      </c>
      <c r="B374" s="195" t="s">
        <v>3129</v>
      </c>
      <c r="C374" s="114" t="s">
        <v>2558</v>
      </c>
      <c r="D374" s="113" t="s">
        <v>2559</v>
      </c>
      <c r="E374" s="116" t="s">
        <v>4227</v>
      </c>
    </row>
    <row r="375" spans="1:5" ht="13" hidden="1" x14ac:dyDescent="0.25">
      <c r="A375" s="174">
        <v>56</v>
      </c>
      <c r="B375" s="195" t="s">
        <v>3129</v>
      </c>
      <c r="C375" s="114" t="s">
        <v>2560</v>
      </c>
      <c r="D375" s="113" t="s">
        <v>2561</v>
      </c>
      <c r="E375" s="116" t="s">
        <v>4227</v>
      </c>
    </row>
    <row r="376" spans="1:5" ht="26" hidden="1" x14ac:dyDescent="0.25">
      <c r="A376" s="174">
        <v>56</v>
      </c>
      <c r="B376" s="195" t="s">
        <v>3129</v>
      </c>
      <c r="C376" s="114" t="s">
        <v>2562</v>
      </c>
      <c r="D376" s="113" t="s">
        <v>601</v>
      </c>
      <c r="E376" s="116" t="s">
        <v>4227</v>
      </c>
    </row>
    <row r="377" spans="1:5" ht="13" hidden="1" x14ac:dyDescent="0.25">
      <c r="A377" s="174">
        <v>56</v>
      </c>
      <c r="B377" s="195" t="s">
        <v>3129</v>
      </c>
      <c r="C377" s="114" t="s">
        <v>602</v>
      </c>
      <c r="D377" s="113" t="s">
        <v>603</v>
      </c>
      <c r="E377" s="116" t="s">
        <v>4227</v>
      </c>
    </row>
    <row r="378" spans="1:5" ht="26" hidden="1" x14ac:dyDescent="0.25">
      <c r="A378" s="174">
        <v>56</v>
      </c>
      <c r="B378" s="195" t="s">
        <v>3129</v>
      </c>
      <c r="C378" s="114" t="s">
        <v>604</v>
      </c>
      <c r="D378" s="113" t="s">
        <v>605</v>
      </c>
      <c r="E378" s="116" t="s">
        <v>4227</v>
      </c>
    </row>
    <row r="379" spans="1:5" ht="13" hidden="1" x14ac:dyDescent="0.25">
      <c r="A379" s="174">
        <v>56</v>
      </c>
      <c r="B379" s="195" t="s">
        <v>3129</v>
      </c>
      <c r="C379" s="114" t="s">
        <v>606</v>
      </c>
      <c r="D379" s="113" t="s">
        <v>607</v>
      </c>
      <c r="E379" s="116" t="s">
        <v>4227</v>
      </c>
    </row>
    <row r="380" spans="1:5" ht="13" hidden="1" x14ac:dyDescent="0.25">
      <c r="A380" s="174">
        <v>56</v>
      </c>
      <c r="B380" s="195" t="s">
        <v>3129</v>
      </c>
      <c r="C380" s="114" t="s">
        <v>608</v>
      </c>
      <c r="D380" s="113" t="s">
        <v>884</v>
      </c>
      <c r="E380" s="116" t="s">
        <v>4227</v>
      </c>
    </row>
    <row r="381" spans="1:5" ht="26" hidden="1" x14ac:dyDescent="0.25">
      <c r="A381" s="174">
        <v>56</v>
      </c>
      <c r="B381" s="195" t="s">
        <v>3129</v>
      </c>
      <c r="C381" s="114" t="s">
        <v>885</v>
      </c>
      <c r="D381" s="113" t="s">
        <v>886</v>
      </c>
      <c r="E381" s="116" t="s">
        <v>4227</v>
      </c>
    </row>
    <row r="382" spans="1:5" ht="13" hidden="1" x14ac:dyDescent="0.25">
      <c r="A382" s="174">
        <v>56</v>
      </c>
      <c r="B382" s="195" t="s">
        <v>3129</v>
      </c>
      <c r="C382" s="114" t="s">
        <v>887</v>
      </c>
      <c r="D382" s="113" t="s">
        <v>888</v>
      </c>
      <c r="E382" s="116" t="s">
        <v>4227</v>
      </c>
    </row>
    <row r="383" spans="1:5" ht="13" hidden="1" x14ac:dyDescent="0.25">
      <c r="A383" s="174">
        <v>56</v>
      </c>
      <c r="B383" s="195" t="s">
        <v>3129</v>
      </c>
      <c r="C383" s="114" t="s">
        <v>889</v>
      </c>
      <c r="D383" s="113" t="s">
        <v>890</v>
      </c>
      <c r="E383" s="116" t="s">
        <v>4227</v>
      </c>
    </row>
    <row r="384" spans="1:5" ht="13" hidden="1" x14ac:dyDescent="0.25">
      <c r="A384" s="174">
        <v>56</v>
      </c>
      <c r="B384" s="195" t="s">
        <v>3129</v>
      </c>
      <c r="C384" s="114" t="s">
        <v>891</v>
      </c>
      <c r="D384" s="113" t="s">
        <v>892</v>
      </c>
      <c r="E384" s="116" t="s">
        <v>4227</v>
      </c>
    </row>
    <row r="385" spans="1:5" ht="13" hidden="1" x14ac:dyDescent="0.25">
      <c r="A385" s="174">
        <v>56</v>
      </c>
      <c r="B385" s="195" t="s">
        <v>3129</v>
      </c>
      <c r="C385" s="114" t="s">
        <v>893</v>
      </c>
      <c r="D385" s="113" t="s">
        <v>894</v>
      </c>
      <c r="E385" s="116" t="s">
        <v>4227</v>
      </c>
    </row>
    <row r="386" spans="1:5" ht="13" hidden="1" x14ac:dyDescent="0.25">
      <c r="A386" s="174">
        <v>56</v>
      </c>
      <c r="B386" s="195" t="s">
        <v>3129</v>
      </c>
      <c r="C386" s="114" t="s">
        <v>895</v>
      </c>
      <c r="D386" s="113" t="s">
        <v>896</v>
      </c>
      <c r="E386" s="116" t="s">
        <v>4227</v>
      </c>
    </row>
    <row r="387" spans="1:5" ht="26" hidden="1" x14ac:dyDescent="0.25">
      <c r="A387" s="174">
        <v>56</v>
      </c>
      <c r="B387" s="195" t="s">
        <v>3129</v>
      </c>
      <c r="C387" s="114" t="s">
        <v>897</v>
      </c>
      <c r="D387" s="113" t="s">
        <v>898</v>
      </c>
      <c r="E387" s="116" t="s">
        <v>4227</v>
      </c>
    </row>
    <row r="388" spans="1:5" ht="13" hidden="1" x14ac:dyDescent="0.25">
      <c r="A388" s="174">
        <v>56</v>
      </c>
      <c r="B388" s="195" t="s">
        <v>3129</v>
      </c>
      <c r="C388" s="114" t="s">
        <v>899</v>
      </c>
      <c r="D388" s="113" t="s">
        <v>900</v>
      </c>
      <c r="E388" s="116" t="s">
        <v>4227</v>
      </c>
    </row>
    <row r="389" spans="1:5" ht="13" hidden="1" x14ac:dyDescent="0.25">
      <c r="A389" s="174">
        <v>56</v>
      </c>
      <c r="B389" s="195" t="s">
        <v>3129</v>
      </c>
      <c r="C389" s="114" t="s">
        <v>901</v>
      </c>
      <c r="D389" s="113" t="s">
        <v>902</v>
      </c>
      <c r="E389" s="116" t="s">
        <v>4227</v>
      </c>
    </row>
    <row r="390" spans="1:5" ht="13" hidden="1" x14ac:dyDescent="0.25">
      <c r="A390" s="174">
        <v>56</v>
      </c>
      <c r="B390" s="195" t="s">
        <v>3129</v>
      </c>
      <c r="C390" s="114" t="s">
        <v>903</v>
      </c>
      <c r="D390" s="113" t="s">
        <v>904</v>
      </c>
      <c r="E390" s="116" t="s">
        <v>4227</v>
      </c>
    </row>
    <row r="391" spans="1:5" ht="26" hidden="1" x14ac:dyDescent="0.25">
      <c r="A391" s="174">
        <v>56</v>
      </c>
      <c r="B391" s="195" t="s">
        <v>3129</v>
      </c>
      <c r="C391" s="114" t="s">
        <v>905</v>
      </c>
      <c r="D391" s="113" t="s">
        <v>906</v>
      </c>
      <c r="E391" s="116" t="s">
        <v>4227</v>
      </c>
    </row>
    <row r="392" spans="1:5" ht="13" hidden="1" x14ac:dyDescent="0.25">
      <c r="A392" s="174">
        <v>56</v>
      </c>
      <c r="B392" s="195" t="s">
        <v>3129</v>
      </c>
      <c r="C392" s="114" t="s">
        <v>907</v>
      </c>
      <c r="D392" s="113" t="s">
        <v>908</v>
      </c>
      <c r="E392" s="116" t="s">
        <v>4227</v>
      </c>
    </row>
    <row r="393" spans="1:5" ht="13" hidden="1" x14ac:dyDescent="0.25">
      <c r="A393" s="174">
        <v>56</v>
      </c>
      <c r="B393" s="195" t="s">
        <v>3129</v>
      </c>
      <c r="C393" s="114" t="s">
        <v>909</v>
      </c>
      <c r="D393" s="113" t="s">
        <v>1801</v>
      </c>
      <c r="E393" s="116" t="s">
        <v>4227</v>
      </c>
    </row>
    <row r="394" spans="1:5" ht="13" hidden="1" x14ac:dyDescent="0.25">
      <c r="A394" s="174">
        <v>56</v>
      </c>
      <c r="B394" s="195" t="s">
        <v>3129</v>
      </c>
      <c r="C394" s="114" t="s">
        <v>910</v>
      </c>
      <c r="D394" s="113" t="s">
        <v>911</v>
      </c>
      <c r="E394" s="116" t="s">
        <v>4227</v>
      </c>
    </row>
    <row r="395" spans="1:5" ht="13" hidden="1" x14ac:dyDescent="0.25">
      <c r="A395" s="174">
        <v>56</v>
      </c>
      <c r="B395" s="195" t="s">
        <v>3129</v>
      </c>
      <c r="C395" s="114" t="s">
        <v>912</v>
      </c>
      <c r="D395" s="113" t="s">
        <v>913</v>
      </c>
      <c r="E395" s="116" t="s">
        <v>4227</v>
      </c>
    </row>
    <row r="396" spans="1:5" ht="13" hidden="1" x14ac:dyDescent="0.25">
      <c r="A396" s="174">
        <v>56</v>
      </c>
      <c r="B396" s="195" t="s">
        <v>3129</v>
      </c>
      <c r="C396" s="114" t="s">
        <v>914</v>
      </c>
      <c r="D396" s="113" t="s">
        <v>915</v>
      </c>
      <c r="E396" s="116" t="s">
        <v>4227</v>
      </c>
    </row>
    <row r="397" spans="1:5" ht="13" hidden="1" x14ac:dyDescent="0.25">
      <c r="A397" s="174">
        <v>56</v>
      </c>
      <c r="B397" s="195" t="s">
        <v>3129</v>
      </c>
      <c r="C397" s="114" t="s">
        <v>916</v>
      </c>
      <c r="D397" s="113" t="s">
        <v>917</v>
      </c>
      <c r="E397" s="116" t="s">
        <v>4227</v>
      </c>
    </row>
    <row r="398" spans="1:5" ht="26" hidden="1" x14ac:dyDescent="0.25">
      <c r="A398" s="174">
        <v>56</v>
      </c>
      <c r="B398" s="195" t="s">
        <v>3129</v>
      </c>
      <c r="C398" s="114" t="s">
        <v>918</v>
      </c>
      <c r="D398" s="113" t="s">
        <v>919</v>
      </c>
      <c r="E398" s="116" t="s">
        <v>4227</v>
      </c>
    </row>
    <row r="399" spans="1:5" ht="13" hidden="1" x14ac:dyDescent="0.25">
      <c r="A399" s="174">
        <v>56</v>
      </c>
      <c r="B399" s="195" t="s">
        <v>3129</v>
      </c>
      <c r="C399" s="114" t="s">
        <v>920</v>
      </c>
      <c r="D399" s="113" t="s">
        <v>921</v>
      </c>
      <c r="E399" s="116" t="s">
        <v>4227</v>
      </c>
    </row>
    <row r="400" spans="1:5" ht="13" hidden="1" x14ac:dyDescent="0.25">
      <c r="A400" s="174">
        <v>56</v>
      </c>
      <c r="B400" s="195" t="s">
        <v>3129</v>
      </c>
      <c r="C400" s="114" t="s">
        <v>922</v>
      </c>
      <c r="D400" s="113" t="s">
        <v>923</v>
      </c>
      <c r="E400" s="116" t="s">
        <v>4227</v>
      </c>
    </row>
    <row r="401" spans="1:5" ht="13" hidden="1" x14ac:dyDescent="0.25">
      <c r="A401" s="174">
        <v>56</v>
      </c>
      <c r="B401" s="195" t="s">
        <v>3129</v>
      </c>
      <c r="C401" s="114" t="s">
        <v>924</v>
      </c>
      <c r="D401" s="113" t="s">
        <v>37</v>
      </c>
      <c r="E401" s="116" t="s">
        <v>4227</v>
      </c>
    </row>
    <row r="402" spans="1:5" ht="13" hidden="1" x14ac:dyDescent="0.25">
      <c r="A402" s="174">
        <v>56</v>
      </c>
      <c r="B402" s="195" t="s">
        <v>3129</v>
      </c>
      <c r="C402" s="114" t="s">
        <v>38</v>
      </c>
      <c r="D402" s="113" t="s">
        <v>39</v>
      </c>
      <c r="E402" s="116" t="s">
        <v>4227</v>
      </c>
    </row>
    <row r="403" spans="1:5" ht="13" hidden="1" x14ac:dyDescent="0.25">
      <c r="A403" s="174">
        <v>56</v>
      </c>
      <c r="B403" s="195" t="s">
        <v>3129</v>
      </c>
      <c r="C403" s="114" t="s">
        <v>40</v>
      </c>
      <c r="D403" s="113" t="s">
        <v>41</v>
      </c>
      <c r="E403" s="116" t="s">
        <v>4227</v>
      </c>
    </row>
    <row r="404" spans="1:5" ht="13" hidden="1" x14ac:dyDescent="0.25">
      <c r="A404" s="174">
        <v>56</v>
      </c>
      <c r="B404" s="195" t="s">
        <v>3129</v>
      </c>
      <c r="C404" s="114" t="s">
        <v>42</v>
      </c>
      <c r="D404" s="113" t="s">
        <v>43</v>
      </c>
      <c r="E404" s="116" t="s">
        <v>4227</v>
      </c>
    </row>
    <row r="405" spans="1:5" ht="26" hidden="1" x14ac:dyDescent="0.25">
      <c r="A405" s="174">
        <v>56</v>
      </c>
      <c r="B405" s="195" t="s">
        <v>3129</v>
      </c>
      <c r="C405" s="114" t="s">
        <v>44</v>
      </c>
      <c r="D405" s="113" t="s">
        <v>45</v>
      </c>
      <c r="E405" s="116" t="s">
        <v>4227</v>
      </c>
    </row>
    <row r="406" spans="1:5" ht="13" hidden="1" x14ac:dyDescent="0.25">
      <c r="A406" s="174">
        <v>56</v>
      </c>
      <c r="B406" s="195" t="s">
        <v>3129</v>
      </c>
      <c r="C406" s="114" t="s">
        <v>46</v>
      </c>
      <c r="D406" s="113" t="s">
        <v>47</v>
      </c>
      <c r="E406" s="116" t="s">
        <v>4227</v>
      </c>
    </row>
    <row r="407" spans="1:5" ht="13" hidden="1" x14ac:dyDescent="0.25">
      <c r="A407" s="174">
        <v>56</v>
      </c>
      <c r="B407" s="195" t="s">
        <v>3129</v>
      </c>
      <c r="C407" s="114" t="s">
        <v>48</v>
      </c>
      <c r="D407" s="113" t="s">
        <v>49</v>
      </c>
      <c r="E407" s="116" t="s">
        <v>4227</v>
      </c>
    </row>
    <row r="408" spans="1:5" ht="26" hidden="1" x14ac:dyDescent="0.25">
      <c r="A408" s="174">
        <v>56</v>
      </c>
      <c r="B408" s="195" t="s">
        <v>3129</v>
      </c>
      <c r="C408" s="114" t="s">
        <v>50</v>
      </c>
      <c r="D408" s="113" t="s">
        <v>51</v>
      </c>
      <c r="E408" s="116" t="s">
        <v>4227</v>
      </c>
    </row>
    <row r="409" spans="1:5" ht="13" hidden="1" x14ac:dyDescent="0.25">
      <c r="A409" s="174">
        <v>56</v>
      </c>
      <c r="B409" s="195" t="s">
        <v>3129</v>
      </c>
      <c r="C409" s="114" t="s">
        <v>52</v>
      </c>
      <c r="D409" s="113" t="s">
        <v>53</v>
      </c>
      <c r="E409" s="116" t="s">
        <v>4227</v>
      </c>
    </row>
    <row r="410" spans="1:5" ht="13" hidden="1" x14ac:dyDescent="0.25">
      <c r="A410" s="174">
        <v>56</v>
      </c>
      <c r="B410" s="195" t="s">
        <v>3129</v>
      </c>
      <c r="C410" s="114" t="s">
        <v>54</v>
      </c>
      <c r="D410" s="113" t="s">
        <v>55</v>
      </c>
      <c r="E410" s="116" t="s">
        <v>4227</v>
      </c>
    </row>
    <row r="411" spans="1:5" ht="13" hidden="1" x14ac:dyDescent="0.25">
      <c r="A411" s="174">
        <v>56</v>
      </c>
      <c r="B411" s="195" t="s">
        <v>3129</v>
      </c>
      <c r="C411" s="114" t="s">
        <v>56</v>
      </c>
      <c r="D411" s="113" t="s">
        <v>57</v>
      </c>
      <c r="E411" s="116" t="s">
        <v>4227</v>
      </c>
    </row>
    <row r="412" spans="1:5" ht="26" hidden="1" x14ac:dyDescent="0.25">
      <c r="A412" s="174">
        <v>56</v>
      </c>
      <c r="B412" s="195" t="s">
        <v>3129</v>
      </c>
      <c r="C412" s="114" t="s">
        <v>58</v>
      </c>
      <c r="D412" s="113" t="s">
        <v>59</v>
      </c>
      <c r="E412" s="116" t="s">
        <v>4227</v>
      </c>
    </row>
    <row r="413" spans="1:5" ht="26" hidden="1" x14ac:dyDescent="0.25">
      <c r="A413" s="174">
        <v>56</v>
      </c>
      <c r="B413" s="195" t="s">
        <v>3129</v>
      </c>
      <c r="C413" s="114" t="s">
        <v>60</v>
      </c>
      <c r="D413" s="113" t="s">
        <v>61</v>
      </c>
      <c r="E413" s="116" t="s">
        <v>4227</v>
      </c>
    </row>
    <row r="414" spans="1:5" ht="13" hidden="1" x14ac:dyDescent="0.25">
      <c r="A414" s="174">
        <v>56</v>
      </c>
      <c r="B414" s="195" t="s">
        <v>3129</v>
      </c>
      <c r="C414" s="114" t="s">
        <v>247</v>
      </c>
      <c r="D414" s="113" t="s">
        <v>248</v>
      </c>
      <c r="E414" s="116" t="s">
        <v>4227</v>
      </c>
    </row>
    <row r="415" spans="1:5" ht="13" hidden="1" x14ac:dyDescent="0.25">
      <c r="A415" s="174">
        <v>56</v>
      </c>
      <c r="B415" s="195" t="s">
        <v>3129</v>
      </c>
      <c r="C415" s="114" t="s">
        <v>2386</v>
      </c>
      <c r="D415" s="113" t="s">
        <v>2387</v>
      </c>
      <c r="E415" s="116" t="s">
        <v>4227</v>
      </c>
    </row>
    <row r="416" spans="1:5" ht="13" hidden="1" x14ac:dyDescent="0.25">
      <c r="A416" s="174">
        <v>56</v>
      </c>
      <c r="B416" s="195" t="s">
        <v>3129</v>
      </c>
      <c r="C416" s="114" t="s">
        <v>2388</v>
      </c>
      <c r="D416" s="113" t="s">
        <v>2389</v>
      </c>
      <c r="E416" s="116" t="s">
        <v>4227</v>
      </c>
    </row>
    <row r="417" spans="1:5" ht="13" hidden="1" x14ac:dyDescent="0.25">
      <c r="A417" s="174">
        <v>56</v>
      </c>
      <c r="B417" s="195" t="s">
        <v>3129</v>
      </c>
      <c r="C417" s="114" t="s">
        <v>2390</v>
      </c>
      <c r="D417" s="113" t="s">
        <v>2391</v>
      </c>
      <c r="E417" s="116" t="s">
        <v>4227</v>
      </c>
    </row>
    <row r="418" spans="1:5" ht="13" hidden="1" x14ac:dyDescent="0.25">
      <c r="A418" s="174">
        <v>56</v>
      </c>
      <c r="B418" s="195" t="s">
        <v>3129</v>
      </c>
      <c r="C418" s="114" t="s">
        <v>2392</v>
      </c>
      <c r="D418" s="113" t="s">
        <v>2393</v>
      </c>
      <c r="E418" s="116" t="s">
        <v>4227</v>
      </c>
    </row>
    <row r="419" spans="1:5" ht="26" hidden="1" x14ac:dyDescent="0.25">
      <c r="A419" s="174">
        <v>56</v>
      </c>
      <c r="B419" s="195" t="s">
        <v>3129</v>
      </c>
      <c r="C419" s="114" t="s">
        <v>2394</v>
      </c>
      <c r="D419" s="113" t="s">
        <v>2395</v>
      </c>
      <c r="E419" s="116" t="s">
        <v>4227</v>
      </c>
    </row>
    <row r="420" spans="1:5" ht="13" hidden="1" x14ac:dyDescent="0.25">
      <c r="A420" s="174">
        <v>56</v>
      </c>
      <c r="B420" s="195" t="s">
        <v>3129</v>
      </c>
      <c r="C420" s="114" t="s">
        <v>2396</v>
      </c>
      <c r="D420" s="113" t="s">
        <v>2397</v>
      </c>
      <c r="E420" s="116" t="s">
        <v>4227</v>
      </c>
    </row>
    <row r="421" spans="1:5" ht="13" hidden="1" x14ac:dyDescent="0.25">
      <c r="A421" s="174">
        <v>56</v>
      </c>
      <c r="B421" s="195" t="s">
        <v>3129</v>
      </c>
      <c r="C421" s="114" t="s">
        <v>2398</v>
      </c>
      <c r="D421" s="113" t="s">
        <v>2399</v>
      </c>
      <c r="E421" s="116" t="s">
        <v>4227</v>
      </c>
    </row>
    <row r="422" spans="1:5" ht="13" hidden="1" x14ac:dyDescent="0.25">
      <c r="A422" s="174">
        <v>56</v>
      </c>
      <c r="B422" s="195" t="s">
        <v>3129</v>
      </c>
      <c r="C422" s="114" t="s">
        <v>2400</v>
      </c>
      <c r="D422" s="113" t="s">
        <v>2401</v>
      </c>
      <c r="E422" s="116" t="s">
        <v>4227</v>
      </c>
    </row>
    <row r="423" spans="1:5" ht="13" hidden="1" x14ac:dyDescent="0.25">
      <c r="A423" s="174">
        <v>56</v>
      </c>
      <c r="B423" s="195" t="s">
        <v>3129</v>
      </c>
      <c r="C423" s="114" t="s">
        <v>2402</v>
      </c>
      <c r="D423" s="113" t="s">
        <v>2403</v>
      </c>
      <c r="E423" s="116" t="s">
        <v>4227</v>
      </c>
    </row>
    <row r="424" spans="1:5" ht="13" hidden="1" x14ac:dyDescent="0.25">
      <c r="A424" s="174">
        <v>56</v>
      </c>
      <c r="B424" s="195" t="s">
        <v>3129</v>
      </c>
      <c r="C424" s="114" t="s">
        <v>2404</v>
      </c>
      <c r="D424" s="113" t="s">
        <v>2405</v>
      </c>
      <c r="E424" s="116" t="s">
        <v>4227</v>
      </c>
    </row>
    <row r="425" spans="1:5" ht="13" hidden="1" x14ac:dyDescent="0.25">
      <c r="A425" s="174">
        <v>56</v>
      </c>
      <c r="B425" s="195" t="s">
        <v>3129</v>
      </c>
      <c r="C425" s="114" t="s">
        <v>2406</v>
      </c>
      <c r="D425" s="113" t="s">
        <v>2407</v>
      </c>
      <c r="E425" s="116" t="s">
        <v>4227</v>
      </c>
    </row>
    <row r="426" spans="1:5" ht="13" hidden="1" x14ac:dyDescent="0.25">
      <c r="A426" s="174">
        <v>56</v>
      </c>
      <c r="B426" s="195" t="s">
        <v>3129</v>
      </c>
      <c r="C426" s="114" t="s">
        <v>2408</v>
      </c>
      <c r="D426" s="113" t="s">
        <v>2409</v>
      </c>
      <c r="E426" s="116" t="s">
        <v>4227</v>
      </c>
    </row>
    <row r="427" spans="1:5" ht="13" hidden="1" x14ac:dyDescent="0.25">
      <c r="A427" s="174">
        <v>56</v>
      </c>
      <c r="B427" s="195" t="s">
        <v>3129</v>
      </c>
      <c r="C427" s="114" t="s">
        <v>2410</v>
      </c>
      <c r="D427" s="113" t="s">
        <v>3522</v>
      </c>
      <c r="E427" s="116" t="s">
        <v>4227</v>
      </c>
    </row>
    <row r="428" spans="1:5" ht="13" hidden="1" x14ac:dyDescent="0.25">
      <c r="A428" s="174">
        <v>56</v>
      </c>
      <c r="B428" s="195" t="s">
        <v>3129</v>
      </c>
      <c r="C428" s="114" t="s">
        <v>3523</v>
      </c>
      <c r="D428" s="113" t="s">
        <v>3524</v>
      </c>
      <c r="E428" s="116" t="s">
        <v>4227</v>
      </c>
    </row>
    <row r="429" spans="1:5" ht="13" hidden="1" x14ac:dyDescent="0.25">
      <c r="A429" s="174">
        <v>56</v>
      </c>
      <c r="B429" s="195" t="s">
        <v>3129</v>
      </c>
      <c r="C429" s="114" t="s">
        <v>3525</v>
      </c>
      <c r="D429" s="113" t="s">
        <v>3526</v>
      </c>
      <c r="E429" s="116" t="s">
        <v>4227</v>
      </c>
    </row>
    <row r="430" spans="1:5" ht="13" hidden="1" x14ac:dyDescent="0.25">
      <c r="A430" s="174">
        <v>56</v>
      </c>
      <c r="B430" s="195" t="s">
        <v>3129</v>
      </c>
      <c r="C430" s="114" t="s">
        <v>3527</v>
      </c>
      <c r="D430" s="113" t="s">
        <v>3528</v>
      </c>
      <c r="E430" s="116" t="s">
        <v>4227</v>
      </c>
    </row>
    <row r="431" spans="1:5" ht="13" hidden="1" x14ac:dyDescent="0.25">
      <c r="A431" s="174">
        <v>56</v>
      </c>
      <c r="B431" s="195" t="s">
        <v>3129</v>
      </c>
      <c r="C431" s="114" t="s">
        <v>3529</v>
      </c>
      <c r="D431" s="113" t="s">
        <v>3530</v>
      </c>
      <c r="E431" s="116" t="s">
        <v>4227</v>
      </c>
    </row>
    <row r="432" spans="1:5" ht="13" hidden="1" x14ac:dyDescent="0.25">
      <c r="A432" s="174">
        <v>56</v>
      </c>
      <c r="B432" s="195" t="s">
        <v>3129</v>
      </c>
      <c r="C432" s="114" t="s">
        <v>3531</v>
      </c>
      <c r="D432" s="113" t="s">
        <v>3532</v>
      </c>
      <c r="E432" s="116" t="s">
        <v>4227</v>
      </c>
    </row>
    <row r="433" spans="1:5" ht="13" hidden="1" x14ac:dyDescent="0.25">
      <c r="A433" s="174">
        <v>56</v>
      </c>
      <c r="B433" s="195" t="s">
        <v>3129</v>
      </c>
      <c r="C433" s="114" t="s">
        <v>3533</v>
      </c>
      <c r="D433" s="113" t="s">
        <v>3534</v>
      </c>
      <c r="E433" s="116" t="s">
        <v>4227</v>
      </c>
    </row>
    <row r="434" spans="1:5" ht="13" hidden="1" x14ac:dyDescent="0.25">
      <c r="A434" s="174">
        <v>56</v>
      </c>
      <c r="B434" s="195" t="s">
        <v>3129</v>
      </c>
      <c r="C434" s="114" t="s">
        <v>3535</v>
      </c>
      <c r="D434" s="113" t="s">
        <v>2899</v>
      </c>
      <c r="E434" s="116" t="s">
        <v>4227</v>
      </c>
    </row>
    <row r="435" spans="1:5" ht="13" hidden="1" x14ac:dyDescent="0.25">
      <c r="A435" s="174">
        <v>56</v>
      </c>
      <c r="B435" s="195" t="s">
        <v>3129</v>
      </c>
      <c r="C435" s="114" t="s">
        <v>2900</v>
      </c>
      <c r="D435" s="113" t="s">
        <v>2901</v>
      </c>
      <c r="E435" s="116" t="s">
        <v>4227</v>
      </c>
    </row>
    <row r="436" spans="1:5" ht="13" hidden="1" x14ac:dyDescent="0.25">
      <c r="A436" s="174">
        <v>56</v>
      </c>
      <c r="B436" s="195" t="s">
        <v>3129</v>
      </c>
      <c r="C436" s="114" t="s">
        <v>2902</v>
      </c>
      <c r="D436" s="113" t="s">
        <v>3435</v>
      </c>
      <c r="E436" s="116" t="s">
        <v>4227</v>
      </c>
    </row>
    <row r="437" spans="1:5" ht="13" hidden="1" x14ac:dyDescent="0.25">
      <c r="A437" s="174">
        <v>56</v>
      </c>
      <c r="B437" s="195" t="s">
        <v>3129</v>
      </c>
      <c r="C437" s="114" t="s">
        <v>3436</v>
      </c>
      <c r="D437" s="113" t="s">
        <v>3437</v>
      </c>
      <c r="E437" s="116" t="s">
        <v>4227</v>
      </c>
    </row>
    <row r="438" spans="1:5" ht="13" hidden="1" x14ac:dyDescent="0.25">
      <c r="A438" s="174">
        <v>56</v>
      </c>
      <c r="B438" s="195" t="s">
        <v>3129</v>
      </c>
      <c r="C438" s="114" t="s">
        <v>3438</v>
      </c>
      <c r="D438" s="113" t="s">
        <v>3439</v>
      </c>
      <c r="E438" s="116" t="s">
        <v>4227</v>
      </c>
    </row>
    <row r="439" spans="1:5" ht="26" hidden="1" x14ac:dyDescent="0.25">
      <c r="A439" s="174">
        <v>56</v>
      </c>
      <c r="B439" s="195" t="s">
        <v>3129</v>
      </c>
      <c r="C439" s="114" t="s">
        <v>3750</v>
      </c>
      <c r="D439" s="113" t="s">
        <v>3751</v>
      </c>
      <c r="E439" s="116" t="s">
        <v>4227</v>
      </c>
    </row>
    <row r="440" spans="1:5" ht="26" hidden="1" x14ac:dyDescent="0.25">
      <c r="A440" s="174">
        <v>56</v>
      </c>
      <c r="B440" s="195" t="s">
        <v>3129</v>
      </c>
      <c r="C440" s="114" t="s">
        <v>3752</v>
      </c>
      <c r="D440" s="113" t="s">
        <v>3753</v>
      </c>
      <c r="E440" s="116" t="s">
        <v>4227</v>
      </c>
    </row>
    <row r="441" spans="1:5" ht="26" hidden="1" x14ac:dyDescent="0.25">
      <c r="A441" s="174">
        <v>56</v>
      </c>
      <c r="B441" s="195" t="s">
        <v>3129</v>
      </c>
      <c r="C441" s="114" t="s">
        <v>3754</v>
      </c>
      <c r="D441" s="113" t="s">
        <v>3755</v>
      </c>
      <c r="E441" s="116" t="s">
        <v>4227</v>
      </c>
    </row>
    <row r="442" spans="1:5" ht="13" hidden="1" x14ac:dyDescent="0.25">
      <c r="A442" s="174">
        <v>56</v>
      </c>
      <c r="B442" s="195" t="s">
        <v>3129</v>
      </c>
      <c r="C442" s="114" t="s">
        <v>3756</v>
      </c>
      <c r="D442" s="113" t="s">
        <v>3757</v>
      </c>
      <c r="E442" s="116" t="s">
        <v>4227</v>
      </c>
    </row>
    <row r="443" spans="1:5" ht="13" hidden="1" x14ac:dyDescent="0.25">
      <c r="A443" s="174">
        <v>56</v>
      </c>
      <c r="B443" s="195" t="s">
        <v>3129</v>
      </c>
      <c r="C443" s="114" t="s">
        <v>3758</v>
      </c>
      <c r="D443" s="113" t="s">
        <v>3759</v>
      </c>
      <c r="E443" s="116" t="s">
        <v>4227</v>
      </c>
    </row>
    <row r="444" spans="1:5" ht="13" hidden="1" x14ac:dyDescent="0.25">
      <c r="A444" s="174">
        <v>56</v>
      </c>
      <c r="B444" s="195" t="s">
        <v>3129</v>
      </c>
      <c r="C444" s="114" t="s">
        <v>3760</v>
      </c>
      <c r="D444" s="113" t="s">
        <v>3761</v>
      </c>
      <c r="E444" s="116" t="s">
        <v>4227</v>
      </c>
    </row>
    <row r="445" spans="1:5" ht="13" hidden="1" x14ac:dyDescent="0.25">
      <c r="A445" s="174">
        <v>56</v>
      </c>
      <c r="B445" s="195" t="s">
        <v>3129</v>
      </c>
      <c r="C445" s="114" t="s">
        <v>3762</v>
      </c>
      <c r="D445" s="113" t="s">
        <v>3763</v>
      </c>
      <c r="E445" s="116" t="s">
        <v>4227</v>
      </c>
    </row>
    <row r="446" spans="1:5" ht="13" hidden="1" x14ac:dyDescent="0.25">
      <c r="A446" s="174">
        <v>56</v>
      </c>
      <c r="B446" s="195" t="s">
        <v>3129</v>
      </c>
      <c r="C446" s="114" t="s">
        <v>3764</v>
      </c>
      <c r="D446" s="113" t="s">
        <v>3765</v>
      </c>
      <c r="E446" s="116" t="s">
        <v>4227</v>
      </c>
    </row>
    <row r="447" spans="1:5" ht="13" hidden="1" x14ac:dyDescent="0.25">
      <c r="A447" s="174">
        <v>56</v>
      </c>
      <c r="B447" s="195" t="s">
        <v>3129</v>
      </c>
      <c r="C447" s="114" t="s">
        <v>3766</v>
      </c>
      <c r="D447" s="113" t="s">
        <v>3767</v>
      </c>
      <c r="E447" s="116" t="s">
        <v>4227</v>
      </c>
    </row>
    <row r="448" spans="1:5" ht="26" hidden="1" x14ac:dyDescent="0.25">
      <c r="A448" s="174">
        <v>56</v>
      </c>
      <c r="B448" s="195" t="s">
        <v>3129</v>
      </c>
      <c r="C448" s="114" t="s">
        <v>3768</v>
      </c>
      <c r="D448" s="113" t="s">
        <v>3769</v>
      </c>
      <c r="E448" s="116" t="s">
        <v>4227</v>
      </c>
    </row>
    <row r="449" spans="1:5" ht="13" hidden="1" x14ac:dyDescent="0.25">
      <c r="A449" s="174">
        <v>56</v>
      </c>
      <c r="B449" s="195" t="s">
        <v>3129</v>
      </c>
      <c r="C449" s="114" t="s">
        <v>3770</v>
      </c>
      <c r="D449" s="113" t="s">
        <v>3771</v>
      </c>
      <c r="E449" s="116" t="s">
        <v>4227</v>
      </c>
    </row>
    <row r="450" spans="1:5" ht="13" hidden="1" x14ac:dyDescent="0.25">
      <c r="A450" s="174">
        <v>56</v>
      </c>
      <c r="B450" s="195" t="s">
        <v>3129</v>
      </c>
      <c r="C450" s="114" t="s">
        <v>3772</v>
      </c>
      <c r="D450" s="113" t="s">
        <v>3773</v>
      </c>
      <c r="E450" s="116" t="s">
        <v>4227</v>
      </c>
    </row>
    <row r="451" spans="1:5" ht="13" hidden="1" x14ac:dyDescent="0.25">
      <c r="A451" s="174">
        <v>56</v>
      </c>
      <c r="B451" s="195" t="s">
        <v>3129</v>
      </c>
      <c r="C451" s="114" t="s">
        <v>358</v>
      </c>
      <c r="D451" s="113" t="s">
        <v>359</v>
      </c>
      <c r="E451" s="116" t="s">
        <v>4227</v>
      </c>
    </row>
    <row r="452" spans="1:5" ht="13" hidden="1" x14ac:dyDescent="0.25">
      <c r="A452" s="174">
        <v>56</v>
      </c>
      <c r="B452" s="195" t="s">
        <v>3129</v>
      </c>
      <c r="C452" s="114" t="s">
        <v>360</v>
      </c>
      <c r="D452" s="113" t="s">
        <v>361</v>
      </c>
      <c r="E452" s="116" t="s">
        <v>4227</v>
      </c>
    </row>
    <row r="453" spans="1:5" ht="26" hidden="1" x14ac:dyDescent="0.25">
      <c r="A453" s="174">
        <v>56</v>
      </c>
      <c r="B453" s="195" t="s">
        <v>3129</v>
      </c>
      <c r="C453" s="114" t="s">
        <v>362</v>
      </c>
      <c r="D453" s="113" t="s">
        <v>98</v>
      </c>
      <c r="E453" s="116" t="s">
        <v>4227</v>
      </c>
    </row>
    <row r="454" spans="1:5" ht="13" hidden="1" x14ac:dyDescent="0.25">
      <c r="A454" s="174">
        <v>56</v>
      </c>
      <c r="B454" s="195" t="s">
        <v>3129</v>
      </c>
      <c r="C454" s="114" t="s">
        <v>99</v>
      </c>
      <c r="D454" s="113" t="s">
        <v>100</v>
      </c>
      <c r="E454" s="116" t="s">
        <v>4227</v>
      </c>
    </row>
    <row r="455" spans="1:5" ht="26" hidden="1" x14ac:dyDescent="0.25">
      <c r="A455" s="174">
        <v>56</v>
      </c>
      <c r="B455" s="195" t="s">
        <v>3129</v>
      </c>
      <c r="C455" s="114" t="s">
        <v>101</v>
      </c>
      <c r="D455" s="113" t="s">
        <v>102</v>
      </c>
      <c r="E455" s="116" t="s">
        <v>4227</v>
      </c>
    </row>
    <row r="456" spans="1:5" ht="26" hidden="1" x14ac:dyDescent="0.25">
      <c r="A456" s="174">
        <v>56</v>
      </c>
      <c r="B456" s="195" t="s">
        <v>3129</v>
      </c>
      <c r="C456" s="114" t="s">
        <v>103</v>
      </c>
      <c r="D456" s="113" t="s">
        <v>104</v>
      </c>
      <c r="E456" s="116" t="s">
        <v>4227</v>
      </c>
    </row>
    <row r="457" spans="1:5" ht="26" hidden="1" x14ac:dyDescent="0.25">
      <c r="A457" s="174">
        <v>56</v>
      </c>
      <c r="B457" s="195" t="s">
        <v>3129</v>
      </c>
      <c r="C457" s="114" t="s">
        <v>105</v>
      </c>
      <c r="D457" s="113" t="s">
        <v>106</v>
      </c>
      <c r="E457" s="116" t="s">
        <v>4227</v>
      </c>
    </row>
    <row r="458" spans="1:5" ht="26" hidden="1" x14ac:dyDescent="0.25">
      <c r="A458" s="174">
        <v>56</v>
      </c>
      <c r="B458" s="195" t="s">
        <v>3129</v>
      </c>
      <c r="C458" s="114" t="s">
        <v>107</v>
      </c>
      <c r="D458" s="113" t="s">
        <v>108</v>
      </c>
      <c r="E458" s="116" t="s">
        <v>4227</v>
      </c>
    </row>
    <row r="459" spans="1:5" ht="13" hidden="1" x14ac:dyDescent="0.25">
      <c r="A459" s="174">
        <v>56</v>
      </c>
      <c r="B459" s="195" t="s">
        <v>3129</v>
      </c>
      <c r="C459" s="114" t="s">
        <v>109</v>
      </c>
      <c r="D459" s="113" t="s">
        <v>110</v>
      </c>
      <c r="E459" s="116" t="s">
        <v>4227</v>
      </c>
    </row>
    <row r="460" spans="1:5" ht="13" hidden="1" x14ac:dyDescent="0.25">
      <c r="A460" s="174">
        <v>56</v>
      </c>
      <c r="B460" s="195" t="s">
        <v>3129</v>
      </c>
      <c r="C460" s="114" t="s">
        <v>111</v>
      </c>
      <c r="D460" s="113" t="s">
        <v>112</v>
      </c>
      <c r="E460" s="116" t="s">
        <v>4227</v>
      </c>
    </row>
    <row r="461" spans="1:5" ht="13" hidden="1" x14ac:dyDescent="0.25">
      <c r="A461" s="174">
        <v>56</v>
      </c>
      <c r="B461" s="195" t="s">
        <v>3129</v>
      </c>
      <c r="C461" s="114" t="s">
        <v>113</v>
      </c>
      <c r="D461" s="113" t="s">
        <v>114</v>
      </c>
      <c r="E461" s="116" t="s">
        <v>4227</v>
      </c>
    </row>
    <row r="462" spans="1:5" ht="13" hidden="1" x14ac:dyDescent="0.25">
      <c r="A462" s="174">
        <v>56</v>
      </c>
      <c r="B462" s="195" t="s">
        <v>3129</v>
      </c>
      <c r="C462" s="114" t="s">
        <v>115</v>
      </c>
      <c r="D462" s="113" t="s">
        <v>116</v>
      </c>
      <c r="E462" s="116" t="s">
        <v>4227</v>
      </c>
    </row>
    <row r="463" spans="1:5" ht="26" hidden="1" x14ac:dyDescent="0.25">
      <c r="A463" s="174">
        <v>56</v>
      </c>
      <c r="B463" s="195" t="s">
        <v>3129</v>
      </c>
      <c r="C463" s="114" t="s">
        <v>117</v>
      </c>
      <c r="D463" s="113" t="s">
        <v>118</v>
      </c>
      <c r="E463" s="116" t="s">
        <v>4227</v>
      </c>
    </row>
    <row r="464" spans="1:5" ht="26" hidden="1" x14ac:dyDescent="0.25">
      <c r="A464" s="174">
        <v>56</v>
      </c>
      <c r="B464" s="195" t="s">
        <v>3129</v>
      </c>
      <c r="C464" s="114" t="s">
        <v>119</v>
      </c>
      <c r="D464" s="113" t="s">
        <v>120</v>
      </c>
      <c r="E464" s="116" t="s">
        <v>4227</v>
      </c>
    </row>
    <row r="465" spans="1:5" ht="13" hidden="1" x14ac:dyDescent="0.25">
      <c r="A465" s="174">
        <v>56</v>
      </c>
      <c r="B465" s="195" t="s">
        <v>3129</v>
      </c>
      <c r="C465" s="114" t="s">
        <v>121</v>
      </c>
      <c r="D465" s="113" t="s">
        <v>1188</v>
      </c>
      <c r="E465" s="116" t="s">
        <v>4227</v>
      </c>
    </row>
    <row r="466" spans="1:5" ht="13" hidden="1" x14ac:dyDescent="0.25">
      <c r="A466" s="174">
        <v>56</v>
      </c>
      <c r="B466" s="195" t="s">
        <v>3129</v>
      </c>
      <c r="C466" s="114" t="s">
        <v>1189</v>
      </c>
      <c r="D466" s="113" t="s">
        <v>1190</v>
      </c>
      <c r="E466" s="116" t="s">
        <v>4227</v>
      </c>
    </row>
    <row r="467" spans="1:5" ht="13" hidden="1" x14ac:dyDescent="0.25">
      <c r="A467" s="174">
        <v>56</v>
      </c>
      <c r="B467" s="195" t="s">
        <v>3129</v>
      </c>
      <c r="C467" s="114" t="s">
        <v>1191</v>
      </c>
      <c r="D467" s="113" t="s">
        <v>1192</v>
      </c>
      <c r="E467" s="116" t="s">
        <v>4227</v>
      </c>
    </row>
    <row r="468" spans="1:5" ht="13" hidden="1" x14ac:dyDescent="0.25">
      <c r="A468" s="174">
        <v>56</v>
      </c>
      <c r="B468" s="195" t="s">
        <v>3129</v>
      </c>
      <c r="C468" s="114" t="s">
        <v>1193</v>
      </c>
      <c r="D468" s="113" t="s">
        <v>1194</v>
      </c>
      <c r="E468" s="116" t="s">
        <v>4227</v>
      </c>
    </row>
    <row r="469" spans="1:5" ht="13" hidden="1" x14ac:dyDescent="0.25">
      <c r="A469" s="174">
        <v>56</v>
      </c>
      <c r="B469" s="195" t="s">
        <v>3129</v>
      </c>
      <c r="C469" s="114" t="s">
        <v>1195</v>
      </c>
      <c r="D469" s="113" t="s">
        <v>1196</v>
      </c>
      <c r="E469" s="116" t="s">
        <v>4227</v>
      </c>
    </row>
    <row r="470" spans="1:5" ht="13" hidden="1" x14ac:dyDescent="0.25">
      <c r="A470" s="174">
        <v>56</v>
      </c>
      <c r="B470" s="195" t="s">
        <v>3129</v>
      </c>
      <c r="C470" s="114" t="s">
        <v>1197</v>
      </c>
      <c r="D470" s="113" t="s">
        <v>1198</v>
      </c>
      <c r="E470" s="116" t="s">
        <v>4227</v>
      </c>
    </row>
    <row r="471" spans="1:5" ht="13" hidden="1" x14ac:dyDescent="0.25">
      <c r="A471" s="174">
        <v>56</v>
      </c>
      <c r="B471" s="195" t="s">
        <v>3129</v>
      </c>
      <c r="C471" s="114" t="s">
        <v>1199</v>
      </c>
      <c r="D471" s="113" t="s">
        <v>1200</v>
      </c>
      <c r="E471" s="116" t="s">
        <v>4227</v>
      </c>
    </row>
    <row r="472" spans="1:5" ht="13" hidden="1" x14ac:dyDescent="0.25">
      <c r="A472" s="174">
        <v>56</v>
      </c>
      <c r="B472" s="195" t="s">
        <v>3129</v>
      </c>
      <c r="C472" s="114" t="s">
        <v>1201</v>
      </c>
      <c r="D472" s="113" t="s">
        <v>1202</v>
      </c>
      <c r="E472" s="116" t="s">
        <v>4227</v>
      </c>
    </row>
    <row r="473" spans="1:5" ht="13" hidden="1" x14ac:dyDescent="0.25">
      <c r="A473" s="174">
        <v>56</v>
      </c>
      <c r="B473" s="195" t="s">
        <v>3129</v>
      </c>
      <c r="C473" s="114" t="s">
        <v>1203</v>
      </c>
      <c r="D473" s="113" t="s">
        <v>1204</v>
      </c>
      <c r="E473" s="116" t="s">
        <v>4227</v>
      </c>
    </row>
    <row r="474" spans="1:5" ht="26" hidden="1" x14ac:dyDescent="0.25">
      <c r="A474" s="174">
        <v>56</v>
      </c>
      <c r="B474" s="195" t="s">
        <v>3129</v>
      </c>
      <c r="C474" s="114" t="s">
        <v>1205</v>
      </c>
      <c r="D474" s="113" t="s">
        <v>1206</v>
      </c>
      <c r="E474" s="116" t="s">
        <v>4227</v>
      </c>
    </row>
    <row r="475" spans="1:5" ht="26" hidden="1" x14ac:dyDescent="0.25">
      <c r="A475" s="174">
        <v>56</v>
      </c>
      <c r="B475" s="195" t="s">
        <v>3129</v>
      </c>
      <c r="C475" s="114" t="s">
        <v>1207</v>
      </c>
      <c r="D475" s="113" t="s">
        <v>1208</v>
      </c>
      <c r="E475" s="116" t="s">
        <v>4227</v>
      </c>
    </row>
    <row r="476" spans="1:5" ht="13" hidden="1" x14ac:dyDescent="0.25">
      <c r="A476" s="174">
        <v>56</v>
      </c>
      <c r="B476" s="195" t="s">
        <v>3129</v>
      </c>
      <c r="C476" s="114" t="s">
        <v>1209</v>
      </c>
      <c r="D476" s="113" t="s">
        <v>1210</v>
      </c>
      <c r="E476" s="116" t="s">
        <v>4227</v>
      </c>
    </row>
    <row r="477" spans="1:5" ht="13" hidden="1" x14ac:dyDescent="0.25">
      <c r="A477" s="174">
        <v>56</v>
      </c>
      <c r="B477" s="195" t="s">
        <v>3129</v>
      </c>
      <c r="C477" s="114" t="s">
        <v>1211</v>
      </c>
      <c r="D477" s="113" t="s">
        <v>1212</v>
      </c>
      <c r="E477" s="116" t="s">
        <v>4227</v>
      </c>
    </row>
    <row r="478" spans="1:5" ht="13" hidden="1" x14ac:dyDescent="0.25">
      <c r="A478" s="174">
        <v>56</v>
      </c>
      <c r="B478" s="195" t="s">
        <v>3129</v>
      </c>
      <c r="C478" s="114" t="s">
        <v>1213</v>
      </c>
      <c r="D478" s="113" t="s">
        <v>1214</v>
      </c>
      <c r="E478" s="116" t="s">
        <v>4227</v>
      </c>
    </row>
    <row r="479" spans="1:5" ht="13" hidden="1" x14ac:dyDescent="0.25">
      <c r="A479" s="174">
        <v>56</v>
      </c>
      <c r="B479" s="195" t="s">
        <v>3129</v>
      </c>
      <c r="C479" s="114" t="s">
        <v>1215</v>
      </c>
      <c r="D479" s="113" t="s">
        <v>1216</v>
      </c>
      <c r="E479" s="116" t="s">
        <v>4227</v>
      </c>
    </row>
    <row r="480" spans="1:5" ht="13" hidden="1" x14ac:dyDescent="0.25">
      <c r="A480" s="174">
        <v>56</v>
      </c>
      <c r="B480" s="195" t="s">
        <v>3129</v>
      </c>
      <c r="C480" s="114" t="s">
        <v>1217</v>
      </c>
      <c r="D480" s="113" t="s">
        <v>365</v>
      </c>
      <c r="E480" s="116" t="s">
        <v>4227</v>
      </c>
    </row>
    <row r="481" spans="1:5" ht="13" hidden="1" x14ac:dyDescent="0.25">
      <c r="A481" s="174">
        <v>56</v>
      </c>
      <c r="B481" s="195" t="s">
        <v>3129</v>
      </c>
      <c r="C481" s="114" t="s">
        <v>366</v>
      </c>
      <c r="D481" s="113" t="s">
        <v>367</v>
      </c>
      <c r="E481" s="116" t="s">
        <v>4227</v>
      </c>
    </row>
    <row r="482" spans="1:5" ht="26" hidden="1" x14ac:dyDescent="0.25">
      <c r="A482" s="174">
        <v>56</v>
      </c>
      <c r="B482" s="195" t="s">
        <v>3129</v>
      </c>
      <c r="C482" s="114" t="s">
        <v>368</v>
      </c>
      <c r="D482" s="113" t="s">
        <v>369</v>
      </c>
      <c r="E482" s="116" t="s">
        <v>4227</v>
      </c>
    </row>
    <row r="483" spans="1:5" ht="13" hidden="1" x14ac:dyDescent="0.25">
      <c r="A483" s="174">
        <v>56</v>
      </c>
      <c r="B483" s="195" t="s">
        <v>3129</v>
      </c>
      <c r="C483" s="114" t="s">
        <v>370</v>
      </c>
      <c r="D483" s="113" t="s">
        <v>371</v>
      </c>
      <c r="E483" s="116" t="s">
        <v>4227</v>
      </c>
    </row>
    <row r="484" spans="1:5" ht="13" hidden="1" x14ac:dyDescent="0.25">
      <c r="A484" s="174">
        <v>56</v>
      </c>
      <c r="B484" s="195" t="s">
        <v>3129</v>
      </c>
      <c r="C484" s="114" t="s">
        <v>372</v>
      </c>
      <c r="D484" s="113" t="s">
        <v>373</v>
      </c>
      <c r="E484" s="116" t="s">
        <v>4227</v>
      </c>
    </row>
    <row r="485" spans="1:5" ht="13" hidden="1" x14ac:dyDescent="0.25">
      <c r="A485" s="174">
        <v>56</v>
      </c>
      <c r="B485" s="195" t="s">
        <v>3129</v>
      </c>
      <c r="C485" s="114" t="s">
        <v>374</v>
      </c>
      <c r="D485" s="113" t="s">
        <v>22</v>
      </c>
      <c r="E485" s="116" t="s">
        <v>4227</v>
      </c>
    </row>
    <row r="486" spans="1:5" ht="13" hidden="1" x14ac:dyDescent="0.25">
      <c r="A486" s="174">
        <v>56</v>
      </c>
      <c r="B486" s="195" t="s">
        <v>3129</v>
      </c>
      <c r="C486" s="114" t="s">
        <v>375</v>
      </c>
      <c r="D486" s="113" t="s">
        <v>376</v>
      </c>
      <c r="E486" s="116" t="s">
        <v>4227</v>
      </c>
    </row>
    <row r="487" spans="1:5" ht="26" hidden="1" x14ac:dyDescent="0.25">
      <c r="A487" s="174">
        <v>56</v>
      </c>
      <c r="B487" s="195" t="s">
        <v>3129</v>
      </c>
      <c r="C487" s="114" t="s">
        <v>377</v>
      </c>
      <c r="D487" s="113" t="s">
        <v>378</v>
      </c>
      <c r="E487" s="116" t="s">
        <v>4227</v>
      </c>
    </row>
    <row r="488" spans="1:5" ht="26" hidden="1" x14ac:dyDescent="0.25">
      <c r="A488" s="174">
        <v>56</v>
      </c>
      <c r="B488" s="195" t="s">
        <v>3129</v>
      </c>
      <c r="C488" s="114" t="s">
        <v>379</v>
      </c>
      <c r="D488" s="113" t="s">
        <v>380</v>
      </c>
      <c r="E488" s="116" t="s">
        <v>4227</v>
      </c>
    </row>
    <row r="489" spans="1:5" ht="13" hidden="1" x14ac:dyDescent="0.25">
      <c r="A489" s="174">
        <v>56</v>
      </c>
      <c r="B489" s="195" t="s">
        <v>3129</v>
      </c>
      <c r="C489" s="114" t="s">
        <v>381</v>
      </c>
      <c r="D489" s="113" t="s">
        <v>29</v>
      </c>
      <c r="E489" s="116" t="s">
        <v>4227</v>
      </c>
    </row>
    <row r="490" spans="1:5" ht="13" hidden="1" x14ac:dyDescent="0.25">
      <c r="A490" s="174">
        <v>56</v>
      </c>
      <c r="B490" s="195" t="s">
        <v>3129</v>
      </c>
      <c r="C490" s="114" t="s">
        <v>382</v>
      </c>
      <c r="D490" s="113" t="s">
        <v>383</v>
      </c>
      <c r="E490" s="116" t="s">
        <v>4227</v>
      </c>
    </row>
    <row r="491" spans="1:5" ht="13" hidden="1" x14ac:dyDescent="0.25">
      <c r="A491" s="174">
        <v>56</v>
      </c>
      <c r="B491" s="195" t="s">
        <v>3129</v>
      </c>
      <c r="C491" s="114">
        <v>99999</v>
      </c>
      <c r="D491" s="113" t="s">
        <v>384</v>
      </c>
      <c r="E491" s="116" t="s">
        <v>4227</v>
      </c>
    </row>
    <row r="492" spans="1:5" ht="13" hidden="1" x14ac:dyDescent="0.25">
      <c r="A492" s="174">
        <v>62</v>
      </c>
      <c r="B492" s="195" t="s">
        <v>385</v>
      </c>
      <c r="C492" s="114" t="s">
        <v>386</v>
      </c>
      <c r="D492" s="113" t="s">
        <v>387</v>
      </c>
    </row>
    <row r="493" spans="1:5" ht="13" hidden="1" x14ac:dyDescent="0.25">
      <c r="A493" s="174">
        <v>62</v>
      </c>
      <c r="B493" s="195" t="s">
        <v>385</v>
      </c>
      <c r="C493" s="114" t="s">
        <v>388</v>
      </c>
      <c r="D493" s="113" t="s">
        <v>389</v>
      </c>
    </row>
    <row r="494" spans="1:5" ht="13" hidden="1" x14ac:dyDescent="0.25">
      <c r="A494" s="174">
        <v>75</v>
      </c>
      <c r="B494" s="195" t="s">
        <v>3312</v>
      </c>
      <c r="C494" s="157"/>
      <c r="D494" s="158"/>
      <c r="E494" s="116" t="s">
        <v>3918</v>
      </c>
    </row>
    <row r="495" spans="1:5" ht="13" hidden="1" x14ac:dyDescent="0.25">
      <c r="A495" s="174">
        <v>82</v>
      </c>
      <c r="B495" s="195" t="s">
        <v>1739</v>
      </c>
      <c r="C495" s="114" t="s">
        <v>1740</v>
      </c>
      <c r="D495" s="113" t="s">
        <v>1741</v>
      </c>
    </row>
    <row r="496" spans="1:5" ht="13" hidden="1" x14ac:dyDescent="0.25">
      <c r="A496" s="174">
        <v>82</v>
      </c>
      <c r="B496" s="195" t="s">
        <v>1739</v>
      </c>
      <c r="C496" s="114" t="s">
        <v>1742</v>
      </c>
      <c r="D496" s="113" t="s">
        <v>1743</v>
      </c>
    </row>
    <row r="497" spans="1:5" ht="13" hidden="1" x14ac:dyDescent="0.25">
      <c r="A497" s="174">
        <v>82</v>
      </c>
      <c r="B497" s="195" t="s">
        <v>1739</v>
      </c>
      <c r="C497" s="114" t="s">
        <v>1744</v>
      </c>
      <c r="D497" s="113" t="s">
        <v>1745</v>
      </c>
      <c r="E497" s="116" t="s">
        <v>4227</v>
      </c>
    </row>
    <row r="498" spans="1:5" ht="13" hidden="1" x14ac:dyDescent="0.25">
      <c r="A498" s="174">
        <v>82</v>
      </c>
      <c r="B498" s="195" t="s">
        <v>1739</v>
      </c>
      <c r="C498" s="114" t="s">
        <v>1746</v>
      </c>
      <c r="D498" s="113" t="s">
        <v>3552</v>
      </c>
    </row>
    <row r="499" spans="1:5" ht="13" hidden="1" x14ac:dyDescent="0.25">
      <c r="A499" s="174">
        <v>82</v>
      </c>
      <c r="B499" s="195" t="s">
        <v>1739</v>
      </c>
      <c r="C499" s="114" t="s">
        <v>512</v>
      </c>
      <c r="D499" s="113" t="s">
        <v>3553</v>
      </c>
    </row>
    <row r="500" spans="1:5" ht="13" hidden="1" x14ac:dyDescent="0.25">
      <c r="A500" s="174">
        <v>82</v>
      </c>
      <c r="B500" s="195" t="s">
        <v>1739</v>
      </c>
      <c r="C500" s="114" t="s">
        <v>3554</v>
      </c>
      <c r="D500" s="113" t="s">
        <v>3555</v>
      </c>
    </row>
    <row r="501" spans="1:5" ht="13" hidden="1" x14ac:dyDescent="0.25">
      <c r="A501" s="174">
        <v>82</v>
      </c>
      <c r="B501" s="195" t="s">
        <v>1739</v>
      </c>
      <c r="C501" s="114" t="s">
        <v>3556</v>
      </c>
      <c r="D501" s="113" t="s">
        <v>3557</v>
      </c>
    </row>
    <row r="502" spans="1:5" ht="13" hidden="1" x14ac:dyDescent="0.25">
      <c r="A502" s="174">
        <v>82</v>
      </c>
      <c r="B502" s="195" t="s">
        <v>1739</v>
      </c>
      <c r="C502" s="114" t="s">
        <v>3558</v>
      </c>
      <c r="D502" s="113" t="s">
        <v>3559</v>
      </c>
    </row>
    <row r="503" spans="1:5" ht="13" hidden="1" x14ac:dyDescent="0.25">
      <c r="A503" s="174">
        <v>88</v>
      </c>
      <c r="B503" s="195" t="s">
        <v>3560</v>
      </c>
      <c r="C503" s="114" t="s">
        <v>3561</v>
      </c>
      <c r="D503" s="113" t="s">
        <v>3562</v>
      </c>
    </row>
    <row r="504" spans="1:5" ht="13" hidden="1" x14ac:dyDescent="0.25">
      <c r="A504" s="174">
        <v>88</v>
      </c>
      <c r="B504" s="195" t="s">
        <v>3560</v>
      </c>
      <c r="C504" s="114" t="s">
        <v>3563</v>
      </c>
      <c r="D504" s="113" t="s">
        <v>3564</v>
      </c>
    </row>
    <row r="505" spans="1:5" ht="13" hidden="1" x14ac:dyDescent="0.25">
      <c r="A505" s="174">
        <v>88</v>
      </c>
      <c r="B505" s="195" t="s">
        <v>3560</v>
      </c>
      <c r="C505" s="114" t="s">
        <v>3565</v>
      </c>
      <c r="D505" s="113" t="s">
        <v>3566</v>
      </c>
    </row>
    <row r="506" spans="1:5" ht="13" hidden="1" x14ac:dyDescent="0.25">
      <c r="A506" s="174">
        <v>89</v>
      </c>
      <c r="B506" s="195" t="s">
        <v>3567</v>
      </c>
      <c r="C506" s="114" t="s">
        <v>3561</v>
      </c>
      <c r="D506" s="113" t="s">
        <v>3568</v>
      </c>
    </row>
    <row r="507" spans="1:5" ht="13" hidden="1" x14ac:dyDescent="0.25">
      <c r="A507" s="174">
        <v>89</v>
      </c>
      <c r="B507" s="195" t="s">
        <v>3567</v>
      </c>
      <c r="C507" s="114" t="s">
        <v>3563</v>
      </c>
      <c r="D507" s="113" t="s">
        <v>3564</v>
      </c>
    </row>
    <row r="508" spans="1:5" ht="13" hidden="1" x14ac:dyDescent="0.25">
      <c r="A508" s="174">
        <v>89</v>
      </c>
      <c r="B508" s="195" t="s">
        <v>3567</v>
      </c>
      <c r="C508" s="114" t="s">
        <v>3565</v>
      </c>
      <c r="D508" s="113" t="s">
        <v>3569</v>
      </c>
    </row>
    <row r="509" spans="1:5" ht="13" hidden="1" x14ac:dyDescent="0.25">
      <c r="A509" s="174">
        <v>90</v>
      </c>
      <c r="B509" s="195" t="s">
        <v>3570</v>
      </c>
      <c r="C509" s="114" t="s">
        <v>83</v>
      </c>
      <c r="D509" s="113" t="s">
        <v>3571</v>
      </c>
    </row>
    <row r="510" spans="1:5" ht="13" hidden="1" x14ac:dyDescent="0.25">
      <c r="A510" s="174">
        <v>90</v>
      </c>
      <c r="B510" s="195" t="s">
        <v>3570</v>
      </c>
      <c r="C510" s="114" t="s">
        <v>85</v>
      </c>
      <c r="D510" s="113" t="s">
        <v>3572</v>
      </c>
    </row>
    <row r="511" spans="1:5" ht="13" hidden="1" x14ac:dyDescent="0.25">
      <c r="A511" s="174">
        <v>90</v>
      </c>
      <c r="B511" s="195" t="s">
        <v>3570</v>
      </c>
      <c r="C511" s="114" t="s">
        <v>87</v>
      </c>
      <c r="D511" s="113" t="s">
        <v>3573</v>
      </c>
    </row>
    <row r="512" spans="1:5" ht="13" hidden="1" x14ac:dyDescent="0.25">
      <c r="A512" s="174">
        <v>90</v>
      </c>
      <c r="B512" s="195" t="s">
        <v>3570</v>
      </c>
      <c r="C512" s="114" t="s">
        <v>3574</v>
      </c>
      <c r="D512" s="113" t="s">
        <v>3575</v>
      </c>
    </row>
    <row r="513" spans="1:4" ht="13" hidden="1" x14ac:dyDescent="0.25">
      <c r="A513" s="174">
        <v>90</v>
      </c>
      <c r="B513" s="195" t="s">
        <v>3570</v>
      </c>
      <c r="C513" s="114" t="s">
        <v>3132</v>
      </c>
      <c r="D513" s="113" t="s">
        <v>3576</v>
      </c>
    </row>
    <row r="514" spans="1:4" ht="13" hidden="1" x14ac:dyDescent="0.25">
      <c r="A514" s="174">
        <v>90</v>
      </c>
      <c r="B514" s="195" t="s">
        <v>3570</v>
      </c>
      <c r="C514" s="114" t="s">
        <v>3577</v>
      </c>
      <c r="D514" s="113" t="s">
        <v>3578</v>
      </c>
    </row>
    <row r="515" spans="1:4" ht="13" hidden="1" x14ac:dyDescent="0.25">
      <c r="A515" s="174">
        <v>90</v>
      </c>
      <c r="B515" s="195" t="s">
        <v>3570</v>
      </c>
      <c r="C515" s="114" t="s">
        <v>3579</v>
      </c>
      <c r="D515" s="113" t="s">
        <v>3580</v>
      </c>
    </row>
    <row r="516" spans="1:4" ht="26" hidden="1" x14ac:dyDescent="0.25">
      <c r="A516" s="174">
        <v>90</v>
      </c>
      <c r="B516" s="195" t="s">
        <v>3570</v>
      </c>
      <c r="C516" s="114" t="s">
        <v>3581</v>
      </c>
      <c r="D516" s="113" t="s">
        <v>3582</v>
      </c>
    </row>
    <row r="517" spans="1:4" ht="13" hidden="1" x14ac:dyDescent="0.25">
      <c r="A517" s="174">
        <v>90</v>
      </c>
      <c r="B517" s="195" t="s">
        <v>3570</v>
      </c>
      <c r="C517" s="114" t="s">
        <v>3583</v>
      </c>
      <c r="D517" s="113" t="s">
        <v>3584</v>
      </c>
    </row>
    <row r="518" spans="1:4" ht="13" hidden="1" x14ac:dyDescent="0.25">
      <c r="A518" s="174">
        <v>90</v>
      </c>
      <c r="B518" s="195" t="s">
        <v>3570</v>
      </c>
      <c r="C518" s="114" t="s">
        <v>3134</v>
      </c>
      <c r="D518" s="113" t="s">
        <v>3585</v>
      </c>
    </row>
    <row r="519" spans="1:4" ht="13" hidden="1" x14ac:dyDescent="0.25">
      <c r="A519" s="174">
        <v>90</v>
      </c>
      <c r="B519" s="195" t="s">
        <v>3570</v>
      </c>
      <c r="C519" s="114" t="s">
        <v>3136</v>
      </c>
      <c r="D519" s="113" t="s">
        <v>3586</v>
      </c>
    </row>
    <row r="520" spans="1:4" ht="13" hidden="1" x14ac:dyDescent="0.25">
      <c r="A520" s="174">
        <v>90</v>
      </c>
      <c r="B520" s="195" t="s">
        <v>3570</v>
      </c>
      <c r="C520" s="114" t="s">
        <v>3138</v>
      </c>
      <c r="D520" s="113" t="s">
        <v>1527</v>
      </c>
    </row>
    <row r="521" spans="1:4" ht="13" hidden="1" x14ac:dyDescent="0.25">
      <c r="A521" s="174">
        <v>90</v>
      </c>
      <c r="B521" s="195" t="s">
        <v>3570</v>
      </c>
      <c r="C521" s="114">
        <v>13</v>
      </c>
      <c r="D521" s="113" t="s">
        <v>4051</v>
      </c>
    </row>
    <row r="522" spans="1:4" ht="26" hidden="1" x14ac:dyDescent="0.25">
      <c r="A522" s="174">
        <v>90</v>
      </c>
      <c r="B522" s="195" t="s">
        <v>3570</v>
      </c>
      <c r="C522" s="114">
        <v>14</v>
      </c>
      <c r="D522" s="113" t="s">
        <v>4052</v>
      </c>
    </row>
    <row r="523" spans="1:4" ht="26" hidden="1" x14ac:dyDescent="0.25">
      <c r="A523" s="174">
        <v>90</v>
      </c>
      <c r="B523" s="195" t="s">
        <v>3570</v>
      </c>
      <c r="C523" s="114">
        <v>15</v>
      </c>
      <c r="D523" s="113" t="s">
        <v>4053</v>
      </c>
    </row>
    <row r="524" spans="1:4" ht="26" hidden="1" x14ac:dyDescent="0.25">
      <c r="A524" s="174">
        <v>90</v>
      </c>
      <c r="B524" s="195" t="s">
        <v>3570</v>
      </c>
      <c r="C524" s="114">
        <v>16</v>
      </c>
      <c r="D524" s="113" t="s">
        <v>4054</v>
      </c>
    </row>
    <row r="525" spans="1:4" ht="39" hidden="1" x14ac:dyDescent="0.25">
      <c r="A525" s="174">
        <v>90</v>
      </c>
      <c r="B525" s="195" t="s">
        <v>3570</v>
      </c>
      <c r="C525" s="114">
        <v>17</v>
      </c>
      <c r="D525" s="113" t="s">
        <v>4055</v>
      </c>
    </row>
    <row r="526" spans="1:4" ht="39" hidden="1" x14ac:dyDescent="0.25">
      <c r="A526" s="174">
        <v>90</v>
      </c>
      <c r="B526" s="195" t="s">
        <v>3570</v>
      </c>
      <c r="C526" s="114">
        <v>18</v>
      </c>
      <c r="D526" s="113" t="s">
        <v>4056</v>
      </c>
    </row>
    <row r="527" spans="1:4" ht="39" hidden="1" x14ac:dyDescent="0.25">
      <c r="A527" s="174">
        <v>90</v>
      </c>
      <c r="B527" s="195" t="s">
        <v>3570</v>
      </c>
      <c r="C527" s="114">
        <v>19</v>
      </c>
      <c r="D527" s="113" t="s">
        <v>4057</v>
      </c>
    </row>
    <row r="528" spans="1:4" ht="39" hidden="1" x14ac:dyDescent="0.25">
      <c r="A528" s="174">
        <v>90</v>
      </c>
      <c r="B528" s="195" t="s">
        <v>3570</v>
      </c>
      <c r="C528" s="114">
        <v>20</v>
      </c>
      <c r="D528" s="113" t="s">
        <v>4058</v>
      </c>
    </row>
    <row r="529" spans="1:5" ht="39" hidden="1" x14ac:dyDescent="0.25">
      <c r="A529" s="174">
        <v>90</v>
      </c>
      <c r="B529" s="195" t="s">
        <v>3570</v>
      </c>
      <c r="C529" s="114">
        <v>21</v>
      </c>
      <c r="D529" s="113" t="s">
        <v>4059</v>
      </c>
    </row>
    <row r="530" spans="1:5" ht="39" hidden="1" x14ac:dyDescent="0.25">
      <c r="A530" s="174">
        <v>90</v>
      </c>
      <c r="B530" s="195" t="s">
        <v>3570</v>
      </c>
      <c r="C530" s="114">
        <v>22</v>
      </c>
      <c r="D530" s="113" t="s">
        <v>4060</v>
      </c>
    </row>
    <row r="531" spans="1:5" ht="39" hidden="1" x14ac:dyDescent="0.25">
      <c r="A531" s="174">
        <v>90</v>
      </c>
      <c r="B531" s="195" t="s">
        <v>3570</v>
      </c>
      <c r="C531" s="114">
        <v>23</v>
      </c>
      <c r="D531" s="113" t="s">
        <v>4061</v>
      </c>
    </row>
    <row r="532" spans="1:5" ht="13" hidden="1" x14ac:dyDescent="0.25">
      <c r="A532" s="174">
        <v>90</v>
      </c>
      <c r="B532" s="195" t="s">
        <v>3570</v>
      </c>
      <c r="C532" s="114">
        <v>25</v>
      </c>
      <c r="D532" s="113" t="s">
        <v>4129</v>
      </c>
    </row>
    <row r="533" spans="1:5" ht="13" hidden="1" x14ac:dyDescent="0.25">
      <c r="A533" s="174">
        <v>90</v>
      </c>
      <c r="B533" s="195" t="s">
        <v>3570</v>
      </c>
      <c r="C533" s="114">
        <v>27</v>
      </c>
      <c r="D533" s="113" t="s">
        <v>4154</v>
      </c>
    </row>
    <row r="534" spans="1:5" ht="13" hidden="1" x14ac:dyDescent="0.25">
      <c r="A534" s="174">
        <v>90</v>
      </c>
      <c r="B534" s="195" t="s">
        <v>3570</v>
      </c>
      <c r="C534" s="114">
        <v>29</v>
      </c>
      <c r="D534" s="113" t="s">
        <v>4130</v>
      </c>
    </row>
    <row r="535" spans="1:5" ht="13" hidden="1" x14ac:dyDescent="0.25">
      <c r="A535" s="174">
        <v>90</v>
      </c>
      <c r="B535" s="195" t="s">
        <v>3570</v>
      </c>
      <c r="C535" s="114">
        <v>801</v>
      </c>
      <c r="D535" s="113" t="s">
        <v>1528</v>
      </c>
      <c r="E535" s="116" t="s">
        <v>4227</v>
      </c>
    </row>
    <row r="536" spans="1:5" ht="13" hidden="1" x14ac:dyDescent="0.25">
      <c r="A536" s="174">
        <v>90</v>
      </c>
      <c r="B536" s="195" t="s">
        <v>3570</v>
      </c>
      <c r="C536" s="114">
        <v>802</v>
      </c>
      <c r="D536" s="113" t="s">
        <v>1529</v>
      </c>
      <c r="E536" s="116" t="s">
        <v>4227</v>
      </c>
    </row>
    <row r="537" spans="1:5" ht="13" hidden="1" x14ac:dyDescent="0.25">
      <c r="A537" s="174">
        <v>90</v>
      </c>
      <c r="B537" s="195" t="s">
        <v>3570</v>
      </c>
      <c r="C537" s="114">
        <v>803</v>
      </c>
      <c r="D537" s="113" t="s">
        <v>3576</v>
      </c>
      <c r="E537" s="116" t="s">
        <v>4227</v>
      </c>
    </row>
    <row r="538" spans="1:5" ht="13" hidden="1" x14ac:dyDescent="0.25">
      <c r="A538" s="174">
        <v>90</v>
      </c>
      <c r="B538" s="195" t="s">
        <v>3570</v>
      </c>
      <c r="C538" s="114">
        <v>804</v>
      </c>
      <c r="D538" s="113" t="s">
        <v>1530</v>
      </c>
      <c r="E538" s="116" t="s">
        <v>4227</v>
      </c>
    </row>
    <row r="539" spans="1:5" ht="13" hidden="1" x14ac:dyDescent="0.25">
      <c r="A539" s="174">
        <v>90</v>
      </c>
      <c r="B539" s="195" t="s">
        <v>3570</v>
      </c>
      <c r="C539" s="114">
        <v>805</v>
      </c>
      <c r="D539" s="113" t="s">
        <v>1531</v>
      </c>
      <c r="E539" s="116" t="s">
        <v>4227</v>
      </c>
    </row>
    <row r="540" spans="1:5" ht="13" hidden="1" x14ac:dyDescent="0.25">
      <c r="A540" s="174">
        <v>90</v>
      </c>
      <c r="B540" s="195" t="s">
        <v>3570</v>
      </c>
      <c r="C540" s="114">
        <v>806</v>
      </c>
      <c r="D540" s="113" t="s">
        <v>1532</v>
      </c>
      <c r="E540" s="116" t="s">
        <v>4227</v>
      </c>
    </row>
    <row r="541" spans="1:5" ht="13" hidden="1" x14ac:dyDescent="0.25">
      <c r="A541" s="174">
        <v>90</v>
      </c>
      <c r="B541" s="195" t="s">
        <v>3570</v>
      </c>
      <c r="C541" s="114">
        <v>807</v>
      </c>
      <c r="D541" s="113" t="s">
        <v>4158</v>
      </c>
      <c r="E541" s="116" t="s">
        <v>4227</v>
      </c>
    </row>
    <row r="542" spans="1:5" ht="13" hidden="1" x14ac:dyDescent="0.25">
      <c r="A542" s="174">
        <v>90</v>
      </c>
      <c r="B542" s="195" t="s">
        <v>3570</v>
      </c>
      <c r="C542" s="114">
        <v>808</v>
      </c>
      <c r="D542" s="113" t="s">
        <v>4159</v>
      </c>
      <c r="E542" s="116" t="s">
        <v>4227</v>
      </c>
    </row>
    <row r="543" spans="1:5" ht="13" hidden="1" x14ac:dyDescent="0.25">
      <c r="A543" s="174">
        <v>90</v>
      </c>
      <c r="B543" s="195" t="s">
        <v>3570</v>
      </c>
      <c r="C543" s="114">
        <v>880</v>
      </c>
      <c r="D543" s="113" t="s">
        <v>1533</v>
      </c>
      <c r="E543" s="116" t="s">
        <v>4227</v>
      </c>
    </row>
    <row r="544" spans="1:5" ht="13" hidden="1" x14ac:dyDescent="0.25">
      <c r="A544" s="174">
        <v>90</v>
      </c>
      <c r="B544" s="195" t="s">
        <v>3570</v>
      </c>
      <c r="C544" s="114">
        <v>890</v>
      </c>
      <c r="D544" s="113" t="s">
        <v>1534</v>
      </c>
      <c r="E544" s="116" t="s">
        <v>4227</v>
      </c>
    </row>
    <row r="545" spans="1:5" ht="13" hidden="1" x14ac:dyDescent="0.25">
      <c r="A545" s="174">
        <v>97</v>
      </c>
      <c r="B545" s="195" t="s">
        <v>1412</v>
      </c>
      <c r="C545" s="107" t="s">
        <v>3298</v>
      </c>
      <c r="D545" s="113" t="s">
        <v>1413</v>
      </c>
    </row>
    <row r="546" spans="1:5" ht="13" hidden="1" x14ac:dyDescent="0.25">
      <c r="A546" s="174">
        <v>97</v>
      </c>
      <c r="B546" s="195" t="s">
        <v>1412</v>
      </c>
      <c r="C546" s="107" t="s">
        <v>3300</v>
      </c>
      <c r="D546" s="113" t="s">
        <v>1414</v>
      </c>
    </row>
    <row r="547" spans="1:5" ht="13" hidden="1" x14ac:dyDescent="0.25">
      <c r="A547" s="174">
        <v>97</v>
      </c>
      <c r="B547" s="195" t="s">
        <v>1412</v>
      </c>
      <c r="C547" s="107" t="s">
        <v>3302</v>
      </c>
      <c r="D547" s="113" t="s">
        <v>1415</v>
      </c>
    </row>
    <row r="548" spans="1:5" ht="13" hidden="1" x14ac:dyDescent="0.25">
      <c r="A548" s="174">
        <v>97</v>
      </c>
      <c r="B548" s="195" t="s">
        <v>1412</v>
      </c>
      <c r="C548" s="114" t="s">
        <v>1416</v>
      </c>
      <c r="D548" s="113" t="s">
        <v>1417</v>
      </c>
      <c r="E548" s="116" t="s">
        <v>4227</v>
      </c>
    </row>
    <row r="549" spans="1:5" ht="13" hidden="1" x14ac:dyDescent="0.25">
      <c r="A549" s="174">
        <v>97</v>
      </c>
      <c r="B549" s="195" t="s">
        <v>1412</v>
      </c>
      <c r="C549" s="114" t="s">
        <v>1418</v>
      </c>
      <c r="D549" s="113" t="s">
        <v>1419</v>
      </c>
      <c r="E549" s="116" t="s">
        <v>4227</v>
      </c>
    </row>
    <row r="550" spans="1:5" ht="13" hidden="1" x14ac:dyDescent="0.25">
      <c r="A550" s="174">
        <v>97</v>
      </c>
      <c r="B550" s="195" t="s">
        <v>1412</v>
      </c>
      <c r="C550" s="114" t="s">
        <v>1420</v>
      </c>
      <c r="D550" s="113" t="s">
        <v>1421</v>
      </c>
      <c r="E550" s="116" t="s">
        <v>4227</v>
      </c>
    </row>
    <row r="551" spans="1:5" ht="13" hidden="1" x14ac:dyDescent="0.25">
      <c r="A551" s="174">
        <v>97</v>
      </c>
      <c r="B551" s="195" t="s">
        <v>1412</v>
      </c>
      <c r="C551" s="114" t="s">
        <v>1422</v>
      </c>
      <c r="D551" s="113" t="s">
        <v>1423</v>
      </c>
      <c r="E551" s="116" t="s">
        <v>4227</v>
      </c>
    </row>
    <row r="552" spans="1:5" ht="13" hidden="1" x14ac:dyDescent="0.25">
      <c r="A552" s="174">
        <v>97</v>
      </c>
      <c r="B552" s="195" t="s">
        <v>1412</v>
      </c>
      <c r="C552" s="114" t="s">
        <v>1424</v>
      </c>
      <c r="D552" s="113" t="s">
        <v>1425</v>
      </c>
      <c r="E552" s="116" t="s">
        <v>4227</v>
      </c>
    </row>
    <row r="553" spans="1:5" ht="13" hidden="1" x14ac:dyDescent="0.25">
      <c r="A553" s="174">
        <v>97</v>
      </c>
      <c r="B553" s="195" t="s">
        <v>1412</v>
      </c>
      <c r="C553" s="114" t="s">
        <v>1426</v>
      </c>
      <c r="D553" s="113" t="s">
        <v>1427</v>
      </c>
      <c r="E553" s="116" t="s">
        <v>4227</v>
      </c>
    </row>
    <row r="554" spans="1:5" ht="13" hidden="1" x14ac:dyDescent="0.25">
      <c r="A554" s="174">
        <v>97</v>
      </c>
      <c r="B554" s="195" t="s">
        <v>1412</v>
      </c>
      <c r="C554" s="114" t="s">
        <v>1428</v>
      </c>
      <c r="D554" s="113" t="s">
        <v>1429</v>
      </c>
      <c r="E554" s="116" t="s">
        <v>4227</v>
      </c>
    </row>
    <row r="555" spans="1:5" ht="13" hidden="1" x14ac:dyDescent="0.25">
      <c r="A555" s="174">
        <v>97</v>
      </c>
      <c r="B555" s="195" t="s">
        <v>1412</v>
      </c>
      <c r="C555" s="114" t="s">
        <v>2018</v>
      </c>
      <c r="D555" s="113" t="s">
        <v>2019</v>
      </c>
      <c r="E555" s="116" t="s">
        <v>4227</v>
      </c>
    </row>
    <row r="556" spans="1:5" ht="13" hidden="1" x14ac:dyDescent="0.25">
      <c r="A556" s="174">
        <v>97</v>
      </c>
      <c r="B556" s="195" t="s">
        <v>1412</v>
      </c>
      <c r="C556" s="114" t="s">
        <v>2020</v>
      </c>
      <c r="D556" s="113" t="s">
        <v>2021</v>
      </c>
      <c r="E556" s="116" t="s">
        <v>4227</v>
      </c>
    </row>
    <row r="557" spans="1:5" ht="13" hidden="1" x14ac:dyDescent="0.25">
      <c r="A557" s="174">
        <v>97</v>
      </c>
      <c r="B557" s="195" t="s">
        <v>1412</v>
      </c>
      <c r="C557" s="114" t="s">
        <v>2022</v>
      </c>
      <c r="D557" s="113" t="s">
        <v>2997</v>
      </c>
      <c r="E557" s="116" t="s">
        <v>4227</v>
      </c>
    </row>
    <row r="558" spans="1:5" ht="13" hidden="1" x14ac:dyDescent="0.25">
      <c r="A558" s="174">
        <v>97</v>
      </c>
      <c r="B558" s="195" t="s">
        <v>1412</v>
      </c>
      <c r="C558" s="114" t="s">
        <v>2998</v>
      </c>
      <c r="D558" s="113" t="s">
        <v>2999</v>
      </c>
      <c r="E558" s="116" t="s">
        <v>4227</v>
      </c>
    </row>
    <row r="559" spans="1:5" ht="13" hidden="1" x14ac:dyDescent="0.25">
      <c r="A559" s="174">
        <v>97</v>
      </c>
      <c r="B559" s="195" t="s">
        <v>1412</v>
      </c>
      <c r="C559" s="114" t="s">
        <v>3000</v>
      </c>
      <c r="D559" s="113" t="s">
        <v>3001</v>
      </c>
      <c r="E559" s="116" t="s">
        <v>4227</v>
      </c>
    </row>
    <row r="560" spans="1:5" ht="13" hidden="1" x14ac:dyDescent="0.25">
      <c r="A560" s="174">
        <v>97</v>
      </c>
      <c r="B560" s="195" t="s">
        <v>1412</v>
      </c>
      <c r="C560" s="114" t="s">
        <v>1370</v>
      </c>
      <c r="D560" s="113" t="s">
        <v>3002</v>
      </c>
      <c r="E560" s="116" t="s">
        <v>4227</v>
      </c>
    </row>
    <row r="561" spans="1:5" ht="13" hidden="1" x14ac:dyDescent="0.25">
      <c r="A561" s="174">
        <v>97</v>
      </c>
      <c r="B561" s="195" t="s">
        <v>1412</v>
      </c>
      <c r="C561" s="114" t="s">
        <v>3003</v>
      </c>
      <c r="D561" s="113" t="s">
        <v>3004</v>
      </c>
      <c r="E561" s="116" t="s">
        <v>4227</v>
      </c>
    </row>
    <row r="562" spans="1:5" ht="13" hidden="1" x14ac:dyDescent="0.25">
      <c r="A562" s="174">
        <v>98</v>
      </c>
      <c r="B562" s="195" t="s">
        <v>3005</v>
      </c>
      <c r="C562" s="114" t="s">
        <v>530</v>
      </c>
      <c r="D562" s="113" t="s">
        <v>3006</v>
      </c>
    </row>
    <row r="563" spans="1:5" ht="13" hidden="1" x14ac:dyDescent="0.25">
      <c r="A563" s="174">
        <v>98</v>
      </c>
      <c r="B563" s="195" t="s">
        <v>3005</v>
      </c>
      <c r="C563" s="114" t="s">
        <v>505</v>
      </c>
      <c r="D563" s="113" t="s">
        <v>3007</v>
      </c>
    </row>
    <row r="564" spans="1:5" ht="13" x14ac:dyDescent="0.25">
      <c r="A564" s="174">
        <v>100</v>
      </c>
      <c r="B564" s="195" t="s">
        <v>3008</v>
      </c>
      <c r="C564" s="114" t="s">
        <v>3009</v>
      </c>
      <c r="D564" s="113" t="s">
        <v>712</v>
      </c>
    </row>
    <row r="565" spans="1:5" ht="13" x14ac:dyDescent="0.25">
      <c r="A565" s="174">
        <v>100</v>
      </c>
      <c r="B565" s="195" t="s">
        <v>3008</v>
      </c>
      <c r="C565" s="114" t="s">
        <v>284</v>
      </c>
      <c r="D565" s="113" t="s">
        <v>712</v>
      </c>
    </row>
    <row r="566" spans="1:5" ht="13" x14ac:dyDescent="0.25">
      <c r="A566" s="174">
        <v>100</v>
      </c>
      <c r="B566" s="195" t="s">
        <v>3008</v>
      </c>
      <c r="C566" s="114" t="s">
        <v>285</v>
      </c>
      <c r="D566" s="113" t="s">
        <v>712</v>
      </c>
    </row>
    <row r="567" spans="1:5" ht="13" x14ac:dyDescent="0.25">
      <c r="A567" s="174">
        <v>100</v>
      </c>
      <c r="B567" s="195" t="s">
        <v>3008</v>
      </c>
      <c r="C567" s="114" t="s">
        <v>286</v>
      </c>
      <c r="D567" s="113" t="s">
        <v>712</v>
      </c>
    </row>
    <row r="568" spans="1:5" ht="13" x14ac:dyDescent="0.25">
      <c r="A568" s="174">
        <v>100</v>
      </c>
      <c r="B568" s="195" t="s">
        <v>3008</v>
      </c>
      <c r="C568" s="114" t="s">
        <v>287</v>
      </c>
      <c r="D568" s="113" t="s">
        <v>712</v>
      </c>
    </row>
    <row r="569" spans="1:5" ht="13" x14ac:dyDescent="0.25">
      <c r="A569" s="174">
        <v>100</v>
      </c>
      <c r="B569" s="195" t="s">
        <v>3008</v>
      </c>
      <c r="C569" s="114" t="s">
        <v>288</v>
      </c>
      <c r="D569" s="113" t="s">
        <v>712</v>
      </c>
    </row>
    <row r="570" spans="1:5" ht="13" x14ac:dyDescent="0.25">
      <c r="A570" s="174">
        <v>100</v>
      </c>
      <c r="B570" s="195" t="s">
        <v>3008</v>
      </c>
      <c r="C570" s="114" t="s">
        <v>289</v>
      </c>
      <c r="D570" s="113" t="s">
        <v>712</v>
      </c>
    </row>
    <row r="571" spans="1:5" ht="13" x14ac:dyDescent="0.25">
      <c r="A571" s="174">
        <v>100</v>
      </c>
      <c r="B571" s="195" t="s">
        <v>3008</v>
      </c>
      <c r="C571" s="114" t="s">
        <v>290</v>
      </c>
      <c r="D571" s="113" t="s">
        <v>712</v>
      </c>
    </row>
    <row r="572" spans="1:5" ht="13" x14ac:dyDescent="0.25">
      <c r="A572" s="174">
        <v>100</v>
      </c>
      <c r="B572" s="195" t="s">
        <v>3008</v>
      </c>
      <c r="C572" s="114" t="s">
        <v>291</v>
      </c>
      <c r="D572" s="113" t="s">
        <v>712</v>
      </c>
    </row>
    <row r="573" spans="1:5" ht="13" x14ac:dyDescent="0.25">
      <c r="A573" s="174">
        <v>100</v>
      </c>
      <c r="B573" s="195" t="s">
        <v>3008</v>
      </c>
      <c r="C573" s="114" t="s">
        <v>292</v>
      </c>
      <c r="D573" s="113" t="s">
        <v>712</v>
      </c>
    </row>
    <row r="574" spans="1:5" ht="13" x14ac:dyDescent="0.25">
      <c r="A574" s="174">
        <v>100</v>
      </c>
      <c r="B574" s="195" t="s">
        <v>3008</v>
      </c>
      <c r="C574" s="114" t="s">
        <v>293</v>
      </c>
      <c r="D574" s="113" t="s">
        <v>712</v>
      </c>
    </row>
    <row r="575" spans="1:5" ht="13" x14ac:dyDescent="0.25">
      <c r="A575" s="174">
        <v>100</v>
      </c>
      <c r="B575" s="195" t="s">
        <v>3008</v>
      </c>
      <c r="C575" s="114" t="s">
        <v>294</v>
      </c>
      <c r="D575" s="113" t="s">
        <v>712</v>
      </c>
    </row>
    <row r="576" spans="1:5" ht="13" x14ac:dyDescent="0.25">
      <c r="A576" s="174">
        <v>100</v>
      </c>
      <c r="B576" s="195" t="s">
        <v>3008</v>
      </c>
      <c r="C576" s="114" t="s">
        <v>295</v>
      </c>
      <c r="D576" s="113" t="s">
        <v>712</v>
      </c>
    </row>
    <row r="577" spans="1:4" ht="13" x14ac:dyDescent="0.25">
      <c r="A577" s="174">
        <v>100</v>
      </c>
      <c r="B577" s="195" t="s">
        <v>3008</v>
      </c>
      <c r="C577" s="114" t="s">
        <v>296</v>
      </c>
      <c r="D577" s="113" t="s">
        <v>712</v>
      </c>
    </row>
    <row r="578" spans="1:4" ht="13" x14ac:dyDescent="0.25">
      <c r="A578" s="174">
        <v>100</v>
      </c>
      <c r="B578" s="195" t="s">
        <v>3008</v>
      </c>
      <c r="C578" s="114" t="s">
        <v>297</v>
      </c>
      <c r="D578" s="113" t="s">
        <v>712</v>
      </c>
    </row>
    <row r="579" spans="1:4" ht="13" x14ac:dyDescent="0.25">
      <c r="A579" s="174">
        <v>100</v>
      </c>
      <c r="B579" s="195" t="s">
        <v>3008</v>
      </c>
      <c r="C579" s="114" t="s">
        <v>298</v>
      </c>
      <c r="D579" s="113" t="s">
        <v>712</v>
      </c>
    </row>
    <row r="580" spans="1:4" ht="13" x14ac:dyDescent="0.25">
      <c r="A580" s="174">
        <v>100</v>
      </c>
      <c r="B580" s="195" t="s">
        <v>3008</v>
      </c>
      <c r="C580" s="114" t="s">
        <v>299</v>
      </c>
      <c r="D580" s="113" t="s">
        <v>712</v>
      </c>
    </row>
    <row r="581" spans="1:4" ht="13" x14ac:dyDescent="0.25">
      <c r="A581" s="174">
        <v>100</v>
      </c>
      <c r="B581" s="195" t="s">
        <v>3008</v>
      </c>
      <c r="C581" s="114" t="s">
        <v>300</v>
      </c>
      <c r="D581" s="113" t="s">
        <v>712</v>
      </c>
    </row>
    <row r="582" spans="1:4" ht="13" x14ac:dyDescent="0.25">
      <c r="A582" s="174">
        <v>100</v>
      </c>
      <c r="B582" s="195" t="s">
        <v>3008</v>
      </c>
      <c r="C582" s="114" t="s">
        <v>301</v>
      </c>
      <c r="D582" s="113" t="s">
        <v>712</v>
      </c>
    </row>
    <row r="583" spans="1:4" ht="13" x14ac:dyDescent="0.25">
      <c r="A583" s="174">
        <v>100</v>
      </c>
      <c r="B583" s="195" t="s">
        <v>3008</v>
      </c>
      <c r="C583" s="114" t="s">
        <v>302</v>
      </c>
      <c r="D583" s="113" t="s">
        <v>712</v>
      </c>
    </row>
    <row r="584" spans="1:4" ht="13" x14ac:dyDescent="0.25">
      <c r="A584" s="174">
        <v>100</v>
      </c>
      <c r="B584" s="195" t="s">
        <v>3008</v>
      </c>
      <c r="C584" s="114" t="s">
        <v>303</v>
      </c>
      <c r="D584" s="113" t="s">
        <v>712</v>
      </c>
    </row>
    <row r="585" spans="1:4" ht="13" x14ac:dyDescent="0.25">
      <c r="A585" s="174">
        <v>100</v>
      </c>
      <c r="B585" s="195" t="s">
        <v>3008</v>
      </c>
      <c r="C585" s="114" t="s">
        <v>304</v>
      </c>
      <c r="D585" s="113" t="s">
        <v>712</v>
      </c>
    </row>
    <row r="586" spans="1:4" ht="13" x14ac:dyDescent="0.25">
      <c r="A586" s="174">
        <v>100</v>
      </c>
      <c r="B586" s="195" t="s">
        <v>3008</v>
      </c>
      <c r="C586" s="114" t="s">
        <v>305</v>
      </c>
      <c r="D586" s="113" t="s">
        <v>712</v>
      </c>
    </row>
    <row r="587" spans="1:4" ht="13" x14ac:dyDescent="0.25">
      <c r="A587" s="174">
        <v>100</v>
      </c>
      <c r="B587" s="195" t="s">
        <v>3008</v>
      </c>
      <c r="C587" s="114" t="s">
        <v>306</v>
      </c>
      <c r="D587" s="113" t="s">
        <v>712</v>
      </c>
    </row>
    <row r="588" spans="1:4" ht="13" x14ac:dyDescent="0.25">
      <c r="A588" s="174">
        <v>100</v>
      </c>
      <c r="B588" s="195" t="s">
        <v>3008</v>
      </c>
      <c r="C588" s="114" t="s">
        <v>307</v>
      </c>
      <c r="D588" s="113" t="s">
        <v>712</v>
      </c>
    </row>
    <row r="589" spans="1:4" ht="13" x14ac:dyDescent="0.25">
      <c r="A589" s="174">
        <v>100</v>
      </c>
      <c r="B589" s="195" t="s">
        <v>3008</v>
      </c>
      <c r="C589" s="114" t="s">
        <v>308</v>
      </c>
      <c r="D589" s="113" t="s">
        <v>309</v>
      </c>
    </row>
    <row r="590" spans="1:4" ht="13" x14ac:dyDescent="0.25">
      <c r="A590" s="174">
        <v>100</v>
      </c>
      <c r="B590" s="195" t="s">
        <v>3008</v>
      </c>
      <c r="C590" s="114" t="s">
        <v>310</v>
      </c>
      <c r="D590" s="113" t="s">
        <v>311</v>
      </c>
    </row>
    <row r="591" spans="1:4" ht="13" x14ac:dyDescent="0.25">
      <c r="A591" s="174">
        <v>100</v>
      </c>
      <c r="B591" s="195" t="s">
        <v>3008</v>
      </c>
      <c r="C591" s="114" t="s">
        <v>312</v>
      </c>
      <c r="D591" s="113" t="s">
        <v>311</v>
      </c>
    </row>
    <row r="592" spans="1:4" ht="13" x14ac:dyDescent="0.25">
      <c r="A592" s="174">
        <v>100</v>
      </c>
      <c r="B592" s="195" t="s">
        <v>3008</v>
      </c>
      <c r="C592" s="114" t="s">
        <v>313</v>
      </c>
      <c r="D592" s="113" t="s">
        <v>311</v>
      </c>
    </row>
    <row r="593" spans="1:4" ht="13" x14ac:dyDescent="0.25">
      <c r="A593" s="174">
        <v>100</v>
      </c>
      <c r="B593" s="195" t="s">
        <v>3008</v>
      </c>
      <c r="C593" s="114" t="s">
        <v>314</v>
      </c>
      <c r="D593" s="113" t="s">
        <v>311</v>
      </c>
    </row>
    <row r="594" spans="1:4" ht="13" x14ac:dyDescent="0.25">
      <c r="A594" s="174">
        <v>100</v>
      </c>
      <c r="B594" s="195" t="s">
        <v>3008</v>
      </c>
      <c r="C594" s="114" t="s">
        <v>315</v>
      </c>
      <c r="D594" s="113" t="s">
        <v>311</v>
      </c>
    </row>
    <row r="595" spans="1:4" ht="13" x14ac:dyDescent="0.25">
      <c r="A595" s="174">
        <v>100</v>
      </c>
      <c r="B595" s="195" t="s">
        <v>3008</v>
      </c>
      <c r="C595" s="114" t="s">
        <v>316</v>
      </c>
      <c r="D595" s="113" t="s">
        <v>309</v>
      </c>
    </row>
    <row r="596" spans="1:4" ht="13" x14ac:dyDescent="0.25">
      <c r="A596" s="174">
        <v>100</v>
      </c>
      <c r="B596" s="195" t="s">
        <v>3008</v>
      </c>
      <c r="C596" s="114" t="s">
        <v>317</v>
      </c>
      <c r="D596" s="113" t="s">
        <v>309</v>
      </c>
    </row>
    <row r="597" spans="1:4" ht="13" x14ac:dyDescent="0.25">
      <c r="A597" s="174">
        <v>100</v>
      </c>
      <c r="B597" s="195" t="s">
        <v>3008</v>
      </c>
      <c r="C597" s="114" t="s">
        <v>318</v>
      </c>
      <c r="D597" s="113" t="s">
        <v>309</v>
      </c>
    </row>
    <row r="598" spans="1:4" ht="13" x14ac:dyDescent="0.25">
      <c r="A598" s="174">
        <v>100</v>
      </c>
      <c r="B598" s="195" t="s">
        <v>3008</v>
      </c>
      <c r="C598" s="114" t="s">
        <v>319</v>
      </c>
      <c r="D598" s="113" t="s">
        <v>1835</v>
      </c>
    </row>
    <row r="599" spans="1:4" ht="13" x14ac:dyDescent="0.25">
      <c r="A599" s="174">
        <v>100</v>
      </c>
      <c r="B599" s="195" t="s">
        <v>3008</v>
      </c>
      <c r="C599" s="114" t="s">
        <v>1836</v>
      </c>
      <c r="D599" s="113" t="s">
        <v>1837</v>
      </c>
    </row>
    <row r="600" spans="1:4" ht="13" x14ac:dyDescent="0.25">
      <c r="A600" s="174">
        <v>100</v>
      </c>
      <c r="B600" s="195" t="s">
        <v>3008</v>
      </c>
      <c r="C600" s="114" t="s">
        <v>1838</v>
      </c>
      <c r="D600" s="113" t="s">
        <v>1839</v>
      </c>
    </row>
    <row r="601" spans="1:4" ht="13" x14ac:dyDescent="0.25">
      <c r="A601" s="174">
        <v>100</v>
      </c>
      <c r="B601" s="195" t="s">
        <v>3008</v>
      </c>
      <c r="C601" s="114" t="s">
        <v>1840</v>
      </c>
      <c r="D601" s="113" t="s">
        <v>1841</v>
      </c>
    </row>
    <row r="602" spans="1:4" ht="13" x14ac:dyDescent="0.25">
      <c r="A602" s="174">
        <v>100</v>
      </c>
      <c r="B602" s="195" t="s">
        <v>3008</v>
      </c>
      <c r="C602" s="114" t="s">
        <v>1842</v>
      </c>
      <c r="D602" s="113" t="s">
        <v>1841</v>
      </c>
    </row>
    <row r="603" spans="1:4" ht="13" x14ac:dyDescent="0.25">
      <c r="A603" s="174">
        <v>100</v>
      </c>
      <c r="B603" s="195" t="s">
        <v>3008</v>
      </c>
      <c r="C603" s="114" t="s">
        <v>1843</v>
      </c>
      <c r="D603" s="113" t="s">
        <v>1844</v>
      </c>
    </row>
    <row r="604" spans="1:4" ht="13" x14ac:dyDescent="0.25">
      <c r="A604" s="174">
        <v>100</v>
      </c>
      <c r="B604" s="195" t="s">
        <v>3008</v>
      </c>
      <c r="C604" s="114" t="s">
        <v>4147</v>
      </c>
      <c r="D604" s="113" t="s">
        <v>4148</v>
      </c>
    </row>
    <row r="605" spans="1:4" ht="13" x14ac:dyDescent="0.25">
      <c r="A605" s="174">
        <v>100</v>
      </c>
      <c r="B605" s="195" t="s">
        <v>3008</v>
      </c>
      <c r="C605" s="114" t="s">
        <v>4229</v>
      </c>
      <c r="D605" s="113" t="s">
        <v>4231</v>
      </c>
    </row>
    <row r="606" spans="1:4" ht="13" x14ac:dyDescent="0.25">
      <c r="A606" s="174">
        <v>100</v>
      </c>
      <c r="B606" s="195" t="s">
        <v>3008</v>
      </c>
      <c r="C606" s="114" t="s">
        <v>4240</v>
      </c>
      <c r="D606" s="113" t="s">
        <v>4241</v>
      </c>
    </row>
    <row r="607" spans="1:4" ht="13" x14ac:dyDescent="0.25">
      <c r="A607" s="174">
        <v>100</v>
      </c>
      <c r="B607" s="195" t="s">
        <v>3008</v>
      </c>
      <c r="C607" s="114" t="s">
        <v>1845</v>
      </c>
      <c r="D607" s="113" t="s">
        <v>1846</v>
      </c>
    </row>
    <row r="608" spans="1:4" ht="13" x14ac:dyDescent="0.25">
      <c r="A608" s="174">
        <v>100</v>
      </c>
      <c r="B608" s="195" t="s">
        <v>3008</v>
      </c>
      <c r="C608" s="114" t="s">
        <v>1847</v>
      </c>
      <c r="D608" s="113" t="s">
        <v>1846</v>
      </c>
    </row>
    <row r="609" spans="1:4" ht="13" x14ac:dyDescent="0.25">
      <c r="A609" s="174">
        <v>100</v>
      </c>
      <c r="B609" s="195" t="s">
        <v>3008</v>
      </c>
      <c r="C609" s="114" t="s">
        <v>1848</v>
      </c>
      <c r="D609" s="113" t="s">
        <v>1846</v>
      </c>
    </row>
    <row r="610" spans="1:4" ht="13" x14ac:dyDescent="0.25">
      <c r="A610" s="174">
        <v>100</v>
      </c>
      <c r="B610" s="195" t="s">
        <v>3008</v>
      </c>
      <c r="C610" s="114" t="s">
        <v>1849</v>
      </c>
      <c r="D610" s="113" t="s">
        <v>1846</v>
      </c>
    </row>
    <row r="611" spans="1:4" ht="13" x14ac:dyDescent="0.25">
      <c r="A611" s="174">
        <v>100</v>
      </c>
      <c r="B611" s="195" t="s">
        <v>3008</v>
      </c>
      <c r="C611" s="114" t="s">
        <v>1850</v>
      </c>
      <c r="D611" s="113" t="s">
        <v>1846</v>
      </c>
    </row>
    <row r="612" spans="1:4" ht="13" x14ac:dyDescent="0.25">
      <c r="A612" s="174">
        <v>100</v>
      </c>
      <c r="B612" s="195" t="s">
        <v>3008</v>
      </c>
      <c r="C612" s="114" t="s">
        <v>1851</v>
      </c>
      <c r="D612" s="113" t="s">
        <v>1846</v>
      </c>
    </row>
    <row r="613" spans="1:4" ht="13" x14ac:dyDescent="0.25">
      <c r="A613" s="174">
        <v>100</v>
      </c>
      <c r="B613" s="195" t="s">
        <v>3008</v>
      </c>
      <c r="C613" s="114" t="s">
        <v>1852</v>
      </c>
      <c r="D613" s="113" t="s">
        <v>1846</v>
      </c>
    </row>
    <row r="614" spans="1:4" ht="13" x14ac:dyDescent="0.25">
      <c r="A614" s="174">
        <v>100</v>
      </c>
      <c r="B614" s="195" t="s">
        <v>3008</v>
      </c>
      <c r="C614" s="114" t="s">
        <v>1853</v>
      </c>
      <c r="D614" s="113" t="s">
        <v>1846</v>
      </c>
    </row>
    <row r="615" spans="1:4" ht="13" x14ac:dyDescent="0.25">
      <c r="A615" s="174">
        <v>100</v>
      </c>
      <c r="B615" s="195" t="s">
        <v>3008</v>
      </c>
      <c r="C615" s="114" t="s">
        <v>1854</v>
      </c>
      <c r="D615" s="113" t="s">
        <v>1846</v>
      </c>
    </row>
    <row r="616" spans="1:4" ht="13" x14ac:dyDescent="0.25">
      <c r="A616" s="174">
        <v>100</v>
      </c>
      <c r="B616" s="195" t="s">
        <v>3008</v>
      </c>
      <c r="C616" s="114" t="s">
        <v>1855</v>
      </c>
      <c r="D616" s="113" t="s">
        <v>1846</v>
      </c>
    </row>
    <row r="617" spans="1:4" ht="13" x14ac:dyDescent="0.25">
      <c r="A617" s="174">
        <v>100</v>
      </c>
      <c r="B617" s="195" t="s">
        <v>3008</v>
      </c>
      <c r="C617" s="114" t="s">
        <v>1856</v>
      </c>
      <c r="D617" s="113" t="s">
        <v>1846</v>
      </c>
    </row>
    <row r="618" spans="1:4" ht="13" x14ac:dyDescent="0.25">
      <c r="A618" s="174">
        <v>100</v>
      </c>
      <c r="B618" s="195" t="s">
        <v>3008</v>
      </c>
      <c r="C618" s="114" t="s">
        <v>1857</v>
      </c>
      <c r="D618" s="113" t="s">
        <v>1846</v>
      </c>
    </row>
    <row r="619" spans="1:4" ht="13" x14ac:dyDescent="0.25">
      <c r="A619" s="174">
        <v>100</v>
      </c>
      <c r="B619" s="195" t="s">
        <v>3008</v>
      </c>
      <c r="C619" s="114" t="s">
        <v>1858</v>
      </c>
      <c r="D619" s="113" t="s">
        <v>1859</v>
      </c>
    </row>
    <row r="620" spans="1:4" ht="13" x14ac:dyDescent="0.25">
      <c r="A620" s="174">
        <v>100</v>
      </c>
      <c r="B620" s="195" t="s">
        <v>3008</v>
      </c>
      <c r="C620" s="114" t="s">
        <v>1860</v>
      </c>
      <c r="D620" s="113" t="s">
        <v>1859</v>
      </c>
    </row>
    <row r="621" spans="1:4" ht="13" x14ac:dyDescent="0.25">
      <c r="A621" s="174">
        <v>100</v>
      </c>
      <c r="B621" s="195" t="s">
        <v>3008</v>
      </c>
      <c r="C621" s="114" t="s">
        <v>1861</v>
      </c>
      <c r="D621" s="113" t="s">
        <v>1846</v>
      </c>
    </row>
    <row r="622" spans="1:4" ht="13" x14ac:dyDescent="0.25">
      <c r="A622" s="174">
        <v>100</v>
      </c>
      <c r="B622" s="195" t="s">
        <v>3008</v>
      </c>
      <c r="C622" s="114" t="s">
        <v>1862</v>
      </c>
      <c r="D622" s="113" t="s">
        <v>1846</v>
      </c>
    </row>
    <row r="623" spans="1:4" ht="13" x14ac:dyDescent="0.25">
      <c r="A623" s="174">
        <v>100</v>
      </c>
      <c r="B623" s="195" t="s">
        <v>3008</v>
      </c>
      <c r="C623" s="114" t="s">
        <v>1863</v>
      </c>
      <c r="D623" s="113" t="s">
        <v>2478</v>
      </c>
    </row>
    <row r="624" spans="1:4" ht="13" x14ac:dyDescent="0.25">
      <c r="A624" s="174">
        <v>100</v>
      </c>
      <c r="B624" s="195" t="s">
        <v>3008</v>
      </c>
      <c r="C624" s="114" t="s">
        <v>2479</v>
      </c>
      <c r="D624" s="113" t="s">
        <v>1859</v>
      </c>
    </row>
    <row r="625" spans="1:4" ht="13" x14ac:dyDescent="0.25">
      <c r="A625" s="174">
        <v>100</v>
      </c>
      <c r="B625" s="195" t="s">
        <v>3008</v>
      </c>
      <c r="C625" s="114" t="s">
        <v>2480</v>
      </c>
      <c r="D625" s="113" t="s">
        <v>2478</v>
      </c>
    </row>
    <row r="626" spans="1:4" ht="13" x14ac:dyDescent="0.25">
      <c r="A626" s="174">
        <v>100</v>
      </c>
      <c r="B626" s="195" t="s">
        <v>3008</v>
      </c>
      <c r="C626" s="114" t="s">
        <v>2481</v>
      </c>
      <c r="D626" s="113" t="s">
        <v>2482</v>
      </c>
    </row>
    <row r="627" spans="1:4" ht="13" x14ac:dyDescent="0.25">
      <c r="A627" s="174">
        <v>100</v>
      </c>
      <c r="B627" s="195" t="s">
        <v>3008</v>
      </c>
      <c r="C627" s="114" t="s">
        <v>2483</v>
      </c>
      <c r="D627" s="113" t="s">
        <v>2484</v>
      </c>
    </row>
    <row r="628" spans="1:4" ht="13" x14ac:dyDescent="0.25">
      <c r="A628" s="174">
        <v>100</v>
      </c>
      <c r="B628" s="195" t="s">
        <v>3008</v>
      </c>
      <c r="C628" s="114" t="s">
        <v>2485</v>
      </c>
      <c r="D628" s="113" t="s">
        <v>2484</v>
      </c>
    </row>
    <row r="629" spans="1:4" ht="13" x14ac:dyDescent="0.25">
      <c r="A629" s="174">
        <v>100</v>
      </c>
      <c r="B629" s="195" t="s">
        <v>3008</v>
      </c>
      <c r="C629" s="114" t="s">
        <v>2486</v>
      </c>
      <c r="D629" s="113" t="s">
        <v>2487</v>
      </c>
    </row>
    <row r="630" spans="1:4" ht="13" x14ac:dyDescent="0.25">
      <c r="A630" s="174">
        <v>100</v>
      </c>
      <c r="B630" s="195" t="s">
        <v>3008</v>
      </c>
      <c r="C630" s="114" t="s">
        <v>2488</v>
      </c>
      <c r="D630" s="113" t="s">
        <v>2487</v>
      </c>
    </row>
    <row r="631" spans="1:4" ht="13" x14ac:dyDescent="0.25">
      <c r="A631" s="174">
        <v>100</v>
      </c>
      <c r="B631" s="195" t="s">
        <v>3008</v>
      </c>
      <c r="C631" s="114" t="s">
        <v>2489</v>
      </c>
      <c r="D631" s="113" t="s">
        <v>2487</v>
      </c>
    </row>
    <row r="632" spans="1:4" ht="13" x14ac:dyDescent="0.25">
      <c r="A632" s="174">
        <v>100</v>
      </c>
      <c r="B632" s="195" t="s">
        <v>3008</v>
      </c>
      <c r="C632" s="114" t="s">
        <v>3955</v>
      </c>
      <c r="D632" s="113" t="s">
        <v>3956</v>
      </c>
    </row>
    <row r="633" spans="1:4" ht="13" x14ac:dyDescent="0.25">
      <c r="A633" s="174">
        <v>100</v>
      </c>
      <c r="B633" s="195" t="s">
        <v>3008</v>
      </c>
      <c r="C633" s="114" t="s">
        <v>2490</v>
      </c>
      <c r="D633" s="113" t="s">
        <v>2491</v>
      </c>
    </row>
    <row r="634" spans="1:4" ht="13" x14ac:dyDescent="0.25">
      <c r="A634" s="174">
        <v>100</v>
      </c>
      <c r="B634" s="195" t="s">
        <v>3008</v>
      </c>
      <c r="C634" s="114" t="s">
        <v>2492</v>
      </c>
      <c r="D634" s="113" t="s">
        <v>2493</v>
      </c>
    </row>
    <row r="635" spans="1:4" ht="13" x14ac:dyDescent="0.25">
      <c r="A635" s="174">
        <v>100</v>
      </c>
      <c r="B635" s="195" t="s">
        <v>3008</v>
      </c>
      <c r="C635" s="114" t="s">
        <v>3951</v>
      </c>
      <c r="D635" s="113" t="s">
        <v>2491</v>
      </c>
    </row>
    <row r="636" spans="1:4" ht="13" x14ac:dyDescent="0.25">
      <c r="A636" s="174">
        <v>100</v>
      </c>
      <c r="B636" s="195" t="s">
        <v>3008</v>
      </c>
      <c r="C636" s="114" t="s">
        <v>3952</v>
      </c>
      <c r="D636" s="113" t="s">
        <v>2493</v>
      </c>
    </row>
    <row r="637" spans="1:4" ht="13" x14ac:dyDescent="0.25">
      <c r="A637" s="174">
        <v>100</v>
      </c>
      <c r="B637" s="195" t="s">
        <v>3008</v>
      </c>
      <c r="C637" s="114" t="s">
        <v>3953</v>
      </c>
      <c r="D637" s="113" t="s">
        <v>2491</v>
      </c>
    </row>
    <row r="638" spans="1:4" ht="13" x14ac:dyDescent="0.25">
      <c r="A638" s="174">
        <v>100</v>
      </c>
      <c r="B638" s="195" t="s">
        <v>3008</v>
      </c>
      <c r="C638" s="114" t="s">
        <v>3954</v>
      </c>
      <c r="D638" s="113" t="s">
        <v>2493</v>
      </c>
    </row>
    <row r="639" spans="1:4" ht="13" x14ac:dyDescent="0.25">
      <c r="A639" s="174">
        <v>100</v>
      </c>
      <c r="B639" s="195" t="s">
        <v>3008</v>
      </c>
      <c r="C639" s="114" t="s">
        <v>2494</v>
      </c>
      <c r="D639" s="113" t="s">
        <v>2495</v>
      </c>
    </row>
    <row r="640" spans="1:4" ht="13" x14ac:dyDescent="0.25">
      <c r="A640" s="174">
        <v>100</v>
      </c>
      <c r="B640" s="195" t="s">
        <v>3008</v>
      </c>
      <c r="C640" s="114" t="s">
        <v>2496</v>
      </c>
      <c r="D640" s="113" t="s">
        <v>2497</v>
      </c>
    </row>
    <row r="641" spans="1:4" ht="13" x14ac:dyDescent="0.25">
      <c r="A641" s="174">
        <v>100</v>
      </c>
      <c r="B641" s="195" t="s">
        <v>3008</v>
      </c>
      <c r="C641" s="114" t="s">
        <v>2498</v>
      </c>
      <c r="D641" s="113" t="s">
        <v>2499</v>
      </c>
    </row>
    <row r="642" spans="1:4" ht="13" x14ac:dyDescent="0.25">
      <c r="A642" s="174">
        <v>100</v>
      </c>
      <c r="B642" s="195" t="s">
        <v>3008</v>
      </c>
      <c r="C642" s="114" t="s">
        <v>2500</v>
      </c>
      <c r="D642" s="113" t="s">
        <v>2501</v>
      </c>
    </row>
    <row r="643" spans="1:4" ht="13" x14ac:dyDescent="0.25">
      <c r="A643" s="174">
        <v>100</v>
      </c>
      <c r="B643" s="195" t="s">
        <v>3008</v>
      </c>
      <c r="C643" s="114" t="s">
        <v>2502</v>
      </c>
      <c r="D643" s="113" t="s">
        <v>2503</v>
      </c>
    </row>
    <row r="644" spans="1:4" ht="13" x14ac:dyDescent="0.25">
      <c r="A644" s="174">
        <v>100</v>
      </c>
      <c r="B644" s="195" t="s">
        <v>3008</v>
      </c>
      <c r="C644" s="114" t="s">
        <v>4242</v>
      </c>
      <c r="D644" s="113" t="s">
        <v>4243</v>
      </c>
    </row>
    <row r="645" spans="1:4" ht="13" x14ac:dyDescent="0.25">
      <c r="A645" s="174">
        <v>100</v>
      </c>
      <c r="B645" s="195" t="s">
        <v>3008</v>
      </c>
      <c r="C645" s="114" t="s">
        <v>2504</v>
      </c>
      <c r="D645" s="113" t="s">
        <v>2495</v>
      </c>
    </row>
    <row r="646" spans="1:4" ht="13" x14ac:dyDescent="0.25">
      <c r="A646" s="174">
        <v>100</v>
      </c>
      <c r="B646" s="195" t="s">
        <v>3008</v>
      </c>
      <c r="C646" s="114" t="s">
        <v>2505</v>
      </c>
      <c r="D646" s="113" t="s">
        <v>2506</v>
      </c>
    </row>
    <row r="647" spans="1:4" ht="13" x14ac:dyDescent="0.25">
      <c r="A647" s="174">
        <v>100</v>
      </c>
      <c r="B647" s="195" t="s">
        <v>3008</v>
      </c>
      <c r="C647" s="114" t="s">
        <v>2507</v>
      </c>
      <c r="D647" s="113" t="s">
        <v>2508</v>
      </c>
    </row>
    <row r="648" spans="1:4" ht="13" x14ac:dyDescent="0.25">
      <c r="A648" s="174">
        <v>100</v>
      </c>
      <c r="B648" s="195" t="s">
        <v>3008</v>
      </c>
      <c r="C648" s="114" t="s">
        <v>2509</v>
      </c>
      <c r="D648" s="113" t="s">
        <v>2510</v>
      </c>
    </row>
    <row r="649" spans="1:4" ht="13" x14ac:dyDescent="0.25">
      <c r="A649" s="174">
        <v>100</v>
      </c>
      <c r="B649" s="195" t="s">
        <v>3008</v>
      </c>
      <c r="C649" s="114" t="s">
        <v>2511</v>
      </c>
      <c r="D649" s="113" t="s">
        <v>2512</v>
      </c>
    </row>
    <row r="650" spans="1:4" ht="13" x14ac:dyDescent="0.25">
      <c r="A650" s="174">
        <v>100</v>
      </c>
      <c r="B650" s="195" t="s">
        <v>3008</v>
      </c>
      <c r="C650" s="114" t="s">
        <v>2513</v>
      </c>
      <c r="D650" s="113" t="s">
        <v>2860</v>
      </c>
    </row>
    <row r="651" spans="1:4" ht="13" x14ac:dyDescent="0.25">
      <c r="A651" s="174">
        <v>100</v>
      </c>
      <c r="B651" s="195" t="s">
        <v>3008</v>
      </c>
      <c r="C651" s="114" t="s">
        <v>2861</v>
      </c>
      <c r="D651" s="113" t="s">
        <v>2860</v>
      </c>
    </row>
    <row r="652" spans="1:4" ht="13" x14ac:dyDescent="0.25">
      <c r="A652" s="174">
        <v>100</v>
      </c>
      <c r="B652" s="195" t="s">
        <v>3008</v>
      </c>
      <c r="C652" s="114" t="s">
        <v>2862</v>
      </c>
      <c r="D652" s="113" t="s">
        <v>2860</v>
      </c>
    </row>
    <row r="653" spans="1:4" ht="13" x14ac:dyDescent="0.25">
      <c r="A653" s="174">
        <v>100</v>
      </c>
      <c r="B653" s="195" t="s">
        <v>3008</v>
      </c>
      <c r="C653" s="114" t="s">
        <v>2863</v>
      </c>
      <c r="D653" s="113" t="s">
        <v>2860</v>
      </c>
    </row>
    <row r="654" spans="1:4" ht="13" x14ac:dyDescent="0.25">
      <c r="A654" s="174">
        <v>100</v>
      </c>
      <c r="B654" s="195" t="s">
        <v>3008</v>
      </c>
      <c r="C654" s="114" t="s">
        <v>2864</v>
      </c>
      <c r="D654" s="113" t="s">
        <v>2865</v>
      </c>
    </row>
    <row r="655" spans="1:4" ht="13" x14ac:dyDescent="0.25">
      <c r="A655" s="174">
        <v>100</v>
      </c>
      <c r="B655" s="195" t="s">
        <v>3008</v>
      </c>
      <c r="C655" s="114" t="s">
        <v>2866</v>
      </c>
      <c r="D655" s="113" t="s">
        <v>2865</v>
      </c>
    </row>
    <row r="656" spans="1:4" ht="13" x14ac:dyDescent="0.25">
      <c r="A656" s="174">
        <v>100</v>
      </c>
      <c r="B656" s="195" t="s">
        <v>3008</v>
      </c>
      <c r="C656" s="114" t="s">
        <v>2867</v>
      </c>
      <c r="D656" s="113" t="s">
        <v>2865</v>
      </c>
    </row>
    <row r="657" spans="1:4" ht="13" x14ac:dyDescent="0.25">
      <c r="A657" s="174">
        <v>100</v>
      </c>
      <c r="B657" s="195" t="s">
        <v>3008</v>
      </c>
      <c r="C657" s="114" t="s">
        <v>2868</v>
      </c>
      <c r="D657" s="113" t="s">
        <v>2865</v>
      </c>
    </row>
    <row r="658" spans="1:4" ht="13" x14ac:dyDescent="0.25">
      <c r="A658" s="174">
        <v>100</v>
      </c>
      <c r="B658" s="195" t="s">
        <v>3008</v>
      </c>
      <c r="C658" s="114" t="s">
        <v>2869</v>
      </c>
      <c r="D658" s="113" t="s">
        <v>2865</v>
      </c>
    </row>
    <row r="659" spans="1:4" ht="13" x14ac:dyDescent="0.25">
      <c r="A659" s="174">
        <v>100</v>
      </c>
      <c r="B659" s="195" t="s">
        <v>3008</v>
      </c>
      <c r="C659" s="114" t="s">
        <v>2870</v>
      </c>
      <c r="D659" s="113" t="s">
        <v>2865</v>
      </c>
    </row>
    <row r="660" spans="1:4" ht="13" x14ac:dyDescent="0.25">
      <c r="A660" s="174">
        <v>100</v>
      </c>
      <c r="B660" s="195" t="s">
        <v>3008</v>
      </c>
      <c r="C660" s="114" t="s">
        <v>2871</v>
      </c>
      <c r="D660" s="113" t="s">
        <v>2865</v>
      </c>
    </row>
    <row r="661" spans="1:4" ht="13" x14ac:dyDescent="0.25">
      <c r="A661" s="174">
        <v>100</v>
      </c>
      <c r="B661" s="195" t="s">
        <v>3008</v>
      </c>
      <c r="C661" s="114" t="s">
        <v>3957</v>
      </c>
      <c r="D661" s="113" t="s">
        <v>3958</v>
      </c>
    </row>
    <row r="662" spans="1:4" ht="13" x14ac:dyDescent="0.25">
      <c r="A662" s="174">
        <v>100</v>
      </c>
      <c r="B662" s="195" t="s">
        <v>3008</v>
      </c>
      <c r="C662" s="114" t="s">
        <v>2872</v>
      </c>
      <c r="D662" s="113" t="s">
        <v>712</v>
      </c>
    </row>
    <row r="663" spans="1:4" ht="13" x14ac:dyDescent="0.25">
      <c r="A663" s="174">
        <v>100</v>
      </c>
      <c r="B663" s="195" t="s">
        <v>3008</v>
      </c>
      <c r="C663" s="114" t="s">
        <v>2873</v>
      </c>
      <c r="D663" s="113" t="s">
        <v>712</v>
      </c>
    </row>
    <row r="664" spans="1:4" ht="13" x14ac:dyDescent="0.25">
      <c r="A664" s="174">
        <v>100</v>
      </c>
      <c r="B664" s="195" t="s">
        <v>3008</v>
      </c>
      <c r="C664" s="114" t="s">
        <v>2874</v>
      </c>
      <c r="D664" s="113" t="s">
        <v>712</v>
      </c>
    </row>
    <row r="665" spans="1:4" ht="13" x14ac:dyDescent="0.25">
      <c r="A665" s="174">
        <v>100</v>
      </c>
      <c r="B665" s="195" t="s">
        <v>3008</v>
      </c>
      <c r="C665" s="114" t="s">
        <v>2875</v>
      </c>
      <c r="D665" s="113" t="s">
        <v>712</v>
      </c>
    </row>
    <row r="666" spans="1:4" ht="13" x14ac:dyDescent="0.25">
      <c r="A666" s="174">
        <v>100</v>
      </c>
      <c r="B666" s="195" t="s">
        <v>3008</v>
      </c>
      <c r="C666" s="114" t="s">
        <v>2876</v>
      </c>
      <c r="D666" s="113" t="s">
        <v>712</v>
      </c>
    </row>
    <row r="667" spans="1:4" ht="13" x14ac:dyDescent="0.25">
      <c r="A667" s="174">
        <v>100</v>
      </c>
      <c r="B667" s="195" t="s">
        <v>3008</v>
      </c>
      <c r="C667" s="114" t="s">
        <v>2877</v>
      </c>
      <c r="D667" s="113" t="s">
        <v>712</v>
      </c>
    </row>
    <row r="668" spans="1:4" ht="13" x14ac:dyDescent="0.25">
      <c r="A668" s="174">
        <v>100</v>
      </c>
      <c r="B668" s="195" t="s">
        <v>3008</v>
      </c>
      <c r="C668" s="114" t="s">
        <v>757</v>
      </c>
      <c r="D668" s="113" t="s">
        <v>712</v>
      </c>
    </row>
    <row r="669" spans="1:4" ht="13" x14ac:dyDescent="0.25">
      <c r="A669" s="174">
        <v>100</v>
      </c>
      <c r="B669" s="195" t="s">
        <v>3008</v>
      </c>
      <c r="C669" s="114" t="s">
        <v>758</v>
      </c>
      <c r="D669" s="113" t="s">
        <v>712</v>
      </c>
    </row>
    <row r="670" spans="1:4" ht="13" x14ac:dyDescent="0.25">
      <c r="A670" s="174">
        <v>100</v>
      </c>
      <c r="B670" s="195" t="s">
        <v>3008</v>
      </c>
      <c r="C670" s="114" t="s">
        <v>759</v>
      </c>
      <c r="D670" s="113" t="s">
        <v>712</v>
      </c>
    </row>
    <row r="671" spans="1:4" ht="13" x14ac:dyDescent="0.25">
      <c r="A671" s="174">
        <v>100</v>
      </c>
      <c r="B671" s="195" t="s">
        <v>3008</v>
      </c>
      <c r="C671" s="114" t="s">
        <v>760</v>
      </c>
      <c r="D671" s="113" t="s">
        <v>712</v>
      </c>
    </row>
    <row r="672" spans="1:4" ht="13" x14ac:dyDescent="0.25">
      <c r="A672" s="174">
        <v>100</v>
      </c>
      <c r="B672" s="195" t="s">
        <v>3008</v>
      </c>
      <c r="C672" s="114" t="s">
        <v>761</v>
      </c>
      <c r="D672" s="113" t="s">
        <v>712</v>
      </c>
    </row>
    <row r="673" spans="1:4" ht="13" x14ac:dyDescent="0.25">
      <c r="A673" s="174">
        <v>100</v>
      </c>
      <c r="B673" s="195" t="s">
        <v>3008</v>
      </c>
      <c r="C673" s="114" t="s">
        <v>762</v>
      </c>
      <c r="D673" s="113" t="s">
        <v>712</v>
      </c>
    </row>
    <row r="674" spans="1:4" ht="13" x14ac:dyDescent="0.25">
      <c r="A674" s="174">
        <v>100</v>
      </c>
      <c r="B674" s="195" t="s">
        <v>3008</v>
      </c>
      <c r="C674" s="114" t="s">
        <v>763</v>
      </c>
      <c r="D674" s="113" t="s">
        <v>712</v>
      </c>
    </row>
    <row r="675" spans="1:4" ht="13" x14ac:dyDescent="0.25">
      <c r="A675" s="174">
        <v>100</v>
      </c>
      <c r="B675" s="195" t="s">
        <v>3008</v>
      </c>
      <c r="C675" s="114" t="s">
        <v>764</v>
      </c>
      <c r="D675" s="113" t="s">
        <v>765</v>
      </c>
    </row>
    <row r="676" spans="1:4" ht="13" x14ac:dyDescent="0.25">
      <c r="A676" s="174">
        <v>100</v>
      </c>
      <c r="B676" s="195" t="s">
        <v>3008</v>
      </c>
      <c r="C676" s="114" t="s">
        <v>766</v>
      </c>
      <c r="D676" s="113" t="s">
        <v>1846</v>
      </c>
    </row>
    <row r="677" spans="1:4" ht="13" x14ac:dyDescent="0.25">
      <c r="A677" s="174">
        <v>100</v>
      </c>
      <c r="B677" s="195" t="s">
        <v>3008</v>
      </c>
      <c r="C677" s="114" t="s">
        <v>767</v>
      </c>
      <c r="D677" s="113" t="s">
        <v>1846</v>
      </c>
    </row>
    <row r="678" spans="1:4" ht="13" x14ac:dyDescent="0.25">
      <c r="A678" s="174">
        <v>100</v>
      </c>
      <c r="B678" s="195" t="s">
        <v>3008</v>
      </c>
      <c r="C678" s="114" t="s">
        <v>768</v>
      </c>
      <c r="D678" s="113" t="s">
        <v>1846</v>
      </c>
    </row>
    <row r="679" spans="1:4" ht="13" x14ac:dyDescent="0.25">
      <c r="A679" s="174">
        <v>100</v>
      </c>
      <c r="B679" s="195" t="s">
        <v>3008</v>
      </c>
      <c r="C679" s="114" t="s">
        <v>2807</v>
      </c>
      <c r="D679" s="113" t="s">
        <v>1846</v>
      </c>
    </row>
    <row r="680" spans="1:4" ht="13" x14ac:dyDescent="0.25">
      <c r="A680" s="174">
        <v>100</v>
      </c>
      <c r="B680" s="195" t="s">
        <v>3008</v>
      </c>
      <c r="C680" s="114" t="s">
        <v>2808</v>
      </c>
      <c r="D680" s="113" t="s">
        <v>1846</v>
      </c>
    </row>
    <row r="681" spans="1:4" ht="13" x14ac:dyDescent="0.25">
      <c r="A681" s="174">
        <v>100</v>
      </c>
      <c r="B681" s="195" t="s">
        <v>3008</v>
      </c>
      <c r="C681" s="114" t="s">
        <v>2809</v>
      </c>
      <c r="D681" s="113" t="s">
        <v>1846</v>
      </c>
    </row>
    <row r="682" spans="1:4" ht="13" x14ac:dyDescent="0.25">
      <c r="A682" s="174">
        <v>100</v>
      </c>
      <c r="B682" s="195" t="s">
        <v>3008</v>
      </c>
      <c r="C682" s="114" t="s">
        <v>2810</v>
      </c>
      <c r="D682" s="113" t="s">
        <v>1846</v>
      </c>
    </row>
    <row r="683" spans="1:4" ht="13" x14ac:dyDescent="0.25">
      <c r="A683" s="174">
        <v>100</v>
      </c>
      <c r="B683" s="195" t="s">
        <v>3008</v>
      </c>
      <c r="C683" s="114" t="s">
        <v>2878</v>
      </c>
      <c r="D683" s="113" t="s">
        <v>1846</v>
      </c>
    </row>
    <row r="684" spans="1:4" ht="13" x14ac:dyDescent="0.25">
      <c r="A684" s="174">
        <v>100</v>
      </c>
      <c r="B684" s="195" t="s">
        <v>3008</v>
      </c>
      <c r="C684" s="114" t="s">
        <v>2879</v>
      </c>
      <c r="D684" s="113" t="s">
        <v>1846</v>
      </c>
    </row>
    <row r="685" spans="1:4" ht="13" x14ac:dyDescent="0.25">
      <c r="A685" s="174">
        <v>100</v>
      </c>
      <c r="B685" s="195" t="s">
        <v>3008</v>
      </c>
      <c r="C685" s="114" t="s">
        <v>2880</v>
      </c>
      <c r="D685" s="113" t="s">
        <v>1846</v>
      </c>
    </row>
    <row r="686" spans="1:4" ht="13" x14ac:dyDescent="0.25">
      <c r="A686" s="174">
        <v>100</v>
      </c>
      <c r="B686" s="195" t="s">
        <v>3008</v>
      </c>
      <c r="C686" s="114" t="s">
        <v>2881</v>
      </c>
      <c r="D686" s="113" t="s">
        <v>1846</v>
      </c>
    </row>
    <row r="687" spans="1:4" ht="13" x14ac:dyDescent="0.25">
      <c r="A687" s="174">
        <v>100</v>
      </c>
      <c r="B687" s="195" t="s">
        <v>3008</v>
      </c>
      <c r="C687" s="114" t="s">
        <v>2263</v>
      </c>
      <c r="D687" s="113" t="s">
        <v>1846</v>
      </c>
    </row>
    <row r="688" spans="1:4" ht="13" x14ac:dyDescent="0.25">
      <c r="A688" s="174">
        <v>100</v>
      </c>
      <c r="B688" s="195" t="s">
        <v>3008</v>
      </c>
      <c r="C688" s="114" t="s">
        <v>2264</v>
      </c>
      <c r="D688" s="113" t="s">
        <v>1846</v>
      </c>
    </row>
    <row r="689" spans="1:4" ht="13" x14ac:dyDescent="0.25">
      <c r="A689" s="174">
        <v>100</v>
      </c>
      <c r="B689" s="195" t="s">
        <v>3008</v>
      </c>
      <c r="C689" s="114" t="s">
        <v>2265</v>
      </c>
      <c r="D689" s="113" t="s">
        <v>1846</v>
      </c>
    </row>
    <row r="690" spans="1:4" ht="13" x14ac:dyDescent="0.25">
      <c r="A690" s="174">
        <v>100</v>
      </c>
      <c r="B690" s="195" t="s">
        <v>3008</v>
      </c>
      <c r="C690" s="114" t="s">
        <v>2266</v>
      </c>
      <c r="D690" s="113" t="s">
        <v>2267</v>
      </c>
    </row>
    <row r="691" spans="1:4" ht="13" x14ac:dyDescent="0.25">
      <c r="A691" s="174">
        <v>100</v>
      </c>
      <c r="B691" s="195" t="s">
        <v>3008</v>
      </c>
      <c r="C691" s="114" t="s">
        <v>2268</v>
      </c>
      <c r="D691" s="113" t="s">
        <v>2269</v>
      </c>
    </row>
    <row r="692" spans="1:4" ht="13" x14ac:dyDescent="0.25">
      <c r="A692" s="174">
        <v>100</v>
      </c>
      <c r="B692" s="195" t="s">
        <v>3008</v>
      </c>
      <c r="C692" s="114" t="s">
        <v>2270</v>
      </c>
      <c r="D692" s="113" t="s">
        <v>2269</v>
      </c>
    </row>
    <row r="693" spans="1:4" ht="13" x14ac:dyDescent="0.25">
      <c r="A693" s="174">
        <v>100</v>
      </c>
      <c r="B693" s="195" t="s">
        <v>3008</v>
      </c>
      <c r="C693" s="114" t="s">
        <v>2271</v>
      </c>
      <c r="D693" s="113" t="s">
        <v>2269</v>
      </c>
    </row>
    <row r="694" spans="1:4" ht="13" x14ac:dyDescent="0.25">
      <c r="A694" s="174">
        <v>100</v>
      </c>
      <c r="B694" s="195" t="s">
        <v>3008</v>
      </c>
      <c r="C694" s="114" t="s">
        <v>2272</v>
      </c>
      <c r="D694" s="113" t="s">
        <v>2269</v>
      </c>
    </row>
    <row r="695" spans="1:4" ht="13" x14ac:dyDescent="0.25">
      <c r="A695" s="174">
        <v>100</v>
      </c>
      <c r="B695" s="195" t="s">
        <v>3008</v>
      </c>
      <c r="C695" s="114" t="s">
        <v>2273</v>
      </c>
      <c r="D695" s="113" t="s">
        <v>2274</v>
      </c>
    </row>
    <row r="696" spans="1:4" ht="13" x14ac:dyDescent="0.25">
      <c r="A696" s="174">
        <v>100</v>
      </c>
      <c r="B696" s="195" t="s">
        <v>3008</v>
      </c>
      <c r="C696" s="114" t="s">
        <v>2275</v>
      </c>
      <c r="D696" s="113" t="s">
        <v>2274</v>
      </c>
    </row>
    <row r="697" spans="1:4" ht="13" x14ac:dyDescent="0.25">
      <c r="A697" s="174">
        <v>100</v>
      </c>
      <c r="B697" s="195" t="s">
        <v>3008</v>
      </c>
      <c r="C697" s="114" t="s">
        <v>2276</v>
      </c>
      <c r="D697" s="113" t="s">
        <v>2274</v>
      </c>
    </row>
    <row r="698" spans="1:4" ht="13" x14ac:dyDescent="0.25">
      <c r="A698" s="174">
        <v>100</v>
      </c>
      <c r="B698" s="195" t="s">
        <v>3008</v>
      </c>
      <c r="C698" s="114" t="s">
        <v>2277</v>
      </c>
      <c r="D698" s="113" t="s">
        <v>2274</v>
      </c>
    </row>
    <row r="699" spans="1:4" ht="13" x14ac:dyDescent="0.25">
      <c r="A699" s="174">
        <v>100</v>
      </c>
      <c r="B699" s="195" t="s">
        <v>3008</v>
      </c>
      <c r="C699" s="114" t="s">
        <v>2278</v>
      </c>
      <c r="D699" s="113" t="s">
        <v>2274</v>
      </c>
    </row>
    <row r="700" spans="1:4" ht="13" x14ac:dyDescent="0.25">
      <c r="A700" s="174">
        <v>100</v>
      </c>
      <c r="B700" s="195" t="s">
        <v>3008</v>
      </c>
      <c r="C700" s="114" t="s">
        <v>2279</v>
      </c>
      <c r="D700" s="113" t="s">
        <v>2280</v>
      </c>
    </row>
    <row r="701" spans="1:4" ht="13" x14ac:dyDescent="0.25">
      <c r="A701" s="174">
        <v>100</v>
      </c>
      <c r="B701" s="195" t="s">
        <v>3008</v>
      </c>
      <c r="C701" s="114" t="s">
        <v>2281</v>
      </c>
      <c r="D701" s="113" t="s">
        <v>2282</v>
      </c>
    </row>
    <row r="702" spans="1:4" ht="13" x14ac:dyDescent="0.25">
      <c r="A702" s="174">
        <v>100</v>
      </c>
      <c r="B702" s="195" t="s">
        <v>3008</v>
      </c>
      <c r="C702" s="114" t="s">
        <v>2283</v>
      </c>
      <c r="D702" s="113" t="s">
        <v>2282</v>
      </c>
    </row>
    <row r="703" spans="1:4" ht="13" x14ac:dyDescent="0.25">
      <c r="A703" s="174">
        <v>100</v>
      </c>
      <c r="B703" s="195" t="s">
        <v>3008</v>
      </c>
      <c r="C703" s="114" t="s">
        <v>2284</v>
      </c>
      <c r="D703" s="113" t="s">
        <v>2282</v>
      </c>
    </row>
    <row r="704" spans="1:4" ht="13" x14ac:dyDescent="0.25">
      <c r="A704" s="174">
        <v>100</v>
      </c>
      <c r="B704" s="195" t="s">
        <v>3008</v>
      </c>
      <c r="C704" s="114" t="s">
        <v>3959</v>
      </c>
      <c r="D704" s="113" t="s">
        <v>3960</v>
      </c>
    </row>
    <row r="705" spans="1:4" ht="13" x14ac:dyDescent="0.25">
      <c r="A705" s="174">
        <v>100</v>
      </c>
      <c r="B705" s="195" t="s">
        <v>3008</v>
      </c>
      <c r="C705" s="114" t="s">
        <v>2285</v>
      </c>
      <c r="D705" s="113" t="s">
        <v>2286</v>
      </c>
    </row>
    <row r="706" spans="1:4" ht="13" x14ac:dyDescent="0.25">
      <c r="A706" s="174">
        <v>100</v>
      </c>
      <c r="B706" s="195" t="s">
        <v>3008</v>
      </c>
      <c r="C706" s="114" t="s">
        <v>2811</v>
      </c>
      <c r="D706" s="113" t="s">
        <v>2286</v>
      </c>
    </row>
    <row r="707" spans="1:4" ht="13" x14ac:dyDescent="0.25">
      <c r="A707" s="174">
        <v>100</v>
      </c>
      <c r="B707" s="195" t="s">
        <v>3008</v>
      </c>
      <c r="C707" s="114" t="s">
        <v>2812</v>
      </c>
      <c r="D707" s="113" t="s">
        <v>2286</v>
      </c>
    </row>
    <row r="708" spans="1:4" ht="13" x14ac:dyDescent="0.25">
      <c r="A708" s="174">
        <v>100</v>
      </c>
      <c r="B708" s="195" t="s">
        <v>3008</v>
      </c>
      <c r="C708" s="114" t="s">
        <v>2813</v>
      </c>
      <c r="D708" s="113" t="s">
        <v>2286</v>
      </c>
    </row>
    <row r="709" spans="1:4" ht="13" x14ac:dyDescent="0.25">
      <c r="A709" s="174">
        <v>100</v>
      </c>
      <c r="B709" s="195" t="s">
        <v>3008</v>
      </c>
      <c r="C709" s="114" t="s">
        <v>2814</v>
      </c>
      <c r="D709" s="113" t="s">
        <v>2286</v>
      </c>
    </row>
    <row r="710" spans="1:4" ht="13" x14ac:dyDescent="0.25">
      <c r="A710" s="174">
        <v>100</v>
      </c>
      <c r="B710" s="195" t="s">
        <v>3008</v>
      </c>
      <c r="C710" s="114" t="s">
        <v>2815</v>
      </c>
      <c r="D710" s="113" t="s">
        <v>2286</v>
      </c>
    </row>
    <row r="711" spans="1:4" ht="13" x14ac:dyDescent="0.25">
      <c r="A711" s="174">
        <v>100</v>
      </c>
      <c r="B711" s="195" t="s">
        <v>3008</v>
      </c>
      <c r="C711" s="114" t="s">
        <v>2816</v>
      </c>
      <c r="D711" s="113" t="s">
        <v>2286</v>
      </c>
    </row>
    <row r="712" spans="1:4" ht="13" x14ac:dyDescent="0.25">
      <c r="A712" s="174">
        <v>100</v>
      </c>
      <c r="B712" s="195" t="s">
        <v>3008</v>
      </c>
      <c r="C712" s="114" t="s">
        <v>2817</v>
      </c>
      <c r="D712" s="113" t="s">
        <v>2818</v>
      </c>
    </row>
    <row r="713" spans="1:4" ht="13" x14ac:dyDescent="0.25">
      <c r="A713" s="174">
        <v>100</v>
      </c>
      <c r="B713" s="195" t="s">
        <v>3008</v>
      </c>
      <c r="C713" s="114" t="s">
        <v>2819</v>
      </c>
      <c r="D713" s="113" t="s">
        <v>2818</v>
      </c>
    </row>
    <row r="714" spans="1:4" ht="13" x14ac:dyDescent="0.25">
      <c r="A714" s="174">
        <v>100</v>
      </c>
      <c r="B714" s="195" t="s">
        <v>3008</v>
      </c>
      <c r="C714" s="114" t="s">
        <v>2820</v>
      </c>
      <c r="D714" s="113" t="s">
        <v>2818</v>
      </c>
    </row>
    <row r="715" spans="1:4" ht="13" x14ac:dyDescent="0.25">
      <c r="A715" s="174">
        <v>100</v>
      </c>
      <c r="B715" s="195" t="s">
        <v>3008</v>
      </c>
      <c r="C715" s="114" t="s">
        <v>2821</v>
      </c>
      <c r="D715" s="113" t="s">
        <v>2818</v>
      </c>
    </row>
    <row r="716" spans="1:4" ht="13" x14ac:dyDescent="0.25">
      <c r="A716" s="174">
        <v>100</v>
      </c>
      <c r="B716" s="195" t="s">
        <v>3008</v>
      </c>
      <c r="C716" s="114" t="s">
        <v>2822</v>
      </c>
      <c r="D716" s="113" t="s">
        <v>2818</v>
      </c>
    </row>
    <row r="717" spans="1:4" ht="13" x14ac:dyDescent="0.25">
      <c r="A717" s="174">
        <v>100</v>
      </c>
      <c r="B717" s="195" t="s">
        <v>3008</v>
      </c>
      <c r="C717" s="114" t="s">
        <v>2823</v>
      </c>
      <c r="D717" s="113" t="s">
        <v>2824</v>
      </c>
    </row>
    <row r="718" spans="1:4" ht="13" x14ac:dyDescent="0.25">
      <c r="A718" s="174">
        <v>100</v>
      </c>
      <c r="B718" s="195" t="s">
        <v>3008</v>
      </c>
      <c r="C718" s="114" t="s">
        <v>2825</v>
      </c>
      <c r="D718" s="113" t="s">
        <v>2826</v>
      </c>
    </row>
    <row r="719" spans="1:4" ht="13" x14ac:dyDescent="0.25">
      <c r="A719" s="174">
        <v>100</v>
      </c>
      <c r="B719" s="195" t="s">
        <v>3008</v>
      </c>
      <c r="C719" s="114" t="s">
        <v>2827</v>
      </c>
      <c r="D719" s="113" t="s">
        <v>2826</v>
      </c>
    </row>
    <row r="720" spans="1:4" ht="13" x14ac:dyDescent="0.25">
      <c r="A720" s="174">
        <v>100</v>
      </c>
      <c r="B720" s="195" t="s">
        <v>3008</v>
      </c>
      <c r="C720" s="114" t="s">
        <v>1062</v>
      </c>
      <c r="D720" s="113" t="s">
        <v>2826</v>
      </c>
    </row>
    <row r="721" spans="1:4" ht="13" x14ac:dyDescent="0.25">
      <c r="A721" s="174">
        <v>100</v>
      </c>
      <c r="B721" s="195" t="s">
        <v>3008</v>
      </c>
      <c r="C721" s="114" t="s">
        <v>1063</v>
      </c>
      <c r="D721" s="113" t="s">
        <v>2826</v>
      </c>
    </row>
    <row r="722" spans="1:4" ht="13" x14ac:dyDescent="0.25">
      <c r="A722" s="174">
        <v>100</v>
      </c>
      <c r="B722" s="195" t="s">
        <v>3008</v>
      </c>
      <c r="C722" s="114" t="s">
        <v>1064</v>
      </c>
      <c r="D722" s="113" t="s">
        <v>2826</v>
      </c>
    </row>
    <row r="723" spans="1:4" ht="13" x14ac:dyDescent="0.25">
      <c r="A723" s="174">
        <v>100</v>
      </c>
      <c r="B723" s="195" t="s">
        <v>3008</v>
      </c>
      <c r="C723" s="114" t="s">
        <v>1065</v>
      </c>
      <c r="D723" s="113" t="s">
        <v>2826</v>
      </c>
    </row>
    <row r="724" spans="1:4" ht="13" x14ac:dyDescent="0.25">
      <c r="A724" s="174">
        <v>100</v>
      </c>
      <c r="B724" s="195" t="s">
        <v>3008</v>
      </c>
      <c r="C724" s="114" t="s">
        <v>1066</v>
      </c>
      <c r="D724" s="113" t="s">
        <v>2826</v>
      </c>
    </row>
    <row r="725" spans="1:4" ht="13" x14ac:dyDescent="0.25">
      <c r="A725" s="174">
        <v>100</v>
      </c>
      <c r="B725" s="195" t="s">
        <v>3008</v>
      </c>
      <c r="C725" s="114" t="s">
        <v>1067</v>
      </c>
      <c r="D725" s="113" t="s">
        <v>2478</v>
      </c>
    </row>
    <row r="726" spans="1:4" ht="13" x14ac:dyDescent="0.25">
      <c r="A726" s="174">
        <v>100</v>
      </c>
      <c r="B726" s="195" t="s">
        <v>3008</v>
      </c>
      <c r="C726" s="114" t="s">
        <v>1068</v>
      </c>
      <c r="D726" s="113" t="s">
        <v>1069</v>
      </c>
    </row>
    <row r="727" spans="1:4" ht="13" x14ac:dyDescent="0.25">
      <c r="A727" s="174">
        <v>100</v>
      </c>
      <c r="B727" s="195" t="s">
        <v>3008</v>
      </c>
      <c r="C727" s="114" t="s">
        <v>1070</v>
      </c>
      <c r="D727" s="113" t="s">
        <v>1069</v>
      </c>
    </row>
    <row r="728" spans="1:4" ht="13" x14ac:dyDescent="0.25">
      <c r="A728" s="174">
        <v>100</v>
      </c>
      <c r="B728" s="195" t="s">
        <v>3008</v>
      </c>
      <c r="C728" s="114" t="s">
        <v>1071</v>
      </c>
      <c r="D728" s="113" t="s">
        <v>2282</v>
      </c>
    </row>
    <row r="729" spans="1:4" ht="13" x14ac:dyDescent="0.25">
      <c r="A729" s="174">
        <v>100</v>
      </c>
      <c r="B729" s="195" t="s">
        <v>3008</v>
      </c>
      <c r="C729" s="114" t="s">
        <v>1072</v>
      </c>
      <c r="D729" s="113" t="s">
        <v>2282</v>
      </c>
    </row>
    <row r="730" spans="1:4" ht="13" x14ac:dyDescent="0.25">
      <c r="A730" s="174">
        <v>100</v>
      </c>
      <c r="B730" s="195" t="s">
        <v>3008</v>
      </c>
      <c r="C730" s="114" t="s">
        <v>1073</v>
      </c>
      <c r="D730" s="113" t="s">
        <v>2282</v>
      </c>
    </row>
    <row r="731" spans="1:4" ht="13" x14ac:dyDescent="0.25">
      <c r="A731" s="174">
        <v>100</v>
      </c>
      <c r="B731" s="195" t="s">
        <v>3008</v>
      </c>
      <c r="C731" s="114" t="s">
        <v>1074</v>
      </c>
      <c r="D731" s="113" t="s">
        <v>2282</v>
      </c>
    </row>
    <row r="732" spans="1:4" ht="13" x14ac:dyDescent="0.25">
      <c r="A732" s="174">
        <v>100</v>
      </c>
      <c r="B732" s="195" t="s">
        <v>3008</v>
      </c>
      <c r="C732" s="114" t="s">
        <v>1075</v>
      </c>
      <c r="D732" s="113" t="s">
        <v>2282</v>
      </c>
    </row>
    <row r="733" spans="1:4" ht="13" x14ac:dyDescent="0.25">
      <c r="A733" s="174">
        <v>100</v>
      </c>
      <c r="B733" s="195" t="s">
        <v>3008</v>
      </c>
      <c r="C733" s="114" t="s">
        <v>1076</v>
      </c>
      <c r="D733" s="113" t="s">
        <v>2282</v>
      </c>
    </row>
    <row r="734" spans="1:4" ht="13" x14ac:dyDescent="0.25">
      <c r="A734" s="174">
        <v>100</v>
      </c>
      <c r="B734" s="195" t="s">
        <v>3008</v>
      </c>
      <c r="C734" s="114" t="s">
        <v>1077</v>
      </c>
      <c r="D734" s="113" t="s">
        <v>2282</v>
      </c>
    </row>
    <row r="735" spans="1:4" ht="13" x14ac:dyDescent="0.25">
      <c r="A735" s="174">
        <v>100</v>
      </c>
      <c r="B735" s="195" t="s">
        <v>3008</v>
      </c>
      <c r="C735" s="114" t="s">
        <v>1078</v>
      </c>
      <c r="D735" s="113" t="s">
        <v>3961</v>
      </c>
    </row>
    <row r="736" spans="1:4" ht="13" x14ac:dyDescent="0.25">
      <c r="A736" s="174">
        <v>100</v>
      </c>
      <c r="B736" s="195" t="s">
        <v>3008</v>
      </c>
      <c r="C736" s="114" t="s">
        <v>1078</v>
      </c>
      <c r="D736" s="113" t="s">
        <v>2282</v>
      </c>
    </row>
    <row r="737" spans="1:4" ht="13" x14ac:dyDescent="0.25">
      <c r="A737" s="174">
        <v>100</v>
      </c>
      <c r="B737" s="195" t="s">
        <v>3008</v>
      </c>
      <c r="C737" s="114" t="s">
        <v>1079</v>
      </c>
      <c r="D737" s="113" t="s">
        <v>1080</v>
      </c>
    </row>
    <row r="738" spans="1:4" ht="13" x14ac:dyDescent="0.25">
      <c r="A738" s="174">
        <v>100</v>
      </c>
      <c r="B738" s="195" t="s">
        <v>3008</v>
      </c>
      <c r="C738" s="114" t="s">
        <v>1081</v>
      </c>
      <c r="D738" s="113" t="s">
        <v>1080</v>
      </c>
    </row>
    <row r="739" spans="1:4" ht="13" x14ac:dyDescent="0.25">
      <c r="A739" s="174">
        <v>100</v>
      </c>
      <c r="B739" s="195" t="s">
        <v>3008</v>
      </c>
      <c r="C739" s="114" t="s">
        <v>1082</v>
      </c>
      <c r="D739" s="113" t="s">
        <v>1080</v>
      </c>
    </row>
    <row r="740" spans="1:4" ht="13" x14ac:dyDescent="0.25">
      <c r="A740" s="174">
        <v>100</v>
      </c>
      <c r="B740" s="195" t="s">
        <v>3008</v>
      </c>
      <c r="C740" s="114" t="s">
        <v>1083</v>
      </c>
      <c r="D740" s="113" t="s">
        <v>1080</v>
      </c>
    </row>
    <row r="741" spans="1:4" ht="13" x14ac:dyDescent="0.25">
      <c r="A741" s="174">
        <v>100</v>
      </c>
      <c r="B741" s="195" t="s">
        <v>3008</v>
      </c>
      <c r="C741" s="114" t="s">
        <v>1084</v>
      </c>
      <c r="D741" s="113" t="s">
        <v>1080</v>
      </c>
    </row>
    <row r="742" spans="1:4" ht="13" x14ac:dyDescent="0.25">
      <c r="A742" s="174">
        <v>100</v>
      </c>
      <c r="B742" s="195" t="s">
        <v>3008</v>
      </c>
      <c r="C742" s="114" t="s">
        <v>1085</v>
      </c>
      <c r="D742" s="113" t="s">
        <v>1080</v>
      </c>
    </row>
    <row r="743" spans="1:4" ht="13" x14ac:dyDescent="0.25">
      <c r="A743" s="174">
        <v>100</v>
      </c>
      <c r="B743" s="195" t="s">
        <v>3008</v>
      </c>
      <c r="C743" s="114" t="s">
        <v>1086</v>
      </c>
      <c r="D743" s="113" t="s">
        <v>1080</v>
      </c>
    </row>
    <row r="744" spans="1:4" ht="13" x14ac:dyDescent="0.25">
      <c r="A744" s="174">
        <v>100</v>
      </c>
      <c r="B744" s="195" t="s">
        <v>3008</v>
      </c>
      <c r="C744" s="114" t="s">
        <v>1087</v>
      </c>
      <c r="D744" s="113" t="s">
        <v>2282</v>
      </c>
    </row>
    <row r="745" spans="1:4" ht="13" x14ac:dyDescent="0.25">
      <c r="A745" s="174">
        <v>100</v>
      </c>
      <c r="B745" s="195" t="s">
        <v>3008</v>
      </c>
      <c r="C745" s="114" t="s">
        <v>1088</v>
      </c>
      <c r="D745" s="113" t="s">
        <v>2824</v>
      </c>
    </row>
    <row r="746" spans="1:4" ht="13" x14ac:dyDescent="0.25">
      <c r="A746" s="174">
        <v>100</v>
      </c>
      <c r="B746" s="195" t="s">
        <v>3008</v>
      </c>
      <c r="C746" s="114" t="s">
        <v>1089</v>
      </c>
      <c r="D746" s="113" t="s">
        <v>2824</v>
      </c>
    </row>
    <row r="747" spans="1:4" ht="13" x14ac:dyDescent="0.25">
      <c r="A747" s="174">
        <v>100</v>
      </c>
      <c r="B747" s="195" t="s">
        <v>3008</v>
      </c>
      <c r="C747" s="114" t="s">
        <v>1090</v>
      </c>
      <c r="D747" s="113" t="s">
        <v>2824</v>
      </c>
    </row>
    <row r="748" spans="1:4" ht="13" x14ac:dyDescent="0.25">
      <c r="A748" s="174">
        <v>100</v>
      </c>
      <c r="B748" s="195" t="s">
        <v>3008</v>
      </c>
      <c r="C748" s="114" t="s">
        <v>1091</v>
      </c>
      <c r="D748" s="113" t="s">
        <v>2824</v>
      </c>
    </row>
    <row r="749" spans="1:4" ht="13" x14ac:dyDescent="0.25">
      <c r="A749" s="174">
        <v>100</v>
      </c>
      <c r="B749" s="195" t="s">
        <v>3008</v>
      </c>
      <c r="C749" s="114" t="s">
        <v>1092</v>
      </c>
      <c r="D749" s="113" t="s">
        <v>2824</v>
      </c>
    </row>
    <row r="750" spans="1:4" ht="13" x14ac:dyDescent="0.25">
      <c r="A750" s="174">
        <v>100</v>
      </c>
      <c r="B750" s="195" t="s">
        <v>3008</v>
      </c>
      <c r="C750" s="114" t="s">
        <v>1093</v>
      </c>
      <c r="D750" s="113" t="s">
        <v>2824</v>
      </c>
    </row>
    <row r="751" spans="1:4" ht="13" x14ac:dyDescent="0.25">
      <c r="A751" s="174">
        <v>100</v>
      </c>
      <c r="B751" s="195" t="s">
        <v>3008</v>
      </c>
      <c r="C751" s="114" t="s">
        <v>1094</v>
      </c>
      <c r="D751" s="113" t="s">
        <v>2824</v>
      </c>
    </row>
    <row r="752" spans="1:4" ht="13" x14ac:dyDescent="0.25">
      <c r="A752" s="174">
        <v>100</v>
      </c>
      <c r="B752" s="195" t="s">
        <v>3008</v>
      </c>
      <c r="C752" s="114" t="s">
        <v>1095</v>
      </c>
      <c r="D752" s="113" t="s">
        <v>1846</v>
      </c>
    </row>
    <row r="753" spans="1:4" ht="13" x14ac:dyDescent="0.25">
      <c r="A753" s="174">
        <v>100</v>
      </c>
      <c r="B753" s="195" t="s">
        <v>3008</v>
      </c>
      <c r="C753" s="114" t="s">
        <v>1096</v>
      </c>
      <c r="D753" s="113" t="s">
        <v>1846</v>
      </c>
    </row>
    <row r="754" spans="1:4" ht="13" x14ac:dyDescent="0.25">
      <c r="A754" s="174">
        <v>100</v>
      </c>
      <c r="B754" s="195" t="s">
        <v>3008</v>
      </c>
      <c r="C754" s="114" t="s">
        <v>1097</v>
      </c>
      <c r="D754" s="113" t="s">
        <v>1846</v>
      </c>
    </row>
    <row r="755" spans="1:4" ht="13" x14ac:dyDescent="0.25">
      <c r="A755" s="174">
        <v>100</v>
      </c>
      <c r="B755" s="195" t="s">
        <v>3008</v>
      </c>
      <c r="C755" s="114" t="s">
        <v>1098</v>
      </c>
      <c r="D755" s="113" t="s">
        <v>1846</v>
      </c>
    </row>
    <row r="756" spans="1:4" ht="13" x14ac:dyDescent="0.25">
      <c r="A756" s="174">
        <v>100</v>
      </c>
      <c r="B756" s="195" t="s">
        <v>3008</v>
      </c>
      <c r="C756" s="114" t="s">
        <v>1099</v>
      </c>
      <c r="D756" s="113" t="s">
        <v>1100</v>
      </c>
    </row>
    <row r="757" spans="1:4" ht="13" x14ac:dyDescent="0.25">
      <c r="A757" s="174">
        <v>100</v>
      </c>
      <c r="B757" s="195" t="s">
        <v>3008</v>
      </c>
      <c r="C757" s="114" t="s">
        <v>1101</v>
      </c>
      <c r="D757" s="113" t="s">
        <v>1100</v>
      </c>
    </row>
    <row r="758" spans="1:4" ht="13" x14ac:dyDescent="0.25">
      <c r="A758" s="174">
        <v>100</v>
      </c>
      <c r="B758" s="195" t="s">
        <v>3008</v>
      </c>
      <c r="C758" s="114" t="s">
        <v>1102</v>
      </c>
      <c r="D758" s="113" t="s">
        <v>1100</v>
      </c>
    </row>
    <row r="759" spans="1:4" ht="13" x14ac:dyDescent="0.25">
      <c r="A759" s="174">
        <v>100</v>
      </c>
      <c r="B759" s="195" t="s">
        <v>3008</v>
      </c>
      <c r="C759" s="114" t="s">
        <v>1103</v>
      </c>
      <c r="D759" s="113" t="s">
        <v>1104</v>
      </c>
    </row>
    <row r="760" spans="1:4" ht="13" x14ac:dyDescent="0.25">
      <c r="A760" s="174">
        <v>100</v>
      </c>
      <c r="B760" s="195" t="s">
        <v>3008</v>
      </c>
      <c r="C760" s="114" t="s">
        <v>1105</v>
      </c>
      <c r="D760" s="113" t="s">
        <v>1104</v>
      </c>
    </row>
    <row r="761" spans="1:4" ht="13" x14ac:dyDescent="0.25">
      <c r="A761" s="174">
        <v>100</v>
      </c>
      <c r="B761" s="195" t="s">
        <v>3008</v>
      </c>
      <c r="C761" s="114" t="s">
        <v>1106</v>
      </c>
      <c r="D761" s="113" t="s">
        <v>1104</v>
      </c>
    </row>
    <row r="762" spans="1:4" ht="13" x14ac:dyDescent="0.25">
      <c r="A762" s="174">
        <v>100</v>
      </c>
      <c r="B762" s="195" t="s">
        <v>3008</v>
      </c>
      <c r="C762" s="114" t="s">
        <v>1107</v>
      </c>
      <c r="D762" s="113" t="s">
        <v>1104</v>
      </c>
    </row>
    <row r="763" spans="1:4" ht="13" x14ac:dyDescent="0.25">
      <c r="A763" s="174">
        <v>100</v>
      </c>
      <c r="B763" s="195" t="s">
        <v>3008</v>
      </c>
      <c r="C763" s="114" t="s">
        <v>1108</v>
      </c>
      <c r="D763" s="113" t="s">
        <v>1104</v>
      </c>
    </row>
    <row r="764" spans="1:4" ht="13" x14ac:dyDescent="0.25">
      <c r="A764" s="174">
        <v>100</v>
      </c>
      <c r="B764" s="195" t="s">
        <v>3008</v>
      </c>
      <c r="C764" s="114" t="s">
        <v>1109</v>
      </c>
      <c r="D764" s="113" t="s">
        <v>1104</v>
      </c>
    </row>
    <row r="765" spans="1:4" ht="13" x14ac:dyDescent="0.25">
      <c r="A765" s="174">
        <v>100</v>
      </c>
      <c r="B765" s="195" t="s">
        <v>3008</v>
      </c>
      <c r="C765" s="114" t="s">
        <v>1110</v>
      </c>
      <c r="D765" s="113" t="s">
        <v>1104</v>
      </c>
    </row>
    <row r="766" spans="1:4" ht="13" x14ac:dyDescent="0.25">
      <c r="A766" s="174">
        <v>100</v>
      </c>
      <c r="B766" s="195" t="s">
        <v>3008</v>
      </c>
      <c r="C766" s="114" t="s">
        <v>1111</v>
      </c>
      <c r="D766" s="113" t="s">
        <v>1104</v>
      </c>
    </row>
    <row r="767" spans="1:4" ht="13" x14ac:dyDescent="0.25">
      <c r="A767" s="174">
        <v>100</v>
      </c>
      <c r="B767" s="195" t="s">
        <v>3008</v>
      </c>
      <c r="C767" s="114" t="s">
        <v>1112</v>
      </c>
      <c r="D767" s="113" t="s">
        <v>1104</v>
      </c>
    </row>
    <row r="768" spans="1:4" ht="13" x14ac:dyDescent="0.25">
      <c r="A768" s="174">
        <v>100</v>
      </c>
      <c r="B768" s="195" t="s">
        <v>3008</v>
      </c>
      <c r="C768" s="114" t="s">
        <v>1113</v>
      </c>
      <c r="D768" s="113" t="s">
        <v>2282</v>
      </c>
    </row>
    <row r="769" spans="1:4" ht="13" x14ac:dyDescent="0.25">
      <c r="A769" s="174">
        <v>100</v>
      </c>
      <c r="B769" s="195" t="s">
        <v>3008</v>
      </c>
      <c r="C769" s="114" t="s">
        <v>1114</v>
      </c>
      <c r="D769" s="113" t="s">
        <v>1104</v>
      </c>
    </row>
    <row r="770" spans="1:4" ht="13" x14ac:dyDescent="0.25">
      <c r="A770" s="174">
        <v>100</v>
      </c>
      <c r="B770" s="195" t="s">
        <v>3008</v>
      </c>
      <c r="C770" s="114" t="s">
        <v>1115</v>
      </c>
      <c r="D770" s="113" t="s">
        <v>2282</v>
      </c>
    </row>
    <row r="771" spans="1:4" ht="13" x14ac:dyDescent="0.25">
      <c r="A771" s="174">
        <v>100</v>
      </c>
      <c r="B771" s="195" t="s">
        <v>3008</v>
      </c>
      <c r="C771" s="114" t="s">
        <v>1116</v>
      </c>
      <c r="D771" s="113" t="s">
        <v>2282</v>
      </c>
    </row>
    <row r="772" spans="1:4" ht="13" x14ac:dyDescent="0.25">
      <c r="A772" s="174">
        <v>100</v>
      </c>
      <c r="B772" s="195" t="s">
        <v>3008</v>
      </c>
      <c r="C772" s="114" t="s">
        <v>1117</v>
      </c>
      <c r="D772" s="113" t="s">
        <v>2282</v>
      </c>
    </row>
    <row r="773" spans="1:4" ht="13" x14ac:dyDescent="0.25">
      <c r="A773" s="174">
        <v>100</v>
      </c>
      <c r="B773" s="195" t="s">
        <v>3008</v>
      </c>
      <c r="C773" s="114" t="s">
        <v>1118</v>
      </c>
      <c r="D773" s="113" t="s">
        <v>2282</v>
      </c>
    </row>
    <row r="774" spans="1:4" ht="13" x14ac:dyDescent="0.25">
      <c r="A774" s="174">
        <v>100</v>
      </c>
      <c r="B774" s="195" t="s">
        <v>3008</v>
      </c>
      <c r="C774" s="114" t="s">
        <v>1119</v>
      </c>
      <c r="D774" s="113" t="s">
        <v>2282</v>
      </c>
    </row>
    <row r="775" spans="1:4" ht="13" x14ac:dyDescent="0.25">
      <c r="A775" s="174">
        <v>100</v>
      </c>
      <c r="B775" s="195" t="s">
        <v>3008</v>
      </c>
      <c r="C775" s="114" t="s">
        <v>1120</v>
      </c>
      <c r="D775" s="113" t="s">
        <v>2282</v>
      </c>
    </row>
    <row r="776" spans="1:4" ht="13" x14ac:dyDescent="0.25">
      <c r="A776" s="174">
        <v>100</v>
      </c>
      <c r="B776" s="195" t="s">
        <v>3008</v>
      </c>
      <c r="C776" s="114" t="s">
        <v>1121</v>
      </c>
      <c r="D776" s="113" t="s">
        <v>2282</v>
      </c>
    </row>
    <row r="777" spans="1:4" ht="13" x14ac:dyDescent="0.25">
      <c r="A777" s="174">
        <v>100</v>
      </c>
      <c r="B777" s="195" t="s">
        <v>3008</v>
      </c>
      <c r="C777" s="114" t="s">
        <v>1122</v>
      </c>
      <c r="D777" s="113" t="s">
        <v>2282</v>
      </c>
    </row>
    <row r="778" spans="1:4" ht="13" x14ac:dyDescent="0.25">
      <c r="A778" s="174">
        <v>100</v>
      </c>
      <c r="B778" s="195" t="s">
        <v>3008</v>
      </c>
      <c r="C778" s="114" t="s">
        <v>1123</v>
      </c>
      <c r="D778" s="113" t="s">
        <v>2282</v>
      </c>
    </row>
    <row r="779" spans="1:4" ht="13" x14ac:dyDescent="0.25">
      <c r="A779" s="174">
        <v>100</v>
      </c>
      <c r="B779" s="195" t="s">
        <v>3008</v>
      </c>
      <c r="C779" s="114" t="s">
        <v>1124</v>
      </c>
      <c r="D779" s="113" t="s">
        <v>2282</v>
      </c>
    </row>
    <row r="780" spans="1:4" ht="13" x14ac:dyDescent="0.25">
      <c r="A780" s="174">
        <v>100</v>
      </c>
      <c r="B780" s="195" t="s">
        <v>3008</v>
      </c>
      <c r="C780" s="114" t="s">
        <v>2828</v>
      </c>
      <c r="D780" s="113" t="s">
        <v>2282</v>
      </c>
    </row>
    <row r="781" spans="1:4" ht="13" x14ac:dyDescent="0.25">
      <c r="A781" s="174">
        <v>100</v>
      </c>
      <c r="B781" s="195" t="s">
        <v>3008</v>
      </c>
      <c r="C781" s="114" t="s">
        <v>2829</v>
      </c>
      <c r="D781" s="113" t="s">
        <v>2282</v>
      </c>
    </row>
    <row r="782" spans="1:4" ht="13" x14ac:dyDescent="0.25">
      <c r="A782" s="174">
        <v>100</v>
      </c>
      <c r="B782" s="195" t="s">
        <v>3008</v>
      </c>
      <c r="C782" s="114" t="s">
        <v>2830</v>
      </c>
      <c r="D782" s="113" t="s">
        <v>2282</v>
      </c>
    </row>
    <row r="783" spans="1:4" ht="13" x14ac:dyDescent="0.25">
      <c r="A783" s="174">
        <v>100</v>
      </c>
      <c r="B783" s="195" t="s">
        <v>3008</v>
      </c>
      <c r="C783" s="114" t="s">
        <v>2831</v>
      </c>
      <c r="D783" s="113" t="s">
        <v>2282</v>
      </c>
    </row>
    <row r="784" spans="1:4" ht="13" x14ac:dyDescent="0.25">
      <c r="A784" s="174">
        <v>100</v>
      </c>
      <c r="B784" s="195" t="s">
        <v>3008</v>
      </c>
      <c r="C784" s="114" t="s">
        <v>2832</v>
      </c>
      <c r="D784" s="113" t="s">
        <v>2282</v>
      </c>
    </row>
    <row r="785" spans="1:4" ht="13" x14ac:dyDescent="0.25">
      <c r="A785" s="174">
        <v>100</v>
      </c>
      <c r="B785" s="195" t="s">
        <v>3008</v>
      </c>
      <c r="C785" s="114" t="s">
        <v>2833</v>
      </c>
      <c r="D785" s="113" t="s">
        <v>2282</v>
      </c>
    </row>
    <row r="786" spans="1:4" ht="13" x14ac:dyDescent="0.25">
      <c r="A786" s="174">
        <v>100</v>
      </c>
      <c r="B786" s="195" t="s">
        <v>3008</v>
      </c>
      <c r="C786" s="114" t="s">
        <v>2834</v>
      </c>
      <c r="D786" s="113" t="s">
        <v>2286</v>
      </c>
    </row>
    <row r="787" spans="1:4" ht="13" x14ac:dyDescent="0.25">
      <c r="A787" s="174">
        <v>100</v>
      </c>
      <c r="B787" s="195" t="s">
        <v>3008</v>
      </c>
      <c r="C787" s="114" t="s">
        <v>2835</v>
      </c>
      <c r="D787" s="113" t="s">
        <v>2286</v>
      </c>
    </row>
    <row r="788" spans="1:4" ht="13" x14ac:dyDescent="0.25">
      <c r="A788" s="174">
        <v>100</v>
      </c>
      <c r="B788" s="195" t="s">
        <v>3008</v>
      </c>
      <c r="C788" s="114" t="s">
        <v>2836</v>
      </c>
      <c r="D788" s="113" t="s">
        <v>2286</v>
      </c>
    </row>
    <row r="789" spans="1:4" ht="13" x14ac:dyDescent="0.25">
      <c r="A789" s="174">
        <v>100</v>
      </c>
      <c r="B789" s="195" t="s">
        <v>3008</v>
      </c>
      <c r="C789" s="114" t="s">
        <v>2837</v>
      </c>
      <c r="D789" s="113" t="s">
        <v>2286</v>
      </c>
    </row>
    <row r="790" spans="1:4" ht="13" x14ac:dyDescent="0.25">
      <c r="A790" s="174">
        <v>100</v>
      </c>
      <c r="B790" s="195" t="s">
        <v>3008</v>
      </c>
      <c r="C790" s="114" t="s">
        <v>2838</v>
      </c>
      <c r="D790" s="113" t="s">
        <v>2286</v>
      </c>
    </row>
    <row r="791" spans="1:4" ht="13" x14ac:dyDescent="0.25">
      <c r="A791" s="174">
        <v>100</v>
      </c>
      <c r="B791" s="195" t="s">
        <v>3008</v>
      </c>
      <c r="C791" s="114" t="s">
        <v>2839</v>
      </c>
      <c r="D791" s="113" t="s">
        <v>2286</v>
      </c>
    </row>
    <row r="792" spans="1:4" ht="13" x14ac:dyDescent="0.25">
      <c r="A792" s="174">
        <v>100</v>
      </c>
      <c r="B792" s="195" t="s">
        <v>3008</v>
      </c>
      <c r="C792" s="114" t="s">
        <v>2840</v>
      </c>
      <c r="D792" s="113" t="s">
        <v>2286</v>
      </c>
    </row>
    <row r="793" spans="1:4" ht="13" x14ac:dyDescent="0.25">
      <c r="A793" s="174">
        <v>100</v>
      </c>
      <c r="B793" s="195" t="s">
        <v>3008</v>
      </c>
      <c r="C793" s="114" t="s">
        <v>2841</v>
      </c>
      <c r="D793" s="113" t="s">
        <v>2286</v>
      </c>
    </row>
    <row r="794" spans="1:4" ht="13" x14ac:dyDescent="0.25">
      <c r="A794" s="174">
        <v>100</v>
      </c>
      <c r="B794" s="195" t="s">
        <v>3008</v>
      </c>
      <c r="C794" s="114" t="s">
        <v>2842</v>
      </c>
      <c r="D794" s="113" t="s">
        <v>2843</v>
      </c>
    </row>
    <row r="795" spans="1:4" ht="13" x14ac:dyDescent="0.25">
      <c r="A795" s="174">
        <v>100</v>
      </c>
      <c r="B795" s="195" t="s">
        <v>3008</v>
      </c>
      <c r="C795" s="114" t="s">
        <v>2844</v>
      </c>
      <c r="D795" s="113" t="s">
        <v>2845</v>
      </c>
    </row>
    <row r="796" spans="1:4" ht="13" x14ac:dyDescent="0.25">
      <c r="A796" s="174">
        <v>100</v>
      </c>
      <c r="B796" s="195" t="s">
        <v>3008</v>
      </c>
      <c r="C796" s="114" t="s">
        <v>2846</v>
      </c>
      <c r="D796" s="113" t="s">
        <v>2847</v>
      </c>
    </row>
    <row r="797" spans="1:4" ht="13" x14ac:dyDescent="0.25">
      <c r="A797" s="174">
        <v>100</v>
      </c>
      <c r="B797" s="195" t="s">
        <v>3008</v>
      </c>
      <c r="C797" s="114" t="s">
        <v>2848</v>
      </c>
      <c r="D797" s="113" t="s">
        <v>2847</v>
      </c>
    </row>
    <row r="798" spans="1:4" ht="13" x14ac:dyDescent="0.25">
      <c r="A798" s="174">
        <v>100</v>
      </c>
      <c r="B798" s="195" t="s">
        <v>3008</v>
      </c>
      <c r="C798" s="114" t="s">
        <v>2849</v>
      </c>
      <c r="D798" s="113" t="s">
        <v>2850</v>
      </c>
    </row>
    <row r="799" spans="1:4" ht="13" x14ac:dyDescent="0.25">
      <c r="A799" s="174">
        <v>100</v>
      </c>
      <c r="B799" s="195" t="s">
        <v>3008</v>
      </c>
      <c r="C799" s="114" t="s">
        <v>2851</v>
      </c>
      <c r="D799" s="113" t="s">
        <v>2852</v>
      </c>
    </row>
    <row r="800" spans="1:4" ht="13" x14ac:dyDescent="0.25">
      <c r="A800" s="174">
        <v>100</v>
      </c>
      <c r="B800" s="195" t="s">
        <v>3008</v>
      </c>
      <c r="C800" s="114" t="s">
        <v>2853</v>
      </c>
      <c r="D800" s="113" t="s">
        <v>2854</v>
      </c>
    </row>
    <row r="801" spans="1:4" ht="13" x14ac:dyDescent="0.25">
      <c r="A801" s="174">
        <v>100</v>
      </c>
      <c r="B801" s="195" t="s">
        <v>3008</v>
      </c>
      <c r="C801" s="114" t="s">
        <v>2855</v>
      </c>
      <c r="D801" s="113" t="s">
        <v>712</v>
      </c>
    </row>
    <row r="802" spans="1:4" ht="13" x14ac:dyDescent="0.25">
      <c r="A802" s="174">
        <v>100</v>
      </c>
      <c r="B802" s="195" t="s">
        <v>3008</v>
      </c>
      <c r="C802" s="114" t="s">
        <v>2856</v>
      </c>
      <c r="D802" s="113" t="s">
        <v>2854</v>
      </c>
    </row>
    <row r="803" spans="1:4" ht="13" x14ac:dyDescent="0.25">
      <c r="A803" s="174">
        <v>100</v>
      </c>
      <c r="B803" s="195" t="s">
        <v>3008</v>
      </c>
      <c r="C803" s="114" t="s">
        <v>2857</v>
      </c>
      <c r="D803" s="113" t="s">
        <v>2854</v>
      </c>
    </row>
    <row r="804" spans="1:4" ht="13" x14ac:dyDescent="0.25">
      <c r="A804" s="174">
        <v>100</v>
      </c>
      <c r="B804" s="195" t="s">
        <v>3008</v>
      </c>
      <c r="C804" s="114" t="s">
        <v>2858</v>
      </c>
      <c r="D804" s="113" t="s">
        <v>712</v>
      </c>
    </row>
    <row r="805" spans="1:4" ht="13" x14ac:dyDescent="0.25">
      <c r="A805" s="174">
        <v>100</v>
      </c>
      <c r="B805" s="195" t="s">
        <v>3008</v>
      </c>
      <c r="C805" s="114" t="s">
        <v>1507</v>
      </c>
      <c r="D805" s="113" t="s">
        <v>2854</v>
      </c>
    </row>
    <row r="806" spans="1:4" ht="13" x14ac:dyDescent="0.25">
      <c r="A806" s="174">
        <v>100</v>
      </c>
      <c r="B806" s="195" t="s">
        <v>3008</v>
      </c>
      <c r="C806" s="114" t="s">
        <v>1508</v>
      </c>
      <c r="D806" s="113" t="s">
        <v>2854</v>
      </c>
    </row>
    <row r="807" spans="1:4" ht="13" x14ac:dyDescent="0.25">
      <c r="A807" s="174">
        <v>100</v>
      </c>
      <c r="B807" s="195" t="s">
        <v>3008</v>
      </c>
      <c r="C807" s="114" t="s">
        <v>1509</v>
      </c>
      <c r="D807" s="113" t="s">
        <v>712</v>
      </c>
    </row>
    <row r="808" spans="1:4" ht="13" x14ac:dyDescent="0.25">
      <c r="A808" s="174">
        <v>100</v>
      </c>
      <c r="B808" s="195" t="s">
        <v>3008</v>
      </c>
      <c r="C808" s="114" t="s">
        <v>1510</v>
      </c>
      <c r="D808" s="113" t="s">
        <v>712</v>
      </c>
    </row>
    <row r="809" spans="1:4" ht="13" x14ac:dyDescent="0.25">
      <c r="A809" s="174">
        <v>100</v>
      </c>
      <c r="B809" s="195" t="s">
        <v>3008</v>
      </c>
      <c r="C809" s="114" t="s">
        <v>1511</v>
      </c>
      <c r="D809" s="113" t="s">
        <v>2854</v>
      </c>
    </row>
    <row r="810" spans="1:4" ht="13" x14ac:dyDescent="0.25">
      <c r="A810" s="174">
        <v>100</v>
      </c>
      <c r="B810" s="195" t="s">
        <v>3008</v>
      </c>
      <c r="C810" s="114" t="s">
        <v>2417</v>
      </c>
      <c r="D810" s="113" t="s">
        <v>2854</v>
      </c>
    </row>
    <row r="811" spans="1:4" ht="13" x14ac:dyDescent="0.25">
      <c r="A811" s="174">
        <v>100</v>
      </c>
      <c r="B811" s="195" t="s">
        <v>3008</v>
      </c>
      <c r="C811" s="114" t="s">
        <v>2418</v>
      </c>
      <c r="D811" s="113" t="s">
        <v>2854</v>
      </c>
    </row>
    <row r="812" spans="1:4" ht="13" x14ac:dyDescent="0.25">
      <c r="A812" s="174">
        <v>100</v>
      </c>
      <c r="B812" s="195" t="s">
        <v>3008</v>
      </c>
      <c r="C812" s="114" t="s">
        <v>2419</v>
      </c>
      <c r="D812" s="113" t="s">
        <v>712</v>
      </c>
    </row>
    <row r="813" spans="1:4" ht="13" x14ac:dyDescent="0.25">
      <c r="A813" s="174">
        <v>100</v>
      </c>
      <c r="B813" s="195" t="s">
        <v>3008</v>
      </c>
      <c r="C813" s="114" t="s">
        <v>2420</v>
      </c>
      <c r="D813" s="113" t="s">
        <v>2854</v>
      </c>
    </row>
    <row r="814" spans="1:4" ht="13" x14ac:dyDescent="0.25">
      <c r="A814" s="174">
        <v>100</v>
      </c>
      <c r="B814" s="195" t="s">
        <v>3008</v>
      </c>
      <c r="C814" s="114" t="s">
        <v>2421</v>
      </c>
      <c r="D814" s="113" t="s">
        <v>1846</v>
      </c>
    </row>
    <row r="815" spans="1:4" ht="13" x14ac:dyDescent="0.25">
      <c r="A815" s="174">
        <v>100</v>
      </c>
      <c r="B815" s="195" t="s">
        <v>3008</v>
      </c>
      <c r="C815" s="114" t="s">
        <v>2422</v>
      </c>
      <c r="D815" s="113" t="s">
        <v>1846</v>
      </c>
    </row>
    <row r="816" spans="1:4" ht="13" x14ac:dyDescent="0.25">
      <c r="A816" s="174">
        <v>100</v>
      </c>
      <c r="B816" s="195" t="s">
        <v>3008</v>
      </c>
      <c r="C816" s="114" t="s">
        <v>2423</v>
      </c>
      <c r="D816" s="113" t="s">
        <v>2854</v>
      </c>
    </row>
    <row r="817" spans="1:5" ht="13" hidden="1" x14ac:dyDescent="0.25">
      <c r="A817" s="174">
        <v>101</v>
      </c>
      <c r="B817" s="195" t="s">
        <v>2424</v>
      </c>
      <c r="C817" s="114" t="s">
        <v>2425</v>
      </c>
      <c r="D817" s="113" t="s">
        <v>637</v>
      </c>
      <c r="E817" s="116" t="s">
        <v>4227</v>
      </c>
    </row>
    <row r="818" spans="1:5" ht="13" hidden="1" x14ac:dyDescent="0.25">
      <c r="A818" s="174">
        <v>101</v>
      </c>
      <c r="B818" s="195" t="s">
        <v>2424</v>
      </c>
      <c r="C818" s="114" t="s">
        <v>2426</v>
      </c>
      <c r="D818" s="113" t="s">
        <v>2427</v>
      </c>
      <c r="E818" s="116" t="s">
        <v>4227</v>
      </c>
    </row>
    <row r="819" spans="1:5" ht="13" hidden="1" x14ac:dyDescent="0.25">
      <c r="A819" s="174">
        <v>101</v>
      </c>
      <c r="B819" s="195" t="s">
        <v>2424</v>
      </c>
      <c r="C819" s="114" t="s">
        <v>2428</v>
      </c>
      <c r="D819" s="113" t="s">
        <v>3147</v>
      </c>
      <c r="E819" s="116" t="s">
        <v>4227</v>
      </c>
    </row>
    <row r="820" spans="1:5" ht="13" hidden="1" x14ac:dyDescent="0.25">
      <c r="A820" s="174">
        <v>101</v>
      </c>
      <c r="B820" s="195" t="s">
        <v>2424</v>
      </c>
      <c r="C820" s="114" t="s">
        <v>3148</v>
      </c>
      <c r="D820" s="113" t="s">
        <v>3149</v>
      </c>
    </row>
    <row r="821" spans="1:5" ht="13" hidden="1" x14ac:dyDescent="0.25">
      <c r="A821" s="174">
        <v>101</v>
      </c>
      <c r="B821" s="195" t="s">
        <v>2424</v>
      </c>
      <c r="C821" s="114" t="s">
        <v>3150</v>
      </c>
      <c r="D821" s="113" t="s">
        <v>3151</v>
      </c>
    </row>
    <row r="822" spans="1:5" ht="13" hidden="1" x14ac:dyDescent="0.25">
      <c r="A822" s="174">
        <v>101</v>
      </c>
      <c r="B822" s="195" t="s">
        <v>2424</v>
      </c>
      <c r="C822" s="114" t="s">
        <v>3152</v>
      </c>
      <c r="D822" s="113" t="s">
        <v>3153</v>
      </c>
    </row>
    <row r="823" spans="1:5" ht="13" hidden="1" x14ac:dyDescent="0.25">
      <c r="A823" s="174">
        <v>101</v>
      </c>
      <c r="B823" s="195" t="s">
        <v>2424</v>
      </c>
      <c r="C823" s="114" t="s">
        <v>2714</v>
      </c>
      <c r="D823" s="113" t="s">
        <v>2715</v>
      </c>
    </row>
    <row r="824" spans="1:5" ht="13" hidden="1" x14ac:dyDescent="0.25">
      <c r="A824" s="174">
        <v>101</v>
      </c>
      <c r="B824" s="195" t="s">
        <v>2424</v>
      </c>
      <c r="C824" s="114" t="s">
        <v>2716</v>
      </c>
      <c r="D824" s="113" t="s">
        <v>2717</v>
      </c>
    </row>
    <row r="825" spans="1:5" ht="13" hidden="1" x14ac:dyDescent="0.25">
      <c r="A825" s="174">
        <v>101</v>
      </c>
      <c r="B825" s="195" t="s">
        <v>2424</v>
      </c>
      <c r="C825" s="114" t="s">
        <v>2718</v>
      </c>
      <c r="D825" s="113" t="s">
        <v>2719</v>
      </c>
    </row>
    <row r="826" spans="1:5" ht="13" hidden="1" x14ac:dyDescent="0.25">
      <c r="A826" s="174">
        <v>101</v>
      </c>
      <c r="B826" s="195" t="s">
        <v>2424</v>
      </c>
      <c r="C826" s="114" t="s">
        <v>2720</v>
      </c>
      <c r="D826" s="113" t="s">
        <v>2721</v>
      </c>
    </row>
    <row r="827" spans="1:5" ht="13" hidden="1" x14ac:dyDescent="0.25">
      <c r="A827" s="174">
        <v>101</v>
      </c>
      <c r="B827" s="195" t="s">
        <v>2424</v>
      </c>
      <c r="C827" s="114" t="s">
        <v>2722</v>
      </c>
      <c r="D827" s="113" t="s">
        <v>2723</v>
      </c>
    </row>
    <row r="828" spans="1:5" ht="13" hidden="1" x14ac:dyDescent="0.25">
      <c r="A828" s="174">
        <v>101</v>
      </c>
      <c r="B828" s="195" t="s">
        <v>2424</v>
      </c>
      <c r="C828" s="114" t="s">
        <v>2724</v>
      </c>
      <c r="D828" s="113" t="s">
        <v>2725</v>
      </c>
    </row>
    <row r="829" spans="1:5" ht="13" hidden="1" x14ac:dyDescent="0.25">
      <c r="A829" s="174">
        <v>101</v>
      </c>
      <c r="B829" s="195" t="s">
        <v>2424</v>
      </c>
      <c r="C829" s="114" t="s">
        <v>2726</v>
      </c>
      <c r="D829" s="113" t="s">
        <v>2727</v>
      </c>
    </row>
    <row r="830" spans="1:5" ht="13" hidden="1" x14ac:dyDescent="0.25">
      <c r="A830" s="174">
        <v>101</v>
      </c>
      <c r="B830" s="195" t="s">
        <v>2424</v>
      </c>
      <c r="C830" s="114" t="s">
        <v>2728</v>
      </c>
      <c r="D830" s="113" t="s">
        <v>2729</v>
      </c>
    </row>
    <row r="831" spans="1:5" ht="13" hidden="1" x14ac:dyDescent="0.25">
      <c r="A831" s="174">
        <v>101</v>
      </c>
      <c r="B831" s="195" t="s">
        <v>2424</v>
      </c>
      <c r="C831" s="114" t="s">
        <v>4079</v>
      </c>
      <c r="D831" s="113" t="s">
        <v>4080</v>
      </c>
    </row>
    <row r="832" spans="1:5" ht="13" hidden="1" x14ac:dyDescent="0.25">
      <c r="A832" s="174">
        <v>101</v>
      </c>
      <c r="B832" s="195" t="s">
        <v>2424</v>
      </c>
      <c r="C832" s="114" t="s">
        <v>4081</v>
      </c>
      <c r="D832" s="113"/>
    </row>
    <row r="833" spans="1:4" ht="13" hidden="1" x14ac:dyDescent="0.25">
      <c r="A833" s="174">
        <v>101</v>
      </c>
      <c r="B833" s="195" t="s">
        <v>2424</v>
      </c>
      <c r="C833" s="114" t="s">
        <v>4082</v>
      </c>
      <c r="D833" s="113"/>
    </row>
    <row r="834" spans="1:4" ht="13" hidden="1" x14ac:dyDescent="0.25">
      <c r="A834" s="174">
        <v>101</v>
      </c>
      <c r="B834" s="195" t="s">
        <v>2424</v>
      </c>
      <c r="C834" s="114" t="s">
        <v>4083</v>
      </c>
      <c r="D834" s="113"/>
    </row>
    <row r="835" spans="1:4" ht="13" hidden="1" x14ac:dyDescent="0.25">
      <c r="A835" s="174">
        <v>101</v>
      </c>
      <c r="B835" s="195" t="s">
        <v>2424</v>
      </c>
      <c r="C835" s="114" t="s">
        <v>4108</v>
      </c>
      <c r="D835" s="113" t="s">
        <v>4113</v>
      </c>
    </row>
    <row r="836" spans="1:4" ht="13" hidden="1" x14ac:dyDescent="0.25">
      <c r="A836" s="174">
        <v>101</v>
      </c>
      <c r="B836" s="195" t="s">
        <v>2424</v>
      </c>
      <c r="C836" s="114" t="s">
        <v>4109</v>
      </c>
      <c r="D836" s="113"/>
    </row>
    <row r="837" spans="1:4" ht="13" hidden="1" x14ac:dyDescent="0.25">
      <c r="A837" s="174">
        <v>101</v>
      </c>
      <c r="B837" s="195" t="s">
        <v>2424</v>
      </c>
      <c r="C837" s="114" t="s">
        <v>4110</v>
      </c>
      <c r="D837" s="113"/>
    </row>
    <row r="838" spans="1:4" ht="13" hidden="1" x14ac:dyDescent="0.25">
      <c r="A838" s="174">
        <v>101</v>
      </c>
      <c r="B838" s="195" t="s">
        <v>2424</v>
      </c>
      <c r="C838" s="114" t="s">
        <v>4111</v>
      </c>
      <c r="D838" s="113"/>
    </row>
    <row r="839" spans="1:4" ht="13" hidden="1" x14ac:dyDescent="0.25">
      <c r="A839" s="174">
        <v>101</v>
      </c>
      <c r="B839" s="195" t="s">
        <v>2424</v>
      </c>
      <c r="C839" s="114" t="s">
        <v>4112</v>
      </c>
      <c r="D839" s="113"/>
    </row>
    <row r="840" spans="1:4" ht="13" hidden="1" x14ac:dyDescent="0.25">
      <c r="A840" s="174">
        <v>101</v>
      </c>
      <c r="B840" s="195" t="s">
        <v>2424</v>
      </c>
      <c r="C840" s="114" t="s">
        <v>2730</v>
      </c>
      <c r="D840" s="113" t="s">
        <v>2731</v>
      </c>
    </row>
    <row r="841" spans="1:4" ht="13" hidden="1" x14ac:dyDescent="0.25">
      <c r="A841" s="174">
        <v>101</v>
      </c>
      <c r="B841" s="195" t="s">
        <v>2424</v>
      </c>
      <c r="C841" s="114" t="s">
        <v>2732</v>
      </c>
      <c r="D841" s="113" t="s">
        <v>2733</v>
      </c>
    </row>
    <row r="842" spans="1:4" ht="13" hidden="1" x14ac:dyDescent="0.25">
      <c r="A842" s="174">
        <v>101</v>
      </c>
      <c r="B842" s="195" t="s">
        <v>2424</v>
      </c>
      <c r="C842" s="114" t="s">
        <v>2734</v>
      </c>
      <c r="D842" s="113" t="s">
        <v>2735</v>
      </c>
    </row>
    <row r="843" spans="1:4" ht="13" hidden="1" x14ac:dyDescent="0.25">
      <c r="A843" s="174">
        <v>101</v>
      </c>
      <c r="B843" s="195" t="s">
        <v>2424</v>
      </c>
      <c r="C843" s="114" t="s">
        <v>2736</v>
      </c>
      <c r="D843" s="113" t="s">
        <v>2737</v>
      </c>
    </row>
    <row r="844" spans="1:4" ht="13" hidden="1" x14ac:dyDescent="0.25">
      <c r="A844" s="174">
        <v>101</v>
      </c>
      <c r="B844" s="195" t="s">
        <v>2424</v>
      </c>
      <c r="C844" s="114" t="s">
        <v>2738</v>
      </c>
      <c r="D844" s="113" t="s">
        <v>2739</v>
      </c>
    </row>
    <row r="845" spans="1:4" ht="13" hidden="1" x14ac:dyDescent="0.25">
      <c r="A845" s="174">
        <v>101</v>
      </c>
      <c r="B845" s="195" t="s">
        <v>2424</v>
      </c>
      <c r="C845" s="114" t="s">
        <v>2740</v>
      </c>
      <c r="D845" s="113" t="s">
        <v>2741</v>
      </c>
    </row>
    <row r="846" spans="1:4" ht="13" hidden="1" x14ac:dyDescent="0.25">
      <c r="A846" s="174">
        <v>101</v>
      </c>
      <c r="B846" s="195" t="s">
        <v>2424</v>
      </c>
      <c r="C846" s="114" t="s">
        <v>2023</v>
      </c>
      <c r="D846" s="113" t="s">
        <v>2024</v>
      </c>
    </row>
    <row r="847" spans="1:4" ht="13" hidden="1" x14ac:dyDescent="0.25">
      <c r="A847" s="174">
        <v>101</v>
      </c>
      <c r="B847" s="195" t="s">
        <v>2424</v>
      </c>
      <c r="C847" s="114" t="s">
        <v>2025</v>
      </c>
      <c r="D847" s="113" t="s">
        <v>2026</v>
      </c>
    </row>
    <row r="848" spans="1:4" ht="13" hidden="1" x14ac:dyDescent="0.25">
      <c r="A848" s="174">
        <v>101</v>
      </c>
      <c r="B848" s="195" t="s">
        <v>2424</v>
      </c>
      <c r="C848" s="114" t="s">
        <v>2027</v>
      </c>
      <c r="D848" s="113" t="s">
        <v>2028</v>
      </c>
    </row>
    <row r="849" spans="1:5" ht="13" hidden="1" x14ac:dyDescent="0.25">
      <c r="A849" s="174">
        <v>101</v>
      </c>
      <c r="B849" s="195" t="s">
        <v>2424</v>
      </c>
      <c r="C849" s="114" t="s">
        <v>2029</v>
      </c>
      <c r="D849" s="113" t="s">
        <v>2030</v>
      </c>
    </row>
    <row r="850" spans="1:5" ht="13" hidden="1" x14ac:dyDescent="0.25">
      <c r="A850" s="174">
        <v>101</v>
      </c>
      <c r="B850" s="195" t="s">
        <v>2424</v>
      </c>
      <c r="C850" s="114" t="s">
        <v>2031</v>
      </c>
      <c r="D850" s="113" t="s">
        <v>2032</v>
      </c>
    </row>
    <row r="851" spans="1:5" ht="13" hidden="1" x14ac:dyDescent="0.25">
      <c r="A851" s="174">
        <v>101</v>
      </c>
      <c r="B851" s="195" t="s">
        <v>2424</v>
      </c>
      <c r="C851" s="114" t="s">
        <v>2033</v>
      </c>
      <c r="D851" s="113" t="s">
        <v>2034</v>
      </c>
    </row>
    <row r="852" spans="1:5" ht="13" hidden="1" x14ac:dyDescent="0.25">
      <c r="A852" s="174">
        <v>101</v>
      </c>
      <c r="B852" s="195" t="s">
        <v>2424</v>
      </c>
      <c r="C852" s="114" t="s">
        <v>2035</v>
      </c>
      <c r="D852" s="113" t="s">
        <v>2036</v>
      </c>
    </row>
    <row r="853" spans="1:5" ht="13" hidden="1" x14ac:dyDescent="0.25">
      <c r="A853" s="174">
        <v>101</v>
      </c>
      <c r="B853" s="195" t="s">
        <v>2424</v>
      </c>
      <c r="C853" s="114" t="s">
        <v>2037</v>
      </c>
      <c r="D853" s="113" t="s">
        <v>2038</v>
      </c>
    </row>
    <row r="854" spans="1:5" ht="13" hidden="1" x14ac:dyDescent="0.25">
      <c r="A854" s="174">
        <v>101</v>
      </c>
      <c r="B854" s="195" t="s">
        <v>2424</v>
      </c>
      <c r="C854" s="114" t="s">
        <v>2039</v>
      </c>
      <c r="D854" s="113" t="s">
        <v>2040</v>
      </c>
    </row>
    <row r="855" spans="1:5" ht="13" hidden="1" x14ac:dyDescent="0.25">
      <c r="A855" s="174">
        <v>101</v>
      </c>
      <c r="B855" s="195" t="s">
        <v>2424</v>
      </c>
      <c r="C855" s="114" t="s">
        <v>2041</v>
      </c>
      <c r="D855" s="113" t="s">
        <v>2042</v>
      </c>
    </row>
    <row r="856" spans="1:5" ht="13" hidden="1" x14ac:dyDescent="0.25">
      <c r="A856" s="174">
        <v>101</v>
      </c>
      <c r="B856" s="195" t="s">
        <v>2424</v>
      </c>
      <c r="C856" s="114" t="s">
        <v>2043</v>
      </c>
      <c r="D856" s="113" t="s">
        <v>2044</v>
      </c>
    </row>
    <row r="857" spans="1:5" ht="13" hidden="1" x14ac:dyDescent="0.25">
      <c r="A857" s="174">
        <v>101</v>
      </c>
      <c r="B857" s="195" t="s">
        <v>2424</v>
      </c>
      <c r="C857" s="114" t="s">
        <v>2045</v>
      </c>
      <c r="D857" s="113" t="s">
        <v>2046</v>
      </c>
    </row>
    <row r="858" spans="1:5" ht="13" hidden="1" x14ac:dyDescent="0.25">
      <c r="A858" s="174">
        <v>101</v>
      </c>
      <c r="B858" s="195" t="s">
        <v>2424</v>
      </c>
      <c r="C858" s="114" t="s">
        <v>2047</v>
      </c>
      <c r="D858" s="113" t="s">
        <v>2048</v>
      </c>
    </row>
    <row r="859" spans="1:5" ht="13" hidden="1" x14ac:dyDescent="0.25">
      <c r="A859" s="174">
        <v>101</v>
      </c>
      <c r="B859" s="195" t="s">
        <v>2424</v>
      </c>
      <c r="C859" s="114" t="s">
        <v>2049</v>
      </c>
      <c r="D859" s="113" t="s">
        <v>2050</v>
      </c>
    </row>
    <row r="860" spans="1:5" ht="13" hidden="1" x14ac:dyDescent="0.25">
      <c r="A860" s="174">
        <v>101</v>
      </c>
      <c r="B860" s="195" t="s">
        <v>2424</v>
      </c>
      <c r="C860" s="114" t="s">
        <v>2051</v>
      </c>
      <c r="D860" s="113" t="s">
        <v>2052</v>
      </c>
    </row>
    <row r="861" spans="1:5" ht="13" hidden="1" x14ac:dyDescent="0.25">
      <c r="A861" s="174">
        <v>101</v>
      </c>
      <c r="B861" s="195" t="s">
        <v>2424</v>
      </c>
      <c r="C861" s="114" t="s">
        <v>2053</v>
      </c>
      <c r="D861" s="113" t="s">
        <v>2054</v>
      </c>
    </row>
    <row r="862" spans="1:5" ht="13" hidden="1" x14ac:dyDescent="0.25">
      <c r="A862" s="174">
        <v>101</v>
      </c>
      <c r="B862" s="195" t="s">
        <v>2424</v>
      </c>
      <c r="C862" s="114" t="s">
        <v>2055</v>
      </c>
      <c r="D862" s="113" t="s">
        <v>2056</v>
      </c>
    </row>
    <row r="863" spans="1:5" ht="13" hidden="1" x14ac:dyDescent="0.25">
      <c r="A863" s="174">
        <v>101</v>
      </c>
      <c r="B863" s="195" t="s">
        <v>2424</v>
      </c>
      <c r="C863" s="114" t="s">
        <v>2057</v>
      </c>
      <c r="D863" s="113" t="s">
        <v>2058</v>
      </c>
    </row>
    <row r="864" spans="1:5" ht="13" hidden="1" x14ac:dyDescent="0.25">
      <c r="A864" s="174">
        <v>101</v>
      </c>
      <c r="B864" s="195" t="s">
        <v>2424</v>
      </c>
      <c r="C864" s="114" t="s">
        <v>2059</v>
      </c>
      <c r="D864" s="113" t="s">
        <v>2060</v>
      </c>
      <c r="E864" s="116" t="s">
        <v>4227</v>
      </c>
    </row>
    <row r="865" spans="1:5" ht="13" hidden="1" x14ac:dyDescent="0.25">
      <c r="A865" s="174">
        <v>101</v>
      </c>
      <c r="B865" s="195" t="s">
        <v>2424</v>
      </c>
      <c r="C865" s="114" t="s">
        <v>2061</v>
      </c>
      <c r="D865" s="113" t="s">
        <v>2062</v>
      </c>
      <c r="E865" s="116" t="s">
        <v>4227</v>
      </c>
    </row>
    <row r="866" spans="1:5" ht="13" hidden="1" x14ac:dyDescent="0.25">
      <c r="A866" s="174">
        <v>101</v>
      </c>
      <c r="B866" s="195" t="s">
        <v>2424</v>
      </c>
      <c r="C866" s="114" t="s">
        <v>2063</v>
      </c>
      <c r="D866" s="113" t="s">
        <v>2064</v>
      </c>
      <c r="E866" s="116" t="s">
        <v>4227</v>
      </c>
    </row>
    <row r="867" spans="1:5" ht="26" hidden="1" x14ac:dyDescent="0.25">
      <c r="A867" s="174">
        <v>101</v>
      </c>
      <c r="B867" s="195" t="s">
        <v>2424</v>
      </c>
      <c r="C867" s="114" t="s">
        <v>2065</v>
      </c>
      <c r="D867" s="113" t="s">
        <v>2066</v>
      </c>
      <c r="E867" s="116" t="s">
        <v>4227</v>
      </c>
    </row>
    <row r="868" spans="1:5" ht="26" hidden="1" x14ac:dyDescent="0.25">
      <c r="A868" s="174">
        <v>101</v>
      </c>
      <c r="B868" s="195" t="s">
        <v>2424</v>
      </c>
      <c r="C868" s="114" t="s">
        <v>2067</v>
      </c>
      <c r="D868" s="113" t="s">
        <v>2068</v>
      </c>
      <c r="E868" s="116" t="s">
        <v>4227</v>
      </c>
    </row>
    <row r="869" spans="1:5" ht="26" hidden="1" x14ac:dyDescent="0.25">
      <c r="A869" s="174">
        <v>101</v>
      </c>
      <c r="B869" s="195" t="s">
        <v>2424</v>
      </c>
      <c r="C869" s="114" t="s">
        <v>2069</v>
      </c>
      <c r="D869" s="113" t="s">
        <v>2070</v>
      </c>
      <c r="E869" s="116" t="s">
        <v>4227</v>
      </c>
    </row>
    <row r="870" spans="1:5" ht="26" hidden="1" x14ac:dyDescent="0.25">
      <c r="A870" s="174">
        <v>101</v>
      </c>
      <c r="B870" s="195" t="s">
        <v>2424</v>
      </c>
      <c r="C870" s="114" t="s">
        <v>2071</v>
      </c>
      <c r="D870" s="113" t="s">
        <v>2072</v>
      </c>
      <c r="E870" s="116" t="s">
        <v>4227</v>
      </c>
    </row>
    <row r="871" spans="1:5" ht="13" hidden="1" x14ac:dyDescent="0.25">
      <c r="A871" s="174">
        <v>101</v>
      </c>
      <c r="B871" s="195" t="s">
        <v>2424</v>
      </c>
      <c r="C871" s="114" t="s">
        <v>2073</v>
      </c>
      <c r="D871" s="113" t="s">
        <v>330</v>
      </c>
      <c r="E871" s="116" t="s">
        <v>4227</v>
      </c>
    </row>
    <row r="872" spans="1:5" ht="13" hidden="1" x14ac:dyDescent="0.25">
      <c r="A872" s="174">
        <v>101</v>
      </c>
      <c r="B872" s="195" t="s">
        <v>2424</v>
      </c>
      <c r="C872" s="114" t="s">
        <v>331</v>
      </c>
      <c r="D872" s="113" t="s">
        <v>332</v>
      </c>
      <c r="E872" s="116" t="s">
        <v>4227</v>
      </c>
    </row>
    <row r="873" spans="1:5" ht="13" hidden="1" x14ac:dyDescent="0.25">
      <c r="A873" s="174">
        <v>101</v>
      </c>
      <c r="B873" s="195" t="s">
        <v>2424</v>
      </c>
      <c r="C873" s="114" t="s">
        <v>333</v>
      </c>
      <c r="D873" s="113" t="s">
        <v>334</v>
      </c>
      <c r="E873" s="116" t="s">
        <v>4227</v>
      </c>
    </row>
    <row r="874" spans="1:5" ht="13" hidden="1" x14ac:dyDescent="0.25">
      <c r="A874" s="174">
        <v>101</v>
      </c>
      <c r="B874" s="195" t="s">
        <v>2424</v>
      </c>
      <c r="C874" s="114" t="s">
        <v>335</v>
      </c>
      <c r="D874" s="113" t="s">
        <v>336</v>
      </c>
      <c r="E874" s="116" t="s">
        <v>4227</v>
      </c>
    </row>
    <row r="875" spans="1:5" ht="13" hidden="1" x14ac:dyDescent="0.25">
      <c r="A875" s="174">
        <v>101</v>
      </c>
      <c r="B875" s="195" t="s">
        <v>2424</v>
      </c>
      <c r="C875" s="114" t="s">
        <v>337</v>
      </c>
      <c r="D875" s="113" t="s">
        <v>2725</v>
      </c>
      <c r="E875" s="116" t="s">
        <v>4227</v>
      </c>
    </row>
    <row r="876" spans="1:5" ht="13" hidden="1" x14ac:dyDescent="0.25">
      <c r="A876" s="174">
        <v>101</v>
      </c>
      <c r="B876" s="195" t="s">
        <v>2424</v>
      </c>
      <c r="C876" s="114" t="s">
        <v>338</v>
      </c>
      <c r="D876" s="113" t="s">
        <v>339</v>
      </c>
      <c r="E876" s="116" t="s">
        <v>4227</v>
      </c>
    </row>
    <row r="877" spans="1:5" ht="13" hidden="1" x14ac:dyDescent="0.25">
      <c r="A877" s="174">
        <v>101</v>
      </c>
      <c r="B877" s="195" t="s">
        <v>2424</v>
      </c>
      <c r="C877" s="114" t="s">
        <v>340</v>
      </c>
      <c r="D877" s="113" t="s">
        <v>341</v>
      </c>
      <c r="E877" s="116" t="s">
        <v>4227</v>
      </c>
    </row>
    <row r="878" spans="1:5" ht="13" hidden="1" x14ac:dyDescent="0.25">
      <c r="A878" s="174">
        <v>101</v>
      </c>
      <c r="B878" s="195" t="s">
        <v>2424</v>
      </c>
      <c r="C878" s="114" t="s">
        <v>342</v>
      </c>
      <c r="D878" s="113" t="s">
        <v>343</v>
      </c>
      <c r="E878" s="116" t="s">
        <v>4227</v>
      </c>
    </row>
    <row r="879" spans="1:5" ht="13" hidden="1" x14ac:dyDescent="0.25">
      <c r="A879" s="174">
        <v>101</v>
      </c>
      <c r="B879" s="195" t="s">
        <v>2424</v>
      </c>
      <c r="C879" s="114" t="s">
        <v>344</v>
      </c>
      <c r="D879" s="113" t="s">
        <v>345</v>
      </c>
      <c r="E879" s="116" t="s">
        <v>4227</v>
      </c>
    </row>
    <row r="880" spans="1:5" ht="13" hidden="1" x14ac:dyDescent="0.25">
      <c r="A880" s="174">
        <v>101</v>
      </c>
      <c r="B880" s="195" t="s">
        <v>2424</v>
      </c>
      <c r="C880" s="114" t="s">
        <v>346</v>
      </c>
      <c r="D880" s="113" t="s">
        <v>347</v>
      </c>
      <c r="E880" s="116" t="s">
        <v>4227</v>
      </c>
    </row>
    <row r="881" spans="1:5" ht="13" hidden="1" x14ac:dyDescent="0.25">
      <c r="A881" s="174">
        <v>101</v>
      </c>
      <c r="B881" s="195" t="s">
        <v>2424</v>
      </c>
      <c r="C881" s="114" t="s">
        <v>348</v>
      </c>
      <c r="D881" s="113" t="s">
        <v>349</v>
      </c>
      <c r="E881" s="116" t="s">
        <v>4227</v>
      </c>
    </row>
    <row r="882" spans="1:5" ht="13" hidden="1" x14ac:dyDescent="0.25">
      <c r="A882" s="174">
        <v>101</v>
      </c>
      <c r="B882" s="195" t="s">
        <v>2424</v>
      </c>
      <c r="C882" s="114" t="s">
        <v>350</v>
      </c>
      <c r="D882" s="113" t="s">
        <v>351</v>
      </c>
      <c r="E882" s="116" t="s">
        <v>4227</v>
      </c>
    </row>
    <row r="883" spans="1:5" ht="13" hidden="1" x14ac:dyDescent="0.25">
      <c r="A883" s="174">
        <v>101</v>
      </c>
      <c r="B883" s="195" t="s">
        <v>2424</v>
      </c>
      <c r="C883" s="114" t="s">
        <v>3222</v>
      </c>
      <c r="D883" s="113" t="s">
        <v>1238</v>
      </c>
      <c r="E883" s="116" t="s">
        <v>4227</v>
      </c>
    </row>
    <row r="884" spans="1:5" ht="13" hidden="1" x14ac:dyDescent="0.25">
      <c r="A884" s="174">
        <v>101</v>
      </c>
      <c r="B884" s="195" t="s">
        <v>2424</v>
      </c>
      <c r="C884" s="114" t="s">
        <v>1239</v>
      </c>
      <c r="D884" s="113" t="s">
        <v>1240</v>
      </c>
      <c r="E884" s="116" t="s">
        <v>4227</v>
      </c>
    </row>
    <row r="885" spans="1:5" ht="13" hidden="1" x14ac:dyDescent="0.25">
      <c r="A885" s="174">
        <v>101</v>
      </c>
      <c r="B885" s="195" t="s">
        <v>2424</v>
      </c>
      <c r="C885" s="114" t="s">
        <v>3793</v>
      </c>
      <c r="D885" s="113" t="s">
        <v>3794</v>
      </c>
      <c r="E885" s="116" t="s">
        <v>4227</v>
      </c>
    </row>
    <row r="886" spans="1:5" ht="13" hidden="1" x14ac:dyDescent="0.25">
      <c r="A886" s="174">
        <v>101</v>
      </c>
      <c r="B886" s="195" t="s">
        <v>2424</v>
      </c>
      <c r="C886" s="114" t="s">
        <v>3795</v>
      </c>
      <c r="D886" s="113" t="s">
        <v>3796</v>
      </c>
      <c r="E886" s="116" t="s">
        <v>4227</v>
      </c>
    </row>
    <row r="887" spans="1:5" ht="13" hidden="1" x14ac:dyDescent="0.25">
      <c r="A887" s="174">
        <v>101</v>
      </c>
      <c r="B887" s="195" t="s">
        <v>2424</v>
      </c>
      <c r="C887" s="114" t="s">
        <v>3797</v>
      </c>
      <c r="D887" s="113" t="s">
        <v>3798</v>
      </c>
      <c r="E887" s="116" t="s">
        <v>4227</v>
      </c>
    </row>
    <row r="888" spans="1:5" ht="13" hidden="1" x14ac:dyDescent="0.25">
      <c r="A888" s="174">
        <v>101</v>
      </c>
      <c r="B888" s="195" t="s">
        <v>2424</v>
      </c>
      <c r="C888" s="114" t="s">
        <v>3799</v>
      </c>
      <c r="D888" s="113" t="s">
        <v>3800</v>
      </c>
      <c r="E888" s="116" t="s">
        <v>4227</v>
      </c>
    </row>
    <row r="889" spans="1:5" ht="13" hidden="1" x14ac:dyDescent="0.25">
      <c r="A889" s="174">
        <v>101</v>
      </c>
      <c r="B889" s="195" t="s">
        <v>2424</v>
      </c>
      <c r="C889" s="114" t="s">
        <v>3801</v>
      </c>
      <c r="D889" s="113" t="s">
        <v>3802</v>
      </c>
      <c r="E889" s="116" t="s">
        <v>4227</v>
      </c>
    </row>
    <row r="890" spans="1:5" ht="13" hidden="1" x14ac:dyDescent="0.25">
      <c r="A890" s="174">
        <v>101</v>
      </c>
      <c r="B890" s="195" t="s">
        <v>2424</v>
      </c>
      <c r="C890" s="114" t="s">
        <v>3803</v>
      </c>
      <c r="D890" s="113" t="s">
        <v>3804</v>
      </c>
      <c r="E890" s="116" t="s">
        <v>4227</v>
      </c>
    </row>
    <row r="891" spans="1:5" ht="13" hidden="1" x14ac:dyDescent="0.25">
      <c r="A891" s="174">
        <v>101</v>
      </c>
      <c r="B891" s="195" t="s">
        <v>2424</v>
      </c>
      <c r="C891" s="114" t="s">
        <v>3805</v>
      </c>
      <c r="D891" s="113" t="s">
        <v>3806</v>
      </c>
      <c r="E891" s="116" t="s">
        <v>4227</v>
      </c>
    </row>
    <row r="892" spans="1:5" ht="13" hidden="1" x14ac:dyDescent="0.25">
      <c r="A892" s="174">
        <v>101</v>
      </c>
      <c r="B892" s="195" t="s">
        <v>2424</v>
      </c>
      <c r="C892" s="114" t="s">
        <v>3807</v>
      </c>
      <c r="D892" s="113" t="s">
        <v>3808</v>
      </c>
      <c r="E892" s="116" t="s">
        <v>4227</v>
      </c>
    </row>
    <row r="893" spans="1:5" ht="13" hidden="1" x14ac:dyDescent="0.25">
      <c r="A893" s="174">
        <v>101</v>
      </c>
      <c r="B893" s="195" t="s">
        <v>2424</v>
      </c>
      <c r="C893" s="114" t="s">
        <v>3809</v>
      </c>
      <c r="D893" s="113" t="s">
        <v>3810</v>
      </c>
      <c r="E893" s="116" t="s">
        <v>4227</v>
      </c>
    </row>
    <row r="894" spans="1:5" ht="13" hidden="1" x14ac:dyDescent="0.25">
      <c r="A894" s="174">
        <v>102</v>
      </c>
      <c r="B894" s="195" t="s">
        <v>3811</v>
      </c>
      <c r="C894" s="114" t="s">
        <v>2425</v>
      </c>
      <c r="D894" s="113" t="s">
        <v>637</v>
      </c>
      <c r="E894" s="116" t="s">
        <v>4227</v>
      </c>
    </row>
    <row r="895" spans="1:5" ht="13" hidden="1" x14ac:dyDescent="0.25">
      <c r="A895" s="174">
        <v>102</v>
      </c>
      <c r="B895" s="195" t="s">
        <v>3811</v>
      </c>
      <c r="C895" s="114" t="s">
        <v>2426</v>
      </c>
      <c r="D895" s="113" t="s">
        <v>2427</v>
      </c>
      <c r="E895" s="116" t="s">
        <v>4227</v>
      </c>
    </row>
    <row r="896" spans="1:5" ht="13" hidden="1" x14ac:dyDescent="0.25">
      <c r="A896" s="174">
        <v>102</v>
      </c>
      <c r="B896" s="195" t="s">
        <v>3811</v>
      </c>
      <c r="C896" s="114" t="s">
        <v>2428</v>
      </c>
      <c r="D896" s="113" t="s">
        <v>3147</v>
      </c>
      <c r="E896" s="116" t="s">
        <v>4227</v>
      </c>
    </row>
    <row r="897" spans="1:5" ht="13" hidden="1" x14ac:dyDescent="0.25">
      <c r="A897" s="174">
        <v>102</v>
      </c>
      <c r="B897" s="195" t="s">
        <v>3811</v>
      </c>
      <c r="C897" s="114" t="s">
        <v>3148</v>
      </c>
      <c r="D897" s="113" t="s">
        <v>3149</v>
      </c>
    </row>
    <row r="898" spans="1:5" ht="13" hidden="1" x14ac:dyDescent="0.25">
      <c r="A898" s="174">
        <v>102</v>
      </c>
      <c r="B898" s="195" t="s">
        <v>3811</v>
      </c>
      <c r="C898" s="114" t="s">
        <v>3150</v>
      </c>
      <c r="D898" s="113" t="s">
        <v>3151</v>
      </c>
    </row>
    <row r="899" spans="1:5" ht="13" hidden="1" x14ac:dyDescent="0.25">
      <c r="A899" s="174">
        <v>102</v>
      </c>
      <c r="B899" s="195" t="s">
        <v>3811</v>
      </c>
      <c r="C899" s="114" t="s">
        <v>3152</v>
      </c>
      <c r="D899" s="113" t="s">
        <v>3153</v>
      </c>
    </row>
    <row r="900" spans="1:5" ht="13" hidden="1" x14ac:dyDescent="0.25">
      <c r="A900" s="174">
        <v>102</v>
      </c>
      <c r="B900" s="195" t="s">
        <v>3811</v>
      </c>
      <c r="C900" s="114" t="s">
        <v>2714</v>
      </c>
      <c r="D900" s="113" t="s">
        <v>2715</v>
      </c>
    </row>
    <row r="901" spans="1:5" ht="13" hidden="1" x14ac:dyDescent="0.25">
      <c r="A901" s="174">
        <v>102</v>
      </c>
      <c r="B901" s="195" t="s">
        <v>3811</v>
      </c>
      <c r="C901" s="114" t="s">
        <v>2716</v>
      </c>
      <c r="D901" s="113" t="s">
        <v>2717</v>
      </c>
      <c r="E901" s="182"/>
    </row>
    <row r="902" spans="1:5" ht="13" hidden="1" x14ac:dyDescent="0.25">
      <c r="A902" s="174">
        <v>102</v>
      </c>
      <c r="B902" s="195" t="s">
        <v>3811</v>
      </c>
      <c r="C902" s="114" t="s">
        <v>2718</v>
      </c>
      <c r="D902" s="113" t="s">
        <v>2719</v>
      </c>
    </row>
    <row r="903" spans="1:5" ht="13" hidden="1" x14ac:dyDescent="0.25">
      <c r="A903" s="174">
        <v>102</v>
      </c>
      <c r="B903" s="195" t="s">
        <v>3811</v>
      </c>
      <c r="C903" s="114" t="s">
        <v>2720</v>
      </c>
      <c r="D903" s="113" t="s">
        <v>2721</v>
      </c>
    </row>
    <row r="904" spans="1:5" ht="13" hidden="1" x14ac:dyDescent="0.25">
      <c r="A904" s="174">
        <v>102</v>
      </c>
      <c r="B904" s="195" t="s">
        <v>3811</v>
      </c>
      <c r="C904" s="114" t="s">
        <v>2722</v>
      </c>
      <c r="D904" s="113" t="s">
        <v>2723</v>
      </c>
    </row>
    <row r="905" spans="1:5" ht="13" hidden="1" x14ac:dyDescent="0.25">
      <c r="A905" s="174">
        <v>102</v>
      </c>
      <c r="B905" s="195" t="s">
        <v>3811</v>
      </c>
      <c r="C905" s="114" t="s">
        <v>2724</v>
      </c>
      <c r="D905" s="113" t="s">
        <v>2725</v>
      </c>
    </row>
    <row r="906" spans="1:5" ht="13" hidden="1" x14ac:dyDescent="0.25">
      <c r="A906" s="174">
        <v>102</v>
      </c>
      <c r="B906" s="195" t="s">
        <v>3811</v>
      </c>
      <c r="C906" s="114" t="s">
        <v>2726</v>
      </c>
      <c r="D906" s="113" t="s">
        <v>2727</v>
      </c>
    </row>
    <row r="907" spans="1:5" ht="13" hidden="1" x14ac:dyDescent="0.25">
      <c r="A907" s="174">
        <v>102</v>
      </c>
      <c r="B907" s="195" t="s">
        <v>3811</v>
      </c>
      <c r="C907" s="114" t="s">
        <v>2728</v>
      </c>
      <c r="D907" s="113" t="s">
        <v>2729</v>
      </c>
    </row>
    <row r="908" spans="1:5" ht="13" hidden="1" x14ac:dyDescent="0.25">
      <c r="A908" s="174">
        <v>102</v>
      </c>
      <c r="B908" s="195" t="s">
        <v>3811</v>
      </c>
      <c r="C908" s="114" t="s">
        <v>4079</v>
      </c>
      <c r="D908" s="113" t="s">
        <v>4080</v>
      </c>
    </row>
    <row r="909" spans="1:5" ht="13" hidden="1" x14ac:dyDescent="0.25">
      <c r="A909" s="174">
        <v>102</v>
      </c>
      <c r="B909" s="195" t="s">
        <v>3811</v>
      </c>
      <c r="C909" s="114" t="s">
        <v>4081</v>
      </c>
      <c r="D909" s="113"/>
    </row>
    <row r="910" spans="1:5" ht="13" hidden="1" x14ac:dyDescent="0.25">
      <c r="A910" s="174">
        <v>102</v>
      </c>
      <c r="B910" s="195" t="s">
        <v>3811</v>
      </c>
      <c r="C910" s="114" t="s">
        <v>4082</v>
      </c>
      <c r="D910" s="113"/>
    </row>
    <row r="911" spans="1:5" ht="13" hidden="1" x14ac:dyDescent="0.25">
      <c r="A911" s="174">
        <v>102</v>
      </c>
      <c r="B911" s="195" t="s">
        <v>3811</v>
      </c>
      <c r="C911" s="114" t="s">
        <v>4083</v>
      </c>
      <c r="D911" s="113"/>
    </row>
    <row r="912" spans="1:5" ht="13" hidden="1" x14ac:dyDescent="0.25">
      <c r="A912" s="174">
        <v>102</v>
      </c>
      <c r="B912" s="195" t="s">
        <v>3811</v>
      </c>
      <c r="C912" s="114" t="s">
        <v>4108</v>
      </c>
      <c r="D912" s="113" t="s">
        <v>4113</v>
      </c>
    </row>
    <row r="913" spans="1:4" ht="13" hidden="1" x14ac:dyDescent="0.25">
      <c r="A913" s="174">
        <v>102</v>
      </c>
      <c r="B913" s="195" t="s">
        <v>3811</v>
      </c>
      <c r="C913" s="114" t="s">
        <v>4109</v>
      </c>
      <c r="D913" s="113"/>
    </row>
    <row r="914" spans="1:4" ht="13" hidden="1" x14ac:dyDescent="0.25">
      <c r="A914" s="174">
        <v>102</v>
      </c>
      <c r="B914" s="195" t="s">
        <v>3811</v>
      </c>
      <c r="C914" s="114" t="s">
        <v>4110</v>
      </c>
      <c r="D914" s="113"/>
    </row>
    <row r="915" spans="1:4" ht="13" hidden="1" x14ac:dyDescent="0.25">
      <c r="A915" s="174">
        <v>102</v>
      </c>
      <c r="B915" s="195" t="s">
        <v>3811</v>
      </c>
      <c r="C915" s="114" t="s">
        <v>4111</v>
      </c>
      <c r="D915" s="113"/>
    </row>
    <row r="916" spans="1:4" ht="13" hidden="1" x14ac:dyDescent="0.25">
      <c r="A916" s="174">
        <v>102</v>
      </c>
      <c r="B916" s="195" t="s">
        <v>3811</v>
      </c>
      <c r="C916" s="114" t="s">
        <v>4112</v>
      </c>
      <c r="D916" s="113"/>
    </row>
    <row r="917" spans="1:4" ht="13" hidden="1" x14ac:dyDescent="0.25">
      <c r="A917" s="174">
        <v>102</v>
      </c>
      <c r="B917" s="195" t="s">
        <v>3811</v>
      </c>
      <c r="C917" s="114" t="s">
        <v>2730</v>
      </c>
      <c r="D917" s="113" t="s">
        <v>2731</v>
      </c>
    </row>
    <row r="918" spans="1:4" ht="13" hidden="1" x14ac:dyDescent="0.25">
      <c r="A918" s="174">
        <v>102</v>
      </c>
      <c r="B918" s="195" t="s">
        <v>3811</v>
      </c>
      <c r="C918" s="114" t="s">
        <v>2732</v>
      </c>
      <c r="D918" s="113" t="s">
        <v>2733</v>
      </c>
    </row>
    <row r="919" spans="1:4" ht="13" hidden="1" x14ac:dyDescent="0.25">
      <c r="A919" s="174">
        <v>102</v>
      </c>
      <c r="B919" s="195" t="s">
        <v>3811</v>
      </c>
      <c r="C919" s="114" t="s">
        <v>2734</v>
      </c>
      <c r="D919" s="113" t="s">
        <v>2735</v>
      </c>
    </row>
    <row r="920" spans="1:4" ht="13" hidden="1" x14ac:dyDescent="0.25">
      <c r="A920" s="174">
        <v>102</v>
      </c>
      <c r="B920" s="195" t="s">
        <v>3811</v>
      </c>
      <c r="C920" s="114" t="s">
        <v>2736</v>
      </c>
      <c r="D920" s="113" t="s">
        <v>2737</v>
      </c>
    </row>
    <row r="921" spans="1:4" ht="13" hidden="1" x14ac:dyDescent="0.25">
      <c r="A921" s="174">
        <v>102</v>
      </c>
      <c r="B921" s="195" t="s">
        <v>3811</v>
      </c>
      <c r="C921" s="114" t="s">
        <v>2738</v>
      </c>
      <c r="D921" s="113" t="s">
        <v>2739</v>
      </c>
    </row>
    <row r="922" spans="1:4" ht="13" hidden="1" x14ac:dyDescent="0.25">
      <c r="A922" s="174">
        <v>102</v>
      </c>
      <c r="B922" s="195" t="s">
        <v>3811</v>
      </c>
      <c r="C922" s="114" t="s">
        <v>2740</v>
      </c>
      <c r="D922" s="113" t="s">
        <v>2741</v>
      </c>
    </row>
    <row r="923" spans="1:4" ht="13" hidden="1" x14ac:dyDescent="0.25">
      <c r="A923" s="174">
        <v>102</v>
      </c>
      <c r="B923" s="195" t="s">
        <v>3811</v>
      </c>
      <c r="C923" s="114" t="s">
        <v>2023</v>
      </c>
      <c r="D923" s="113" t="s">
        <v>2024</v>
      </c>
    </row>
    <row r="924" spans="1:4" ht="13" hidden="1" x14ac:dyDescent="0.25">
      <c r="A924" s="174">
        <v>102</v>
      </c>
      <c r="B924" s="195" t="s">
        <v>3811</v>
      </c>
      <c r="C924" s="114" t="s">
        <v>2025</v>
      </c>
      <c r="D924" s="113" t="s">
        <v>2026</v>
      </c>
    </row>
    <row r="925" spans="1:4" ht="13" hidden="1" x14ac:dyDescent="0.25">
      <c r="A925" s="174">
        <v>102</v>
      </c>
      <c r="B925" s="195" t="s">
        <v>3811</v>
      </c>
      <c r="C925" s="114" t="s">
        <v>2027</v>
      </c>
      <c r="D925" s="113" t="s">
        <v>2028</v>
      </c>
    </row>
    <row r="926" spans="1:4" ht="13" hidden="1" x14ac:dyDescent="0.25">
      <c r="A926" s="174">
        <v>102</v>
      </c>
      <c r="B926" s="195" t="s">
        <v>3811</v>
      </c>
      <c r="C926" s="114" t="s">
        <v>2029</v>
      </c>
      <c r="D926" s="113" t="s">
        <v>2030</v>
      </c>
    </row>
    <row r="927" spans="1:4" ht="13" hidden="1" x14ac:dyDescent="0.25">
      <c r="A927" s="174">
        <v>102</v>
      </c>
      <c r="B927" s="195" t="s">
        <v>3811</v>
      </c>
      <c r="C927" s="114" t="s">
        <v>2031</v>
      </c>
      <c r="D927" s="113" t="s">
        <v>2032</v>
      </c>
    </row>
    <row r="928" spans="1:4" ht="13" hidden="1" x14ac:dyDescent="0.25">
      <c r="A928" s="174">
        <v>102</v>
      </c>
      <c r="B928" s="195" t="s">
        <v>3811</v>
      </c>
      <c r="C928" s="114" t="s">
        <v>2033</v>
      </c>
      <c r="D928" s="113" t="s">
        <v>2034</v>
      </c>
    </row>
    <row r="929" spans="1:5" ht="13" hidden="1" x14ac:dyDescent="0.25">
      <c r="A929" s="174">
        <v>102</v>
      </c>
      <c r="B929" s="195" t="s">
        <v>3811</v>
      </c>
      <c r="C929" s="114" t="s">
        <v>2035</v>
      </c>
      <c r="D929" s="113" t="s">
        <v>2036</v>
      </c>
    </row>
    <row r="930" spans="1:5" ht="13" hidden="1" x14ac:dyDescent="0.25">
      <c r="A930" s="174">
        <v>102</v>
      </c>
      <c r="B930" s="195" t="s">
        <v>3811</v>
      </c>
      <c r="C930" s="114" t="s">
        <v>2037</v>
      </c>
      <c r="D930" s="113" t="s">
        <v>2038</v>
      </c>
    </row>
    <row r="931" spans="1:5" ht="13" hidden="1" x14ac:dyDescent="0.25">
      <c r="A931" s="174">
        <v>102</v>
      </c>
      <c r="B931" s="195" t="s">
        <v>3811</v>
      </c>
      <c r="C931" s="114" t="s">
        <v>2039</v>
      </c>
      <c r="D931" s="113" t="s">
        <v>2040</v>
      </c>
    </row>
    <row r="932" spans="1:5" ht="13" hidden="1" x14ac:dyDescent="0.25">
      <c r="A932" s="174">
        <v>102</v>
      </c>
      <c r="B932" s="195" t="s">
        <v>3811</v>
      </c>
      <c r="C932" s="114" t="s">
        <v>2041</v>
      </c>
      <c r="D932" s="113" t="s">
        <v>2042</v>
      </c>
    </row>
    <row r="933" spans="1:5" ht="13" hidden="1" x14ac:dyDescent="0.25">
      <c r="A933" s="174">
        <v>102</v>
      </c>
      <c r="B933" s="195" t="s">
        <v>3811</v>
      </c>
      <c r="C933" s="114" t="s">
        <v>2043</v>
      </c>
      <c r="D933" s="113" t="s">
        <v>2044</v>
      </c>
    </row>
    <row r="934" spans="1:5" ht="13" hidden="1" x14ac:dyDescent="0.25">
      <c r="A934" s="174">
        <v>102</v>
      </c>
      <c r="B934" s="195" t="s">
        <v>3811</v>
      </c>
      <c r="C934" s="114" t="s">
        <v>2045</v>
      </c>
      <c r="D934" s="113" t="s">
        <v>2046</v>
      </c>
    </row>
    <row r="935" spans="1:5" ht="13" hidden="1" x14ac:dyDescent="0.25">
      <c r="A935" s="174">
        <v>102</v>
      </c>
      <c r="B935" s="195" t="s">
        <v>3811</v>
      </c>
      <c r="C935" s="114" t="s">
        <v>2047</v>
      </c>
      <c r="D935" s="113" t="s">
        <v>2048</v>
      </c>
    </row>
    <row r="936" spans="1:5" ht="13" hidden="1" x14ac:dyDescent="0.25">
      <c r="A936" s="174">
        <v>102</v>
      </c>
      <c r="B936" s="195" t="s">
        <v>3811</v>
      </c>
      <c r="C936" s="114" t="s">
        <v>2049</v>
      </c>
      <c r="D936" s="113" t="s">
        <v>2050</v>
      </c>
    </row>
    <row r="937" spans="1:5" ht="13" hidden="1" x14ac:dyDescent="0.25">
      <c r="A937" s="174">
        <v>102</v>
      </c>
      <c r="B937" s="195" t="s">
        <v>3811</v>
      </c>
      <c r="C937" s="114" t="s">
        <v>2051</v>
      </c>
      <c r="D937" s="113" t="s">
        <v>2052</v>
      </c>
    </row>
    <row r="938" spans="1:5" ht="13" hidden="1" x14ac:dyDescent="0.25">
      <c r="A938" s="174">
        <v>102</v>
      </c>
      <c r="B938" s="195" t="s">
        <v>3811</v>
      </c>
      <c r="C938" s="114" t="s">
        <v>2053</v>
      </c>
      <c r="D938" s="113" t="s">
        <v>2054</v>
      </c>
    </row>
    <row r="939" spans="1:5" ht="13" hidden="1" x14ac:dyDescent="0.25">
      <c r="A939" s="174">
        <v>102</v>
      </c>
      <c r="B939" s="195" t="s">
        <v>3811</v>
      </c>
      <c r="C939" s="114" t="s">
        <v>2055</v>
      </c>
      <c r="D939" s="113" t="s">
        <v>2056</v>
      </c>
    </row>
    <row r="940" spans="1:5" ht="13" hidden="1" x14ac:dyDescent="0.25">
      <c r="A940" s="174">
        <v>102</v>
      </c>
      <c r="B940" s="195" t="s">
        <v>3811</v>
      </c>
      <c r="C940" s="114" t="s">
        <v>2057</v>
      </c>
      <c r="D940" s="113" t="s">
        <v>2058</v>
      </c>
    </row>
    <row r="941" spans="1:5" ht="13" hidden="1" x14ac:dyDescent="0.25">
      <c r="A941" s="174">
        <v>102</v>
      </c>
      <c r="B941" s="195" t="s">
        <v>3811</v>
      </c>
      <c r="C941" s="114" t="s">
        <v>2059</v>
      </c>
      <c r="D941" s="113" t="s">
        <v>2060</v>
      </c>
      <c r="E941" s="116" t="s">
        <v>4227</v>
      </c>
    </row>
    <row r="942" spans="1:5" ht="13" hidden="1" x14ac:dyDescent="0.25">
      <c r="A942" s="174">
        <v>102</v>
      </c>
      <c r="B942" s="195" t="s">
        <v>3811</v>
      </c>
      <c r="C942" s="114" t="s">
        <v>2061</v>
      </c>
      <c r="D942" s="113" t="s">
        <v>2062</v>
      </c>
      <c r="E942" s="116" t="s">
        <v>4227</v>
      </c>
    </row>
    <row r="943" spans="1:5" ht="13" hidden="1" x14ac:dyDescent="0.25">
      <c r="A943" s="174">
        <v>102</v>
      </c>
      <c r="B943" s="195" t="s">
        <v>3811</v>
      </c>
      <c r="C943" s="114" t="s">
        <v>2063</v>
      </c>
      <c r="D943" s="113" t="s">
        <v>2064</v>
      </c>
      <c r="E943" s="116" t="s">
        <v>4227</v>
      </c>
    </row>
    <row r="944" spans="1:5" ht="26" hidden="1" x14ac:dyDescent="0.25">
      <c r="A944" s="174">
        <v>102</v>
      </c>
      <c r="B944" s="195" t="s">
        <v>3811</v>
      </c>
      <c r="C944" s="114" t="s">
        <v>2065</v>
      </c>
      <c r="D944" s="113" t="s">
        <v>2066</v>
      </c>
      <c r="E944" s="116" t="s">
        <v>4227</v>
      </c>
    </row>
    <row r="945" spans="1:5" ht="26" hidden="1" x14ac:dyDescent="0.25">
      <c r="A945" s="174">
        <v>102</v>
      </c>
      <c r="B945" s="195" t="s">
        <v>3811</v>
      </c>
      <c r="C945" s="114" t="s">
        <v>2067</v>
      </c>
      <c r="D945" s="113" t="s">
        <v>2068</v>
      </c>
      <c r="E945" s="116" t="s">
        <v>4227</v>
      </c>
    </row>
    <row r="946" spans="1:5" ht="26" hidden="1" x14ac:dyDescent="0.25">
      <c r="A946" s="174">
        <v>102</v>
      </c>
      <c r="B946" s="195" t="s">
        <v>3811</v>
      </c>
      <c r="C946" s="114" t="s">
        <v>2069</v>
      </c>
      <c r="D946" s="113" t="s">
        <v>2070</v>
      </c>
      <c r="E946" s="116" t="s">
        <v>4227</v>
      </c>
    </row>
    <row r="947" spans="1:5" ht="26" hidden="1" x14ac:dyDescent="0.25">
      <c r="A947" s="174">
        <v>102</v>
      </c>
      <c r="B947" s="195" t="s">
        <v>3811</v>
      </c>
      <c r="C947" s="114" t="s">
        <v>2071</v>
      </c>
      <c r="D947" s="113" t="s">
        <v>2072</v>
      </c>
      <c r="E947" s="116" t="s">
        <v>4227</v>
      </c>
    </row>
    <row r="948" spans="1:5" ht="13" hidden="1" x14ac:dyDescent="0.25">
      <c r="A948" s="174">
        <v>102</v>
      </c>
      <c r="B948" s="195" t="s">
        <v>3811</v>
      </c>
      <c r="C948" s="114" t="s">
        <v>2073</v>
      </c>
      <c r="D948" s="113" t="s">
        <v>330</v>
      </c>
      <c r="E948" s="116" t="s">
        <v>4227</v>
      </c>
    </row>
    <row r="949" spans="1:5" ht="13" hidden="1" x14ac:dyDescent="0.25">
      <c r="A949" s="174">
        <v>102</v>
      </c>
      <c r="B949" s="195" t="s">
        <v>3811</v>
      </c>
      <c r="C949" s="114" t="s">
        <v>331</v>
      </c>
      <c r="D949" s="113" t="s">
        <v>332</v>
      </c>
      <c r="E949" s="116" t="s">
        <v>4227</v>
      </c>
    </row>
    <row r="950" spans="1:5" ht="13" hidden="1" x14ac:dyDescent="0.25">
      <c r="A950" s="174">
        <v>102</v>
      </c>
      <c r="B950" s="195" t="s">
        <v>3811</v>
      </c>
      <c r="C950" s="114" t="s">
        <v>333</v>
      </c>
      <c r="D950" s="113" t="s">
        <v>334</v>
      </c>
      <c r="E950" s="116" t="s">
        <v>4227</v>
      </c>
    </row>
    <row r="951" spans="1:5" ht="13" hidden="1" x14ac:dyDescent="0.25">
      <c r="A951" s="174">
        <v>102</v>
      </c>
      <c r="B951" s="195" t="s">
        <v>3811</v>
      </c>
      <c r="C951" s="114" t="s">
        <v>335</v>
      </c>
      <c r="D951" s="113" t="s">
        <v>336</v>
      </c>
      <c r="E951" s="116" t="s">
        <v>4227</v>
      </c>
    </row>
    <row r="952" spans="1:5" ht="13" hidden="1" x14ac:dyDescent="0.25">
      <c r="A952" s="174">
        <v>102</v>
      </c>
      <c r="B952" s="195" t="s">
        <v>3811</v>
      </c>
      <c r="C952" s="114" t="s">
        <v>337</v>
      </c>
      <c r="D952" s="113" t="s">
        <v>2725</v>
      </c>
      <c r="E952" s="116" t="s">
        <v>4227</v>
      </c>
    </row>
    <row r="953" spans="1:5" ht="13" hidden="1" x14ac:dyDescent="0.25">
      <c r="A953" s="174">
        <v>102</v>
      </c>
      <c r="B953" s="195" t="s">
        <v>3811</v>
      </c>
      <c r="C953" s="114" t="s">
        <v>338</v>
      </c>
      <c r="D953" s="113" t="s">
        <v>339</v>
      </c>
      <c r="E953" s="116" t="s">
        <v>4227</v>
      </c>
    </row>
    <row r="954" spans="1:5" ht="13" hidden="1" x14ac:dyDescent="0.25">
      <c r="A954" s="174">
        <v>102</v>
      </c>
      <c r="B954" s="195" t="s">
        <v>3811</v>
      </c>
      <c r="C954" s="114" t="s">
        <v>340</v>
      </c>
      <c r="D954" s="113" t="s">
        <v>341</v>
      </c>
      <c r="E954" s="116" t="s">
        <v>4227</v>
      </c>
    </row>
    <row r="955" spans="1:5" ht="13" hidden="1" x14ac:dyDescent="0.25">
      <c r="A955" s="174">
        <v>102</v>
      </c>
      <c r="B955" s="195" t="s">
        <v>3811</v>
      </c>
      <c r="C955" s="114" t="s">
        <v>342</v>
      </c>
      <c r="D955" s="113" t="s">
        <v>343</v>
      </c>
      <c r="E955" s="116" t="s">
        <v>4227</v>
      </c>
    </row>
    <row r="956" spans="1:5" ht="13" hidden="1" x14ac:dyDescent="0.25">
      <c r="A956" s="174">
        <v>102</v>
      </c>
      <c r="B956" s="195" t="s">
        <v>3811</v>
      </c>
      <c r="C956" s="114" t="s">
        <v>344</v>
      </c>
      <c r="D956" s="113" t="s">
        <v>345</v>
      </c>
      <c r="E956" s="116" t="s">
        <v>4227</v>
      </c>
    </row>
    <row r="957" spans="1:5" ht="13" hidden="1" x14ac:dyDescent="0.25">
      <c r="A957" s="174">
        <v>102</v>
      </c>
      <c r="B957" s="195" t="s">
        <v>3811</v>
      </c>
      <c r="C957" s="114" t="s">
        <v>346</v>
      </c>
      <c r="D957" s="113" t="s">
        <v>347</v>
      </c>
      <c r="E957" s="116" t="s">
        <v>4227</v>
      </c>
    </row>
    <row r="958" spans="1:5" ht="13" hidden="1" x14ac:dyDescent="0.25">
      <c r="A958" s="174">
        <v>102</v>
      </c>
      <c r="B958" s="195" t="s">
        <v>3811</v>
      </c>
      <c r="C958" s="114" t="s">
        <v>348</v>
      </c>
      <c r="D958" s="113" t="s">
        <v>349</v>
      </c>
      <c r="E958" s="116" t="s">
        <v>4227</v>
      </c>
    </row>
    <row r="959" spans="1:5" ht="13" hidden="1" x14ac:dyDescent="0.25">
      <c r="A959" s="174">
        <v>102</v>
      </c>
      <c r="B959" s="195" t="s">
        <v>3811</v>
      </c>
      <c r="C959" s="114" t="s">
        <v>350</v>
      </c>
      <c r="D959" s="113" t="s">
        <v>351</v>
      </c>
      <c r="E959" s="116" t="s">
        <v>4227</v>
      </c>
    </row>
    <row r="960" spans="1:5" ht="13" hidden="1" x14ac:dyDescent="0.25">
      <c r="A960" s="174">
        <v>102</v>
      </c>
      <c r="B960" s="195" t="s">
        <v>3811</v>
      </c>
      <c r="C960" s="114" t="s">
        <v>3222</v>
      </c>
      <c r="D960" s="113" t="s">
        <v>1238</v>
      </c>
      <c r="E960" s="116" t="s">
        <v>4227</v>
      </c>
    </row>
    <row r="961" spans="1:5" ht="13" hidden="1" x14ac:dyDescent="0.25">
      <c r="A961" s="174">
        <v>102</v>
      </c>
      <c r="B961" s="195" t="s">
        <v>3811</v>
      </c>
      <c r="C961" s="114" t="s">
        <v>1239</v>
      </c>
      <c r="D961" s="113" t="s">
        <v>1240</v>
      </c>
      <c r="E961" s="116" t="s">
        <v>4227</v>
      </c>
    </row>
    <row r="962" spans="1:5" ht="13" hidden="1" x14ac:dyDescent="0.25">
      <c r="A962" s="174">
        <v>102</v>
      </c>
      <c r="B962" s="195" t="s">
        <v>3811</v>
      </c>
      <c r="C962" s="114" t="s">
        <v>3793</v>
      </c>
      <c r="D962" s="113" t="s">
        <v>3794</v>
      </c>
      <c r="E962" s="116" t="s">
        <v>4227</v>
      </c>
    </row>
    <row r="963" spans="1:5" ht="13" hidden="1" x14ac:dyDescent="0.25">
      <c r="A963" s="174">
        <v>102</v>
      </c>
      <c r="B963" s="195" t="s">
        <v>3811</v>
      </c>
      <c r="C963" s="114" t="s">
        <v>3795</v>
      </c>
      <c r="D963" s="113" t="s">
        <v>3796</v>
      </c>
      <c r="E963" s="116" t="s">
        <v>4227</v>
      </c>
    </row>
    <row r="964" spans="1:5" ht="13" hidden="1" x14ac:dyDescent="0.25">
      <c r="A964" s="174">
        <v>102</v>
      </c>
      <c r="B964" s="195" t="s">
        <v>3811</v>
      </c>
      <c r="C964" s="114" t="s">
        <v>3797</v>
      </c>
      <c r="D964" s="113" t="s">
        <v>3798</v>
      </c>
      <c r="E964" s="116" t="s">
        <v>4227</v>
      </c>
    </row>
    <row r="965" spans="1:5" ht="13" hidden="1" x14ac:dyDescent="0.25">
      <c r="A965" s="174">
        <v>102</v>
      </c>
      <c r="B965" s="195" t="s">
        <v>3811</v>
      </c>
      <c r="C965" s="114" t="s">
        <v>3799</v>
      </c>
      <c r="D965" s="113" t="s">
        <v>3800</v>
      </c>
      <c r="E965" s="116" t="s">
        <v>4227</v>
      </c>
    </row>
    <row r="966" spans="1:5" ht="13" hidden="1" x14ac:dyDescent="0.25">
      <c r="A966" s="174">
        <v>102</v>
      </c>
      <c r="B966" s="195" t="s">
        <v>3811</v>
      </c>
      <c r="C966" s="114" t="s">
        <v>3801</v>
      </c>
      <c r="D966" s="113" t="s">
        <v>3802</v>
      </c>
      <c r="E966" s="116" t="s">
        <v>4227</v>
      </c>
    </row>
    <row r="967" spans="1:5" ht="13" hidden="1" x14ac:dyDescent="0.25">
      <c r="A967" s="174">
        <v>102</v>
      </c>
      <c r="B967" s="195" t="s">
        <v>3811</v>
      </c>
      <c r="C967" s="114" t="s">
        <v>3803</v>
      </c>
      <c r="D967" s="113" t="s">
        <v>3804</v>
      </c>
      <c r="E967" s="116" t="s">
        <v>4227</v>
      </c>
    </row>
    <row r="968" spans="1:5" ht="13" hidden="1" x14ac:dyDescent="0.25">
      <c r="A968" s="174">
        <v>102</v>
      </c>
      <c r="B968" s="195" t="s">
        <v>3811</v>
      </c>
      <c r="C968" s="114" t="s">
        <v>3805</v>
      </c>
      <c r="D968" s="113" t="s">
        <v>3806</v>
      </c>
      <c r="E968" s="116" t="s">
        <v>4227</v>
      </c>
    </row>
    <row r="969" spans="1:5" ht="13" hidden="1" x14ac:dyDescent="0.25">
      <c r="A969" s="174">
        <v>102</v>
      </c>
      <c r="B969" s="195" t="s">
        <v>3811</v>
      </c>
      <c r="C969" s="114" t="s">
        <v>3807</v>
      </c>
      <c r="D969" s="113" t="s">
        <v>3808</v>
      </c>
      <c r="E969" s="116" t="s">
        <v>4227</v>
      </c>
    </row>
    <row r="970" spans="1:5" ht="13" hidden="1" x14ac:dyDescent="0.25">
      <c r="A970" s="174">
        <v>102</v>
      </c>
      <c r="B970" s="195" t="s">
        <v>3811</v>
      </c>
      <c r="C970" s="114" t="s">
        <v>3809</v>
      </c>
      <c r="D970" s="113" t="s">
        <v>3810</v>
      </c>
      <c r="E970" s="116" t="s">
        <v>4227</v>
      </c>
    </row>
    <row r="971" spans="1:5" ht="13" hidden="1" x14ac:dyDescent="0.25">
      <c r="A971" s="174">
        <v>103</v>
      </c>
      <c r="B971" s="195" t="s">
        <v>3812</v>
      </c>
      <c r="C971" s="114" t="s">
        <v>83</v>
      </c>
      <c r="D971" s="113" t="s">
        <v>3813</v>
      </c>
    </row>
    <row r="972" spans="1:5" ht="13" hidden="1" x14ac:dyDescent="0.25">
      <c r="A972" s="174">
        <v>103</v>
      </c>
      <c r="B972" s="195" t="s">
        <v>3812</v>
      </c>
      <c r="C972" s="114" t="s">
        <v>85</v>
      </c>
      <c r="D972" s="113" t="s">
        <v>3814</v>
      </c>
    </row>
    <row r="973" spans="1:5" ht="13" hidden="1" x14ac:dyDescent="0.25">
      <c r="A973" s="174">
        <v>103</v>
      </c>
      <c r="B973" s="195" t="s">
        <v>3812</v>
      </c>
      <c r="C973" s="114" t="s">
        <v>87</v>
      </c>
      <c r="D973" s="113" t="s">
        <v>3815</v>
      </c>
    </row>
    <row r="974" spans="1:5" ht="13" hidden="1" x14ac:dyDescent="0.25">
      <c r="A974" s="174">
        <v>103</v>
      </c>
      <c r="B974" s="195" t="s">
        <v>3812</v>
      </c>
      <c r="C974" s="114" t="s">
        <v>3574</v>
      </c>
      <c r="D974" s="113" t="s">
        <v>3816</v>
      </c>
    </row>
    <row r="975" spans="1:5" ht="13" hidden="1" x14ac:dyDescent="0.25">
      <c r="A975" s="174">
        <v>103</v>
      </c>
      <c r="B975" s="195" t="s">
        <v>3812</v>
      </c>
      <c r="C975" s="114" t="s">
        <v>3132</v>
      </c>
      <c r="D975" s="113" t="s">
        <v>3817</v>
      </c>
    </row>
    <row r="976" spans="1:5" ht="13" hidden="1" x14ac:dyDescent="0.25">
      <c r="A976" s="174">
        <v>103</v>
      </c>
      <c r="B976" s="195" t="s">
        <v>3812</v>
      </c>
      <c r="C976" s="114" t="s">
        <v>3577</v>
      </c>
      <c r="D976" s="113" t="s">
        <v>3818</v>
      </c>
    </row>
    <row r="977" spans="1:4" ht="13" hidden="1" x14ac:dyDescent="0.25">
      <c r="A977" s="174">
        <v>103</v>
      </c>
      <c r="B977" s="195" t="s">
        <v>3812</v>
      </c>
      <c r="C977" s="114" t="s">
        <v>3579</v>
      </c>
      <c r="D977" s="113" t="s">
        <v>3819</v>
      </c>
    </row>
    <row r="978" spans="1:4" ht="13" hidden="1" x14ac:dyDescent="0.25">
      <c r="A978" s="174">
        <v>103</v>
      </c>
      <c r="B978" s="195" t="s">
        <v>3812</v>
      </c>
      <c r="C978" s="114" t="s">
        <v>3581</v>
      </c>
      <c r="D978" s="113" t="s">
        <v>3820</v>
      </c>
    </row>
    <row r="979" spans="1:4" ht="13" hidden="1" x14ac:dyDescent="0.25">
      <c r="A979" s="174">
        <v>103</v>
      </c>
      <c r="B979" s="195" t="s">
        <v>3812</v>
      </c>
      <c r="C979" s="114" t="s">
        <v>3583</v>
      </c>
      <c r="D979" s="113" t="s">
        <v>3821</v>
      </c>
    </row>
    <row r="980" spans="1:4" ht="13" hidden="1" x14ac:dyDescent="0.25">
      <c r="A980" s="174">
        <v>103</v>
      </c>
      <c r="B980" s="195" t="s">
        <v>3812</v>
      </c>
      <c r="C980" s="114" t="s">
        <v>3134</v>
      </c>
      <c r="D980" s="113" t="s">
        <v>3822</v>
      </c>
    </row>
    <row r="981" spans="1:4" ht="13" hidden="1" x14ac:dyDescent="0.25">
      <c r="A981" s="174">
        <v>103</v>
      </c>
      <c r="B981" s="195" t="s">
        <v>3812</v>
      </c>
      <c r="C981" s="114" t="s">
        <v>3136</v>
      </c>
      <c r="D981" s="113" t="s">
        <v>3823</v>
      </c>
    </row>
    <row r="982" spans="1:4" ht="13" hidden="1" x14ac:dyDescent="0.25">
      <c r="A982" s="174">
        <v>103</v>
      </c>
      <c r="B982" s="195" t="s">
        <v>3812</v>
      </c>
      <c r="C982" s="114" t="s">
        <v>3138</v>
      </c>
      <c r="D982" s="113" t="s">
        <v>3824</v>
      </c>
    </row>
    <row r="983" spans="1:4" ht="13" hidden="1" x14ac:dyDescent="0.25">
      <c r="A983" s="174">
        <v>103</v>
      </c>
      <c r="B983" s="195" t="s">
        <v>3812</v>
      </c>
      <c r="C983" s="114" t="s">
        <v>3140</v>
      </c>
      <c r="D983" s="113" t="s">
        <v>3825</v>
      </c>
    </row>
    <row r="984" spans="1:4" ht="13" hidden="1" x14ac:dyDescent="0.25">
      <c r="A984" s="174">
        <v>103</v>
      </c>
      <c r="B984" s="195" t="s">
        <v>3812</v>
      </c>
      <c r="C984" s="114" t="s">
        <v>3142</v>
      </c>
      <c r="D984" s="113" t="s">
        <v>3826</v>
      </c>
    </row>
    <row r="985" spans="1:4" ht="13" hidden="1" x14ac:dyDescent="0.25">
      <c r="A985" s="174">
        <v>103</v>
      </c>
      <c r="B985" s="195" t="s">
        <v>3812</v>
      </c>
      <c r="C985" s="114" t="s">
        <v>3144</v>
      </c>
      <c r="D985" s="113" t="s">
        <v>3827</v>
      </c>
    </row>
    <row r="986" spans="1:4" ht="13" hidden="1" x14ac:dyDescent="0.25">
      <c r="A986" s="174">
        <v>103</v>
      </c>
      <c r="B986" s="195" t="s">
        <v>3812</v>
      </c>
      <c r="C986" s="114" t="s">
        <v>3146</v>
      </c>
      <c r="D986" s="113" t="s">
        <v>3828</v>
      </c>
    </row>
    <row r="987" spans="1:4" ht="13" hidden="1" x14ac:dyDescent="0.25">
      <c r="A987" s="174">
        <v>103</v>
      </c>
      <c r="B987" s="195" t="s">
        <v>3812</v>
      </c>
      <c r="C987" s="114" t="s">
        <v>2157</v>
      </c>
      <c r="D987" s="113" t="s">
        <v>3829</v>
      </c>
    </row>
    <row r="988" spans="1:4" ht="13" hidden="1" x14ac:dyDescent="0.25">
      <c r="A988" s="174">
        <v>103</v>
      </c>
      <c r="B988" s="195" t="s">
        <v>3812</v>
      </c>
      <c r="C988" s="114" t="s">
        <v>2159</v>
      </c>
      <c r="D988" s="113" t="s">
        <v>3830</v>
      </c>
    </row>
    <row r="989" spans="1:4" ht="13" hidden="1" x14ac:dyDescent="0.25">
      <c r="A989" s="174">
        <v>103</v>
      </c>
      <c r="B989" s="195" t="s">
        <v>3812</v>
      </c>
      <c r="C989" s="114" t="s">
        <v>2161</v>
      </c>
      <c r="D989" s="113" t="s">
        <v>3831</v>
      </c>
    </row>
    <row r="990" spans="1:4" ht="13" hidden="1" x14ac:dyDescent="0.25">
      <c r="A990" s="174">
        <v>103</v>
      </c>
      <c r="B990" s="195" t="s">
        <v>3812</v>
      </c>
      <c r="C990" s="114" t="s">
        <v>2163</v>
      </c>
      <c r="D990" s="113" t="s">
        <v>3832</v>
      </c>
    </row>
    <row r="991" spans="1:4" ht="13" hidden="1" x14ac:dyDescent="0.25">
      <c r="A991" s="174">
        <v>103</v>
      </c>
      <c r="B991" s="195" t="s">
        <v>3812</v>
      </c>
      <c r="C991" s="114" t="s">
        <v>2165</v>
      </c>
      <c r="D991" s="113" t="s">
        <v>3833</v>
      </c>
    </row>
    <row r="992" spans="1:4" ht="13" hidden="1" x14ac:dyDescent="0.25">
      <c r="A992" s="174">
        <v>103</v>
      </c>
      <c r="B992" s="195" t="s">
        <v>3812</v>
      </c>
      <c r="C992" s="114" t="s">
        <v>941</v>
      </c>
      <c r="D992" s="113" t="s">
        <v>3834</v>
      </c>
    </row>
    <row r="993" spans="1:5" ht="13" hidden="1" x14ac:dyDescent="0.25">
      <c r="A993" s="174">
        <v>103</v>
      </c>
      <c r="B993" s="195" t="s">
        <v>3812</v>
      </c>
      <c r="C993" s="114" t="s">
        <v>943</v>
      </c>
      <c r="D993" s="113" t="s">
        <v>1145</v>
      </c>
    </row>
    <row r="994" spans="1:5" ht="13" hidden="1" x14ac:dyDescent="0.25">
      <c r="A994" s="174">
        <v>103</v>
      </c>
      <c r="B994" s="195" t="s">
        <v>3812</v>
      </c>
      <c r="C994" s="114" t="s">
        <v>945</v>
      </c>
      <c r="D994" s="113" t="s">
        <v>1146</v>
      </c>
    </row>
    <row r="995" spans="1:5" ht="13" hidden="1" x14ac:dyDescent="0.25">
      <c r="A995" s="174">
        <v>103</v>
      </c>
      <c r="B995" s="195" t="s">
        <v>3812</v>
      </c>
      <c r="C995" s="114" t="s">
        <v>947</v>
      </c>
      <c r="D995" s="113" t="s">
        <v>1147</v>
      </c>
    </row>
    <row r="996" spans="1:5" ht="13" hidden="1" x14ac:dyDescent="0.25">
      <c r="A996" s="174">
        <v>103</v>
      </c>
      <c r="B996" s="195" t="s">
        <v>3812</v>
      </c>
      <c r="C996" s="114" t="s">
        <v>949</v>
      </c>
      <c r="D996" s="113" t="s">
        <v>1148</v>
      </c>
    </row>
    <row r="997" spans="1:5" ht="13" hidden="1" x14ac:dyDescent="0.25">
      <c r="A997" s="174">
        <v>106</v>
      </c>
      <c r="B997" s="195" t="s">
        <v>1149</v>
      </c>
      <c r="C997" s="114" t="s">
        <v>530</v>
      </c>
      <c r="D997" s="113" t="s">
        <v>1150</v>
      </c>
    </row>
    <row r="998" spans="1:5" ht="13" hidden="1" x14ac:dyDescent="0.25">
      <c r="A998" s="174">
        <v>106</v>
      </c>
      <c r="B998" s="195" t="s">
        <v>1149</v>
      </c>
      <c r="C998" s="114" t="s">
        <v>1151</v>
      </c>
      <c r="D998" s="113" t="s">
        <v>1152</v>
      </c>
    </row>
    <row r="999" spans="1:5" ht="13" hidden="1" x14ac:dyDescent="0.25">
      <c r="A999" s="174">
        <v>106</v>
      </c>
      <c r="B999" s="195" t="s">
        <v>1149</v>
      </c>
      <c r="C999" s="114" t="s">
        <v>1153</v>
      </c>
      <c r="D999" s="113" t="s">
        <v>1154</v>
      </c>
    </row>
    <row r="1000" spans="1:5" ht="13" hidden="1" x14ac:dyDescent="0.25">
      <c r="A1000" s="174">
        <v>106</v>
      </c>
      <c r="B1000" s="195" t="s">
        <v>1149</v>
      </c>
      <c r="C1000" s="114" t="s">
        <v>1155</v>
      </c>
      <c r="D1000" s="113" t="s">
        <v>1156</v>
      </c>
    </row>
    <row r="1001" spans="1:5" ht="13" hidden="1" x14ac:dyDescent="0.25">
      <c r="A1001" s="174">
        <v>106</v>
      </c>
      <c r="B1001" s="195" t="s">
        <v>1149</v>
      </c>
      <c r="C1001" s="114" t="s">
        <v>1157</v>
      </c>
      <c r="D1001" s="113" t="s">
        <v>1158</v>
      </c>
    </row>
    <row r="1002" spans="1:5" ht="13" hidden="1" x14ac:dyDescent="0.25">
      <c r="A1002" s="174">
        <v>107</v>
      </c>
      <c r="B1002" s="195" t="s">
        <v>1159</v>
      </c>
      <c r="C1002" s="114" t="s">
        <v>1160</v>
      </c>
      <c r="D1002" s="113" t="s">
        <v>1161</v>
      </c>
    </row>
    <row r="1003" spans="1:5" ht="13" hidden="1" x14ac:dyDescent="0.25">
      <c r="A1003" s="174">
        <v>107</v>
      </c>
      <c r="B1003" s="195" t="s">
        <v>1159</v>
      </c>
      <c r="C1003" s="114" t="s">
        <v>1162</v>
      </c>
      <c r="D1003" s="113" t="s">
        <v>1163</v>
      </c>
    </row>
    <row r="1004" spans="1:5" ht="13" hidden="1" x14ac:dyDescent="0.25">
      <c r="A1004" s="174">
        <v>107</v>
      </c>
      <c r="B1004" s="195" t="s">
        <v>1159</v>
      </c>
      <c r="C1004" s="114" t="s">
        <v>1164</v>
      </c>
      <c r="D1004" s="113" t="s">
        <v>1165</v>
      </c>
    </row>
    <row r="1005" spans="1:5" ht="13" hidden="1" x14ac:dyDescent="0.25">
      <c r="A1005" s="174">
        <v>107</v>
      </c>
      <c r="B1005" s="195" t="s">
        <v>1159</v>
      </c>
      <c r="C1005" s="114" t="s">
        <v>1166</v>
      </c>
      <c r="D1005" s="113" t="s">
        <v>1167</v>
      </c>
    </row>
    <row r="1006" spans="1:5" ht="13" hidden="1" x14ac:dyDescent="0.25">
      <c r="A1006" s="174">
        <v>107</v>
      </c>
      <c r="B1006" s="195" t="s">
        <v>1159</v>
      </c>
      <c r="C1006" s="114" t="s">
        <v>1168</v>
      </c>
      <c r="D1006" s="113" t="s">
        <v>1169</v>
      </c>
    </row>
    <row r="1007" spans="1:5" ht="13" hidden="1" x14ac:dyDescent="0.25">
      <c r="A1007" s="174">
        <v>107</v>
      </c>
      <c r="B1007" s="195" t="s">
        <v>1159</v>
      </c>
      <c r="C1007" s="114" t="s">
        <v>1170</v>
      </c>
      <c r="D1007" s="113" t="s">
        <v>1171</v>
      </c>
    </row>
    <row r="1008" spans="1:5" ht="13" hidden="1" x14ac:dyDescent="0.25">
      <c r="A1008" s="174">
        <v>107</v>
      </c>
      <c r="B1008" s="195" t="s">
        <v>1159</v>
      </c>
      <c r="C1008" s="148" t="s">
        <v>1172</v>
      </c>
      <c r="D1008" s="149" t="s">
        <v>1173</v>
      </c>
      <c r="E1008" s="116" t="s">
        <v>4227</v>
      </c>
    </row>
    <row r="1009" spans="1:5" ht="13" hidden="1" x14ac:dyDescent="0.3">
      <c r="A1009" s="174">
        <v>110</v>
      </c>
      <c r="B1009" s="195" t="s">
        <v>1174</v>
      </c>
      <c r="C1009" s="151">
        <v>64</v>
      </c>
      <c r="D1009" s="150" t="s">
        <v>2465</v>
      </c>
      <c r="E1009" s="116" t="s">
        <v>4227</v>
      </c>
    </row>
    <row r="1010" spans="1:5" ht="13" hidden="1" x14ac:dyDescent="0.3">
      <c r="A1010" s="174">
        <v>110</v>
      </c>
      <c r="B1010" s="195" t="s">
        <v>1174</v>
      </c>
      <c r="C1010" s="151">
        <v>65</v>
      </c>
      <c r="D1010" s="150" t="s">
        <v>2466</v>
      </c>
      <c r="E1010" s="116" t="s">
        <v>4227</v>
      </c>
    </row>
    <row r="1011" spans="1:5" ht="13" hidden="1" x14ac:dyDescent="0.3">
      <c r="A1011" s="174">
        <v>110</v>
      </c>
      <c r="B1011" s="195" t="s">
        <v>1174</v>
      </c>
      <c r="C1011" s="151">
        <v>67</v>
      </c>
      <c r="D1011" s="150" t="s">
        <v>2468</v>
      </c>
      <c r="E1011" s="116" t="s">
        <v>4227</v>
      </c>
    </row>
    <row r="1012" spans="1:5" ht="13" hidden="1" x14ac:dyDescent="0.3">
      <c r="A1012" s="174">
        <v>110</v>
      </c>
      <c r="B1012" s="195" t="s">
        <v>1174</v>
      </c>
      <c r="C1012" s="151">
        <v>68</v>
      </c>
      <c r="D1012" s="150" t="s">
        <v>2470</v>
      </c>
      <c r="E1012" s="116" t="s">
        <v>4227</v>
      </c>
    </row>
    <row r="1013" spans="1:5" ht="13" hidden="1" x14ac:dyDescent="0.3">
      <c r="A1013" s="174">
        <v>110</v>
      </c>
      <c r="B1013" s="195" t="s">
        <v>1174</v>
      </c>
      <c r="C1013" s="151">
        <v>70</v>
      </c>
      <c r="D1013" s="150" t="s">
        <v>2473</v>
      </c>
      <c r="E1013" s="116" t="s">
        <v>4227</v>
      </c>
    </row>
    <row r="1014" spans="1:5" ht="13" hidden="1" x14ac:dyDescent="0.3">
      <c r="A1014" s="174">
        <v>110</v>
      </c>
      <c r="B1014" s="195" t="s">
        <v>1174</v>
      </c>
      <c r="C1014" s="151">
        <v>71</v>
      </c>
      <c r="D1014" s="150" t="s">
        <v>2474</v>
      </c>
      <c r="E1014" s="116" t="s">
        <v>4227</v>
      </c>
    </row>
    <row r="1015" spans="1:5" ht="13" hidden="1" x14ac:dyDescent="0.3">
      <c r="A1015" s="174">
        <v>110</v>
      </c>
      <c r="B1015" s="195" t="s">
        <v>1174</v>
      </c>
      <c r="C1015" s="151">
        <v>73</v>
      </c>
      <c r="D1015" s="150" t="s">
        <v>2476</v>
      </c>
      <c r="E1015" s="116" t="s">
        <v>4227</v>
      </c>
    </row>
    <row r="1016" spans="1:5" ht="13" hidden="1" x14ac:dyDescent="0.3">
      <c r="A1016" s="174">
        <v>110</v>
      </c>
      <c r="B1016" s="195" t="s">
        <v>1174</v>
      </c>
      <c r="C1016" s="151">
        <v>75</v>
      </c>
      <c r="D1016" s="150" t="s">
        <v>1709</v>
      </c>
      <c r="E1016" s="116" t="s">
        <v>4227</v>
      </c>
    </row>
    <row r="1017" spans="1:5" ht="13" hidden="1" x14ac:dyDescent="0.3">
      <c r="A1017" s="174">
        <v>110</v>
      </c>
      <c r="B1017" s="195" t="s">
        <v>1174</v>
      </c>
      <c r="C1017" s="151">
        <v>76</v>
      </c>
      <c r="D1017" s="150" t="s">
        <v>1711</v>
      </c>
      <c r="E1017" s="116" t="s">
        <v>4227</v>
      </c>
    </row>
    <row r="1018" spans="1:5" ht="13" hidden="1" x14ac:dyDescent="0.3">
      <c r="A1018" s="174">
        <v>110</v>
      </c>
      <c r="B1018" s="195" t="s">
        <v>1174</v>
      </c>
      <c r="C1018" s="151">
        <v>77</v>
      </c>
      <c r="D1018" s="150" t="s">
        <v>1713</v>
      </c>
      <c r="E1018" s="116" t="s">
        <v>4227</v>
      </c>
    </row>
    <row r="1019" spans="1:5" ht="13" hidden="1" x14ac:dyDescent="0.3">
      <c r="A1019" s="174">
        <v>110</v>
      </c>
      <c r="B1019" s="195" t="s">
        <v>1174</v>
      </c>
      <c r="C1019" s="151">
        <v>97</v>
      </c>
      <c r="D1019" s="150" t="s">
        <v>1719</v>
      </c>
      <c r="E1019" s="116" t="s">
        <v>4227</v>
      </c>
    </row>
    <row r="1020" spans="1:5" ht="13" hidden="1" x14ac:dyDescent="0.25">
      <c r="A1020" s="174">
        <v>110</v>
      </c>
      <c r="B1020" s="195" t="s">
        <v>1174</v>
      </c>
      <c r="C1020" s="114">
        <v>102</v>
      </c>
      <c r="D1020" s="113" t="s">
        <v>1175</v>
      </c>
      <c r="E1020" s="116" t="s">
        <v>4227</v>
      </c>
    </row>
    <row r="1021" spans="1:5" ht="13" hidden="1" x14ac:dyDescent="0.25">
      <c r="A1021" s="174">
        <v>110</v>
      </c>
      <c r="B1021" s="195" t="s">
        <v>1174</v>
      </c>
      <c r="C1021" s="148">
        <v>103</v>
      </c>
      <c r="D1021" s="149" t="s">
        <v>1176</v>
      </c>
      <c r="E1021" s="116" t="s">
        <v>4227</v>
      </c>
    </row>
    <row r="1022" spans="1:5" ht="13" hidden="1" x14ac:dyDescent="0.3">
      <c r="A1022" s="174">
        <v>110</v>
      </c>
      <c r="B1022" s="195" t="s">
        <v>1174</v>
      </c>
      <c r="C1022" s="151">
        <v>104</v>
      </c>
      <c r="D1022" s="150" t="s">
        <v>1720</v>
      </c>
      <c r="E1022" s="116" t="s">
        <v>4227</v>
      </c>
    </row>
    <row r="1023" spans="1:5" ht="13" hidden="1" x14ac:dyDescent="0.3">
      <c r="A1023" s="174">
        <v>110</v>
      </c>
      <c r="B1023" s="195" t="s">
        <v>1174</v>
      </c>
      <c r="C1023" s="151">
        <v>106</v>
      </c>
      <c r="D1023" s="150" t="s">
        <v>1721</v>
      </c>
      <c r="E1023" s="116" t="s">
        <v>4227</v>
      </c>
    </row>
    <row r="1024" spans="1:5" ht="13" hidden="1" x14ac:dyDescent="0.3">
      <c r="A1024" s="174">
        <v>110</v>
      </c>
      <c r="B1024" s="195" t="s">
        <v>1174</v>
      </c>
      <c r="C1024" s="151">
        <v>107</v>
      </c>
      <c r="D1024" s="150" t="s">
        <v>1722</v>
      </c>
      <c r="E1024" s="116" t="s">
        <v>4227</v>
      </c>
    </row>
    <row r="1025" spans="1:5" ht="13" hidden="1" x14ac:dyDescent="0.3">
      <c r="A1025" s="174">
        <v>110</v>
      </c>
      <c r="B1025" s="195" t="s">
        <v>1174</v>
      </c>
      <c r="C1025" s="151">
        <v>108</v>
      </c>
      <c r="D1025" s="150" t="s">
        <v>1434</v>
      </c>
      <c r="E1025" s="116" t="s">
        <v>4227</v>
      </c>
    </row>
    <row r="1026" spans="1:5" ht="13" hidden="1" x14ac:dyDescent="0.3">
      <c r="A1026" s="174">
        <v>110</v>
      </c>
      <c r="B1026" s="195" t="s">
        <v>1174</v>
      </c>
      <c r="C1026" s="151">
        <v>109</v>
      </c>
      <c r="D1026" s="150" t="s">
        <v>1724</v>
      </c>
      <c r="E1026" s="116" t="s">
        <v>4227</v>
      </c>
    </row>
    <row r="1027" spans="1:5" ht="13" hidden="1" x14ac:dyDescent="0.25">
      <c r="A1027" s="174">
        <v>110</v>
      </c>
      <c r="B1027" s="195" t="s">
        <v>1174</v>
      </c>
      <c r="C1027" s="114">
        <v>205</v>
      </c>
      <c r="D1027" s="152" t="s">
        <v>1177</v>
      </c>
      <c r="E1027" s="116" t="s">
        <v>4227</v>
      </c>
    </row>
    <row r="1028" spans="1:5" ht="13" hidden="1" x14ac:dyDescent="0.3">
      <c r="A1028" s="174">
        <v>110</v>
      </c>
      <c r="B1028" s="195" t="s">
        <v>1174</v>
      </c>
      <c r="C1028" s="151">
        <v>209</v>
      </c>
      <c r="D1028" s="150" t="s">
        <v>1435</v>
      </c>
      <c r="E1028" s="116" t="s">
        <v>4227</v>
      </c>
    </row>
    <row r="1029" spans="1:5" ht="13" hidden="1" x14ac:dyDescent="0.25">
      <c r="A1029" s="174">
        <v>110</v>
      </c>
      <c r="B1029" s="195" t="s">
        <v>1174</v>
      </c>
      <c r="C1029" s="114">
        <v>225</v>
      </c>
      <c r="D1029" s="152" t="s">
        <v>1178</v>
      </c>
      <c r="E1029" s="116" t="s">
        <v>4227</v>
      </c>
    </row>
    <row r="1030" spans="1:5" ht="26" hidden="1" x14ac:dyDescent="0.25">
      <c r="A1030" s="174">
        <v>112</v>
      </c>
      <c r="B1030" s="195" t="s">
        <v>1179</v>
      </c>
      <c r="C1030" s="114" t="s">
        <v>1180</v>
      </c>
      <c r="D1030" s="113" t="s">
        <v>1181</v>
      </c>
      <c r="E1030" s="116" t="s">
        <v>4227</v>
      </c>
    </row>
    <row r="1031" spans="1:5" ht="13" hidden="1" x14ac:dyDescent="0.25">
      <c r="A1031" s="174">
        <v>112</v>
      </c>
      <c r="B1031" s="195" t="s">
        <v>1179</v>
      </c>
      <c r="C1031" s="114" t="s">
        <v>1182</v>
      </c>
      <c r="D1031" s="113" t="s">
        <v>1183</v>
      </c>
      <c r="E1031" s="116" t="s">
        <v>4227</v>
      </c>
    </row>
    <row r="1032" spans="1:5" ht="13" hidden="1" x14ac:dyDescent="0.25">
      <c r="A1032" s="174">
        <v>112</v>
      </c>
      <c r="B1032" s="195" t="s">
        <v>1179</v>
      </c>
      <c r="C1032" s="114" t="s">
        <v>1184</v>
      </c>
      <c r="D1032" s="113" t="s">
        <v>1185</v>
      </c>
      <c r="E1032" s="116" t="s">
        <v>4227</v>
      </c>
    </row>
    <row r="1033" spans="1:5" ht="26" hidden="1" x14ac:dyDescent="0.25">
      <c r="A1033" s="174">
        <v>112</v>
      </c>
      <c r="B1033" s="195" t="s">
        <v>1179</v>
      </c>
      <c r="C1033" s="114" t="s">
        <v>1186</v>
      </c>
      <c r="D1033" s="113" t="s">
        <v>658</v>
      </c>
      <c r="E1033" s="116" t="s">
        <v>4227</v>
      </c>
    </row>
    <row r="1034" spans="1:5" ht="13" hidden="1" x14ac:dyDescent="0.25">
      <c r="A1034" s="174">
        <v>112</v>
      </c>
      <c r="B1034" s="195" t="s">
        <v>1179</v>
      </c>
      <c r="C1034" s="114" t="s">
        <v>659</v>
      </c>
      <c r="D1034" s="113" t="s">
        <v>660</v>
      </c>
      <c r="E1034" s="116" t="s">
        <v>4227</v>
      </c>
    </row>
    <row r="1035" spans="1:5" ht="13" hidden="1" x14ac:dyDescent="0.25">
      <c r="A1035" s="174">
        <v>112</v>
      </c>
      <c r="B1035" s="195" t="s">
        <v>1179</v>
      </c>
      <c r="C1035" s="114" t="s">
        <v>661</v>
      </c>
      <c r="D1035" s="113" t="s">
        <v>662</v>
      </c>
    </row>
    <row r="1036" spans="1:5" ht="13" hidden="1" x14ac:dyDescent="0.25">
      <c r="A1036" s="174">
        <v>112</v>
      </c>
      <c r="B1036" s="195" t="s">
        <v>1179</v>
      </c>
      <c r="C1036" s="114" t="s">
        <v>663</v>
      </c>
      <c r="D1036" s="113" t="s">
        <v>664</v>
      </c>
    </row>
    <row r="1037" spans="1:5" ht="13" hidden="1" x14ac:dyDescent="0.25">
      <c r="A1037" s="174">
        <v>112</v>
      </c>
      <c r="B1037" s="195" t="s">
        <v>1179</v>
      </c>
      <c r="C1037" s="114" t="s">
        <v>665</v>
      </c>
      <c r="D1037" s="113" t="s">
        <v>666</v>
      </c>
    </row>
    <row r="1038" spans="1:5" ht="13" hidden="1" x14ac:dyDescent="0.25">
      <c r="A1038" s="174">
        <v>112</v>
      </c>
      <c r="B1038" s="195" t="s">
        <v>1179</v>
      </c>
      <c r="C1038" s="114" t="s">
        <v>667</v>
      </c>
      <c r="D1038" s="113" t="s">
        <v>3318</v>
      </c>
    </row>
    <row r="1039" spans="1:5" ht="13" hidden="1" x14ac:dyDescent="0.25">
      <c r="A1039" s="174">
        <v>112</v>
      </c>
      <c r="B1039" s="195" t="s">
        <v>1179</v>
      </c>
      <c r="C1039" s="114" t="s">
        <v>3319</v>
      </c>
      <c r="D1039" s="113" t="s">
        <v>3320</v>
      </c>
    </row>
    <row r="1040" spans="1:5" ht="13" hidden="1" x14ac:dyDescent="0.25">
      <c r="A1040" s="174">
        <v>112</v>
      </c>
      <c r="B1040" s="195" t="s">
        <v>1179</v>
      </c>
      <c r="C1040" s="114" t="s">
        <v>3321</v>
      </c>
      <c r="D1040" s="113" t="s">
        <v>3322</v>
      </c>
    </row>
    <row r="1041" spans="1:5" ht="13" hidden="1" x14ac:dyDescent="0.25">
      <c r="A1041" s="174">
        <v>112</v>
      </c>
      <c r="B1041" s="195" t="s">
        <v>1179</v>
      </c>
      <c r="C1041" s="114" t="s">
        <v>2963</v>
      </c>
      <c r="D1041" s="113" t="s">
        <v>2964</v>
      </c>
    </row>
    <row r="1042" spans="1:5" ht="13" hidden="1" x14ac:dyDescent="0.25">
      <c r="A1042" s="174">
        <v>112</v>
      </c>
      <c r="B1042" s="195" t="s">
        <v>1179</v>
      </c>
      <c r="C1042" s="114" t="s">
        <v>2965</v>
      </c>
      <c r="D1042" s="113" t="s">
        <v>2448</v>
      </c>
    </row>
    <row r="1043" spans="1:5" ht="13" hidden="1" x14ac:dyDescent="0.25">
      <c r="A1043" s="174">
        <v>112</v>
      </c>
      <c r="B1043" s="195" t="s">
        <v>1179</v>
      </c>
      <c r="C1043" s="114" t="s">
        <v>2449</v>
      </c>
      <c r="D1043" s="113" t="s">
        <v>2450</v>
      </c>
    </row>
    <row r="1044" spans="1:5" ht="13" hidden="1" x14ac:dyDescent="0.25">
      <c r="A1044" s="174">
        <v>112</v>
      </c>
      <c r="B1044" s="195" t="s">
        <v>1179</v>
      </c>
      <c r="C1044" s="114" t="s">
        <v>2451</v>
      </c>
      <c r="D1044" s="113" t="s">
        <v>2452</v>
      </c>
    </row>
    <row r="1045" spans="1:5" ht="13" hidden="1" x14ac:dyDescent="0.25">
      <c r="A1045" s="174">
        <v>112</v>
      </c>
      <c r="B1045" s="195" t="s">
        <v>1179</v>
      </c>
      <c r="C1045" s="114" t="s">
        <v>2453</v>
      </c>
      <c r="D1045" s="113" t="s">
        <v>2454</v>
      </c>
      <c r="E1045" s="116" t="s">
        <v>4227</v>
      </c>
    </row>
    <row r="1046" spans="1:5" ht="13" hidden="1" x14ac:dyDescent="0.25">
      <c r="A1046" s="174">
        <v>112</v>
      </c>
      <c r="B1046" s="195" t="s">
        <v>1179</v>
      </c>
      <c r="C1046" s="114" t="s">
        <v>2455</v>
      </c>
      <c r="D1046" s="113" t="s">
        <v>2456</v>
      </c>
      <c r="E1046" s="116" t="s">
        <v>4227</v>
      </c>
    </row>
    <row r="1047" spans="1:5" ht="13" hidden="1" x14ac:dyDescent="0.25">
      <c r="A1047" s="174">
        <v>112</v>
      </c>
      <c r="B1047" s="195" t="s">
        <v>1179</v>
      </c>
      <c r="C1047" s="114" t="s">
        <v>2457</v>
      </c>
      <c r="D1047" s="113" t="s">
        <v>2458</v>
      </c>
      <c r="E1047" s="116" t="s">
        <v>4227</v>
      </c>
    </row>
    <row r="1048" spans="1:5" ht="13" hidden="1" x14ac:dyDescent="0.25">
      <c r="A1048" s="174">
        <v>112</v>
      </c>
      <c r="B1048" s="195" t="s">
        <v>1179</v>
      </c>
      <c r="C1048" s="114" t="s">
        <v>2459</v>
      </c>
      <c r="D1048" s="113" t="s">
        <v>2460</v>
      </c>
      <c r="E1048" s="116" t="s">
        <v>4227</v>
      </c>
    </row>
    <row r="1049" spans="1:5" ht="13" hidden="1" x14ac:dyDescent="0.25">
      <c r="A1049" s="174">
        <v>120</v>
      </c>
      <c r="B1049" s="195" t="s">
        <v>2461</v>
      </c>
      <c r="C1049" s="114">
        <v>61</v>
      </c>
      <c r="D1049" s="113" t="s">
        <v>2462</v>
      </c>
    </row>
    <row r="1050" spans="1:5" ht="13" hidden="1" x14ac:dyDescent="0.25">
      <c r="A1050" s="174">
        <v>120</v>
      </c>
      <c r="B1050" s="195" t="s">
        <v>2461</v>
      </c>
      <c r="C1050" s="114" t="s">
        <v>1816</v>
      </c>
      <c r="D1050" s="113" t="s">
        <v>2463</v>
      </c>
    </row>
    <row r="1051" spans="1:5" ht="13" hidden="1" x14ac:dyDescent="0.25">
      <c r="A1051" s="174">
        <v>120</v>
      </c>
      <c r="B1051" s="195" t="s">
        <v>2461</v>
      </c>
      <c r="C1051" s="114" t="s">
        <v>1818</v>
      </c>
      <c r="D1051" s="113" t="s">
        <v>2464</v>
      </c>
    </row>
    <row r="1052" spans="1:5" ht="13" hidden="1" x14ac:dyDescent="0.25">
      <c r="A1052" s="174">
        <v>120</v>
      </c>
      <c r="B1052" s="195" t="s">
        <v>2461</v>
      </c>
      <c r="C1052" s="114" t="s">
        <v>1820</v>
      </c>
      <c r="D1052" s="113" t="s">
        <v>2465</v>
      </c>
    </row>
    <row r="1053" spans="1:5" ht="13" hidden="1" x14ac:dyDescent="0.25">
      <c r="A1053" s="174">
        <v>120</v>
      </c>
      <c r="B1053" s="195" t="s">
        <v>2461</v>
      </c>
      <c r="C1053" s="114" t="s">
        <v>1822</v>
      </c>
      <c r="D1053" s="113" t="s">
        <v>2466</v>
      </c>
    </row>
    <row r="1054" spans="1:5" ht="13" hidden="1" x14ac:dyDescent="0.25">
      <c r="A1054" s="174">
        <v>120</v>
      </c>
      <c r="B1054" s="195" t="s">
        <v>2461</v>
      </c>
      <c r="C1054" s="114" t="s">
        <v>1824</v>
      </c>
      <c r="D1054" s="113" t="s">
        <v>2467</v>
      </c>
    </row>
    <row r="1055" spans="1:5" ht="13" hidden="1" x14ac:dyDescent="0.25">
      <c r="A1055" s="174">
        <v>120</v>
      </c>
      <c r="B1055" s="195" t="s">
        <v>2461</v>
      </c>
      <c r="C1055" s="114" t="s">
        <v>1826</v>
      </c>
      <c r="D1055" s="113" t="s">
        <v>2468</v>
      </c>
    </row>
    <row r="1056" spans="1:5" ht="13" hidden="1" x14ac:dyDescent="0.25">
      <c r="A1056" s="174">
        <v>120</v>
      </c>
      <c r="B1056" s="195" t="s">
        <v>2461</v>
      </c>
      <c r="C1056" s="114" t="s">
        <v>2469</v>
      </c>
      <c r="D1056" s="113" t="s">
        <v>2470</v>
      </c>
    </row>
    <row r="1057" spans="1:5" ht="13" hidden="1" x14ac:dyDescent="0.25">
      <c r="A1057" s="174">
        <v>120</v>
      </c>
      <c r="B1057" s="195" t="s">
        <v>2461</v>
      </c>
      <c r="C1057" s="114" t="s">
        <v>2471</v>
      </c>
      <c r="D1057" s="113" t="s">
        <v>2472</v>
      </c>
    </row>
    <row r="1058" spans="1:5" ht="13" hidden="1" x14ac:dyDescent="0.25">
      <c r="A1058" s="174">
        <v>120</v>
      </c>
      <c r="B1058" s="195" t="s">
        <v>2461</v>
      </c>
      <c r="C1058" s="114" t="s">
        <v>3856</v>
      </c>
      <c r="D1058" s="113" t="s">
        <v>2473</v>
      </c>
    </row>
    <row r="1059" spans="1:5" ht="13" hidden="1" x14ac:dyDescent="0.25">
      <c r="A1059" s="174">
        <v>120</v>
      </c>
      <c r="B1059" s="195" t="s">
        <v>2461</v>
      </c>
      <c r="C1059" s="114" t="s">
        <v>3858</v>
      </c>
      <c r="D1059" s="113" t="s">
        <v>2474</v>
      </c>
    </row>
    <row r="1060" spans="1:5" ht="13" hidden="1" x14ac:dyDescent="0.25">
      <c r="A1060" s="174">
        <v>120</v>
      </c>
      <c r="B1060" s="195" t="s">
        <v>2461</v>
      </c>
      <c r="C1060" s="114" t="s">
        <v>3860</v>
      </c>
      <c r="D1060" s="113" t="s">
        <v>2475</v>
      </c>
    </row>
    <row r="1061" spans="1:5" ht="13" hidden="1" x14ac:dyDescent="0.25">
      <c r="A1061" s="174">
        <v>120</v>
      </c>
      <c r="B1061" s="195" t="s">
        <v>2461</v>
      </c>
      <c r="C1061" s="114" t="s">
        <v>3862</v>
      </c>
      <c r="D1061" s="113" t="s">
        <v>2476</v>
      </c>
    </row>
    <row r="1062" spans="1:5" ht="13" hidden="1" x14ac:dyDescent="0.25">
      <c r="A1062" s="174">
        <v>120</v>
      </c>
      <c r="B1062" s="195" t="s">
        <v>2461</v>
      </c>
      <c r="C1062" s="114" t="s">
        <v>3864</v>
      </c>
      <c r="D1062" s="113" t="s">
        <v>1708</v>
      </c>
    </row>
    <row r="1063" spans="1:5" ht="13" hidden="1" x14ac:dyDescent="0.25">
      <c r="A1063" s="174">
        <v>120</v>
      </c>
      <c r="B1063" s="195" t="s">
        <v>2461</v>
      </c>
      <c r="C1063" s="114" t="s">
        <v>9</v>
      </c>
      <c r="D1063" s="113" t="s">
        <v>1709</v>
      </c>
    </row>
    <row r="1064" spans="1:5" ht="13" hidden="1" x14ac:dyDescent="0.25">
      <c r="A1064" s="174">
        <v>120</v>
      </c>
      <c r="B1064" s="195" t="s">
        <v>2461</v>
      </c>
      <c r="C1064" s="114" t="s">
        <v>1710</v>
      </c>
      <c r="D1064" s="113" t="s">
        <v>1711</v>
      </c>
    </row>
    <row r="1065" spans="1:5" ht="13" hidden="1" x14ac:dyDescent="0.25">
      <c r="A1065" s="174">
        <v>120</v>
      </c>
      <c r="B1065" s="195" t="s">
        <v>2461</v>
      </c>
      <c r="C1065" s="114" t="s">
        <v>1712</v>
      </c>
      <c r="D1065" s="113" t="s">
        <v>1713</v>
      </c>
    </row>
    <row r="1066" spans="1:5" ht="13" hidden="1" x14ac:dyDescent="0.25">
      <c r="A1066" s="174">
        <v>120</v>
      </c>
      <c r="B1066" s="195" t="s">
        <v>2461</v>
      </c>
      <c r="C1066" s="114" t="s">
        <v>1714</v>
      </c>
      <c r="D1066" s="113" t="s">
        <v>1715</v>
      </c>
    </row>
    <row r="1067" spans="1:5" ht="13" hidden="1" x14ac:dyDescent="0.25">
      <c r="A1067" s="174">
        <v>120</v>
      </c>
      <c r="B1067" s="195" t="s">
        <v>2461</v>
      </c>
      <c r="C1067" s="114" t="s">
        <v>1716</v>
      </c>
      <c r="D1067" s="113" t="s">
        <v>1717</v>
      </c>
    </row>
    <row r="1068" spans="1:5" ht="13" hidden="1" x14ac:dyDescent="0.25">
      <c r="A1068" s="174">
        <v>120</v>
      </c>
      <c r="B1068" s="195" t="s">
        <v>2461</v>
      </c>
      <c r="C1068" s="114" t="s">
        <v>11</v>
      </c>
      <c r="D1068" s="113" t="s">
        <v>1718</v>
      </c>
    </row>
    <row r="1069" spans="1:5" ht="13" hidden="1" x14ac:dyDescent="0.25">
      <c r="A1069" s="174">
        <v>120</v>
      </c>
      <c r="B1069" s="195" t="s">
        <v>2461</v>
      </c>
      <c r="C1069" s="114" t="s">
        <v>27</v>
      </c>
      <c r="D1069" s="113" t="s">
        <v>1719</v>
      </c>
    </row>
    <row r="1070" spans="1:5" ht="13" hidden="1" x14ac:dyDescent="0.25">
      <c r="A1070" s="174">
        <v>120</v>
      </c>
      <c r="B1070" s="195" t="s">
        <v>2461</v>
      </c>
      <c r="C1070" s="114">
        <v>98</v>
      </c>
      <c r="D1070" s="113" t="s">
        <v>4084</v>
      </c>
    </row>
    <row r="1071" spans="1:5" ht="13" hidden="1" x14ac:dyDescent="0.25">
      <c r="A1071" s="174">
        <v>120</v>
      </c>
      <c r="B1071" s="195" t="s">
        <v>2461</v>
      </c>
      <c r="C1071" s="114">
        <v>104</v>
      </c>
      <c r="D1071" s="113" t="s">
        <v>1720</v>
      </c>
      <c r="E1071" s="116" t="s">
        <v>4227</v>
      </c>
    </row>
    <row r="1072" spans="1:5" ht="13" hidden="1" x14ac:dyDescent="0.25">
      <c r="A1072" s="174">
        <v>120</v>
      </c>
      <c r="B1072" s="195" t="s">
        <v>2461</v>
      </c>
      <c r="C1072" s="114">
        <v>106</v>
      </c>
      <c r="D1072" s="113" t="s">
        <v>1721</v>
      </c>
      <c r="E1072" s="116" t="s">
        <v>4227</v>
      </c>
    </row>
    <row r="1073" spans="1:5" ht="13" hidden="1" x14ac:dyDescent="0.25">
      <c r="A1073" s="174">
        <v>120</v>
      </c>
      <c r="B1073" s="195" t="s">
        <v>2461</v>
      </c>
      <c r="C1073" s="114">
        <v>107</v>
      </c>
      <c r="D1073" s="113" t="s">
        <v>1722</v>
      </c>
      <c r="E1073" s="116" t="s">
        <v>4227</v>
      </c>
    </row>
    <row r="1074" spans="1:5" ht="13" hidden="1" x14ac:dyDescent="0.25">
      <c r="A1074" s="174">
        <v>120</v>
      </c>
      <c r="B1074" s="195" t="s">
        <v>2461</v>
      </c>
      <c r="C1074" s="114">
        <v>108</v>
      </c>
      <c r="D1074" s="113" t="s">
        <v>1723</v>
      </c>
      <c r="E1074" s="116" t="s">
        <v>4227</v>
      </c>
    </row>
    <row r="1075" spans="1:5" ht="13" hidden="1" x14ac:dyDescent="0.25">
      <c r="A1075" s="174">
        <v>120</v>
      </c>
      <c r="B1075" s="195" t="s">
        <v>2461</v>
      </c>
      <c r="C1075" s="114">
        <v>109</v>
      </c>
      <c r="D1075" s="113" t="s">
        <v>1724</v>
      </c>
      <c r="E1075" s="116" t="s">
        <v>4227</v>
      </c>
    </row>
    <row r="1076" spans="1:5" ht="13" hidden="1" x14ac:dyDescent="0.25">
      <c r="A1076" s="188">
        <v>123</v>
      </c>
      <c r="B1076" s="197" t="s">
        <v>1725</v>
      </c>
      <c r="C1076" s="160" t="s">
        <v>551</v>
      </c>
      <c r="D1076" s="113" t="s">
        <v>4197</v>
      </c>
      <c r="E1076" s="116" t="s">
        <v>4227</v>
      </c>
    </row>
    <row r="1077" spans="1:5" ht="26" hidden="1" x14ac:dyDescent="0.25">
      <c r="A1077" s="189">
        <v>123</v>
      </c>
      <c r="B1077" s="198" t="s">
        <v>1725</v>
      </c>
      <c r="C1077" s="160" t="s">
        <v>1726</v>
      </c>
      <c r="D1077" s="113" t="s">
        <v>3978</v>
      </c>
    </row>
    <row r="1078" spans="1:5" ht="13" hidden="1" x14ac:dyDescent="0.25">
      <c r="A1078" s="189">
        <v>123</v>
      </c>
      <c r="B1078" s="198" t="s">
        <v>1725</v>
      </c>
      <c r="C1078" s="160" t="s">
        <v>3636</v>
      </c>
      <c r="D1078" s="113" t="s">
        <v>1727</v>
      </c>
      <c r="E1078" s="116" t="s">
        <v>4227</v>
      </c>
    </row>
    <row r="1079" spans="1:5" ht="13" hidden="1" x14ac:dyDescent="0.25">
      <c r="A1079" s="190">
        <v>123</v>
      </c>
      <c r="B1079" s="199" t="s">
        <v>1725</v>
      </c>
      <c r="C1079" s="160" t="s">
        <v>1728</v>
      </c>
      <c r="D1079" s="113" t="s">
        <v>1729</v>
      </c>
    </row>
    <row r="1080" spans="1:5" ht="13" hidden="1" x14ac:dyDescent="0.25">
      <c r="A1080" s="175">
        <v>124</v>
      </c>
      <c r="B1080" s="196" t="s">
        <v>2514</v>
      </c>
      <c r="C1080" s="160" t="s">
        <v>959</v>
      </c>
      <c r="D1080" s="113" t="s">
        <v>2515</v>
      </c>
    </row>
    <row r="1081" spans="1:5" ht="13" hidden="1" x14ac:dyDescent="0.25">
      <c r="A1081" s="174">
        <v>124</v>
      </c>
      <c r="B1081" s="195" t="s">
        <v>2514</v>
      </c>
      <c r="C1081" s="114" t="s">
        <v>961</v>
      </c>
      <c r="D1081" s="113" t="s">
        <v>2516</v>
      </c>
    </row>
    <row r="1082" spans="1:5" ht="13" hidden="1" x14ac:dyDescent="0.25">
      <c r="A1082" s="174">
        <v>124</v>
      </c>
      <c r="B1082" s="195" t="s">
        <v>2514</v>
      </c>
      <c r="C1082" s="114" t="s">
        <v>963</v>
      </c>
      <c r="D1082" s="113" t="s">
        <v>2517</v>
      </c>
    </row>
    <row r="1083" spans="1:5" ht="13" hidden="1" x14ac:dyDescent="0.25">
      <c r="A1083" s="174">
        <v>124</v>
      </c>
      <c r="B1083" s="195" t="s">
        <v>2514</v>
      </c>
      <c r="C1083" s="114" t="s">
        <v>965</v>
      </c>
      <c r="D1083" s="113" t="s">
        <v>2518</v>
      </c>
    </row>
    <row r="1084" spans="1:5" ht="13" hidden="1" x14ac:dyDescent="0.25">
      <c r="A1084" s="174">
        <v>124</v>
      </c>
      <c r="B1084" s="195" t="s">
        <v>2514</v>
      </c>
      <c r="C1084" s="114" t="s">
        <v>967</v>
      </c>
      <c r="D1084" s="113" t="s">
        <v>2519</v>
      </c>
    </row>
    <row r="1085" spans="1:5" ht="13" hidden="1" x14ac:dyDescent="0.25">
      <c r="A1085" s="174">
        <v>124</v>
      </c>
      <c r="B1085" s="195" t="s">
        <v>2514</v>
      </c>
      <c r="C1085" s="114" t="s">
        <v>969</v>
      </c>
      <c r="D1085" s="113" t="s">
        <v>2520</v>
      </c>
    </row>
    <row r="1086" spans="1:5" ht="13" hidden="1" x14ac:dyDescent="0.25">
      <c r="A1086" s="174">
        <v>124</v>
      </c>
      <c r="B1086" s="195" t="s">
        <v>2514</v>
      </c>
      <c r="C1086" s="114" t="s">
        <v>1796</v>
      </c>
      <c r="D1086" s="113" t="s">
        <v>2521</v>
      </c>
    </row>
    <row r="1087" spans="1:5" ht="13" hidden="1" x14ac:dyDescent="0.25">
      <c r="A1087" s="174">
        <v>124</v>
      </c>
      <c r="B1087" s="195" t="s">
        <v>2514</v>
      </c>
      <c r="C1087" s="114" t="s">
        <v>2522</v>
      </c>
      <c r="D1087" s="113" t="s">
        <v>2523</v>
      </c>
    </row>
    <row r="1088" spans="1:5" ht="13" hidden="1" x14ac:dyDescent="0.25">
      <c r="A1088" s="174">
        <v>124</v>
      </c>
      <c r="B1088" s="195" t="s">
        <v>2514</v>
      </c>
      <c r="C1088" s="114" t="s">
        <v>2524</v>
      </c>
      <c r="D1088" s="113" t="s">
        <v>2525</v>
      </c>
    </row>
    <row r="1089" spans="1:5" ht="13" hidden="1" x14ac:dyDescent="0.25">
      <c r="A1089" s="174">
        <v>124</v>
      </c>
      <c r="B1089" s="195" t="s">
        <v>2514</v>
      </c>
      <c r="C1089" s="114" t="s">
        <v>1798</v>
      </c>
      <c r="D1089" s="113" t="s">
        <v>2526</v>
      </c>
    </row>
    <row r="1090" spans="1:5" ht="13" hidden="1" x14ac:dyDescent="0.25">
      <c r="A1090" s="174">
        <v>124</v>
      </c>
      <c r="B1090" s="195" t="s">
        <v>2514</v>
      </c>
      <c r="C1090" s="114" t="s">
        <v>1800</v>
      </c>
      <c r="D1090" s="113" t="s">
        <v>2527</v>
      </c>
    </row>
    <row r="1091" spans="1:5" ht="13" hidden="1" x14ac:dyDescent="0.25">
      <c r="A1091" s="174">
        <v>124</v>
      </c>
      <c r="B1091" s="195" t="s">
        <v>2514</v>
      </c>
      <c r="C1091" s="114" t="s">
        <v>2528</v>
      </c>
      <c r="D1091" s="113" t="s">
        <v>2529</v>
      </c>
    </row>
    <row r="1092" spans="1:5" ht="13" hidden="1" x14ac:dyDescent="0.25">
      <c r="A1092" s="174">
        <v>124</v>
      </c>
      <c r="B1092" s="195" t="s">
        <v>2514</v>
      </c>
      <c r="C1092" s="114" t="s">
        <v>2530</v>
      </c>
      <c r="D1092" s="113" t="s">
        <v>2531</v>
      </c>
    </row>
    <row r="1093" spans="1:5" ht="13" hidden="1" x14ac:dyDescent="0.25">
      <c r="A1093" s="174">
        <v>124</v>
      </c>
      <c r="B1093" s="195" t="s">
        <v>2514</v>
      </c>
      <c r="C1093" s="114" t="s">
        <v>2532</v>
      </c>
      <c r="D1093" s="113" t="s">
        <v>2533</v>
      </c>
    </row>
    <row r="1094" spans="1:5" ht="13" hidden="1" x14ac:dyDescent="0.25">
      <c r="A1094" s="174">
        <v>124</v>
      </c>
      <c r="B1094" s="195" t="s">
        <v>2514</v>
      </c>
      <c r="C1094" s="114" t="s">
        <v>1802</v>
      </c>
      <c r="D1094" s="113" t="s">
        <v>2534</v>
      </c>
    </row>
    <row r="1095" spans="1:5" ht="13" hidden="1" x14ac:dyDescent="0.25">
      <c r="A1095" s="174">
        <v>124</v>
      </c>
      <c r="B1095" s="195" t="s">
        <v>2514</v>
      </c>
      <c r="C1095" s="114" t="s">
        <v>2535</v>
      </c>
      <c r="D1095" s="113" t="s">
        <v>2536</v>
      </c>
    </row>
    <row r="1096" spans="1:5" ht="13" hidden="1" x14ac:dyDescent="0.25">
      <c r="A1096" s="174">
        <v>124</v>
      </c>
      <c r="B1096" s="195" t="s">
        <v>2514</v>
      </c>
      <c r="C1096" s="114" t="s">
        <v>2537</v>
      </c>
      <c r="D1096" s="113" t="s">
        <v>2538</v>
      </c>
    </row>
    <row r="1097" spans="1:5" ht="13" hidden="1" x14ac:dyDescent="0.25">
      <c r="A1097" s="174">
        <v>124</v>
      </c>
      <c r="B1097" s="195" t="s">
        <v>2514</v>
      </c>
      <c r="C1097" s="114" t="s">
        <v>2539</v>
      </c>
      <c r="D1097" s="113" t="s">
        <v>2540</v>
      </c>
    </row>
    <row r="1098" spans="1:5" ht="13" hidden="1" x14ac:dyDescent="0.25">
      <c r="A1098" s="174">
        <v>124</v>
      </c>
      <c r="B1098" s="195" t="s">
        <v>2514</v>
      </c>
      <c r="C1098" s="114" t="s">
        <v>2541</v>
      </c>
      <c r="D1098" s="113" t="s">
        <v>2542</v>
      </c>
    </row>
    <row r="1099" spans="1:5" ht="13" hidden="1" x14ac:dyDescent="0.25">
      <c r="A1099" s="174">
        <v>124</v>
      </c>
      <c r="B1099" s="195" t="s">
        <v>2514</v>
      </c>
      <c r="C1099" s="114" t="s">
        <v>1804</v>
      </c>
      <c r="D1099" s="113" t="s">
        <v>2543</v>
      </c>
    </row>
    <row r="1100" spans="1:5" ht="13" hidden="1" x14ac:dyDescent="0.25">
      <c r="A1100" s="174">
        <v>124</v>
      </c>
      <c r="B1100" s="195" t="s">
        <v>2514</v>
      </c>
      <c r="C1100" s="114" t="s">
        <v>1806</v>
      </c>
      <c r="D1100" s="113" t="s">
        <v>2544</v>
      </c>
    </row>
    <row r="1101" spans="1:5" ht="13" hidden="1" x14ac:dyDescent="0.25">
      <c r="A1101" s="174">
        <v>124</v>
      </c>
      <c r="B1101" s="195" t="s">
        <v>2514</v>
      </c>
      <c r="C1101" s="114" t="s">
        <v>1808</v>
      </c>
      <c r="D1101" s="113" t="s">
        <v>2545</v>
      </c>
    </row>
    <row r="1102" spans="1:5" ht="13" hidden="1" x14ac:dyDescent="0.25">
      <c r="A1102" s="174">
        <v>124</v>
      </c>
      <c r="B1102" s="195" t="s">
        <v>2514</v>
      </c>
      <c r="C1102" s="114">
        <v>53</v>
      </c>
      <c r="D1102" s="113" t="s">
        <v>2546</v>
      </c>
      <c r="E1102" s="116" t="s">
        <v>4227</v>
      </c>
    </row>
    <row r="1103" spans="1:5" ht="13" hidden="1" x14ac:dyDescent="0.25">
      <c r="A1103" s="174">
        <v>124</v>
      </c>
      <c r="B1103" s="195" t="s">
        <v>2514</v>
      </c>
      <c r="C1103" s="114" t="s">
        <v>1712</v>
      </c>
      <c r="D1103" s="113" t="s">
        <v>1713</v>
      </c>
      <c r="E1103" s="116" t="s">
        <v>4227</v>
      </c>
    </row>
    <row r="1104" spans="1:5" ht="13" hidden="1" x14ac:dyDescent="0.25">
      <c r="A1104" s="174">
        <v>124</v>
      </c>
      <c r="B1104" s="195" t="s">
        <v>2514</v>
      </c>
      <c r="C1104" s="114" t="s">
        <v>1714</v>
      </c>
      <c r="D1104" s="113" t="s">
        <v>1715</v>
      </c>
      <c r="E1104" s="182" t="s">
        <v>4228</v>
      </c>
    </row>
    <row r="1105" spans="1:5" ht="13" hidden="1" x14ac:dyDescent="0.25">
      <c r="A1105" s="174">
        <v>124</v>
      </c>
      <c r="B1105" s="195" t="s">
        <v>2514</v>
      </c>
      <c r="C1105" s="114">
        <v>81</v>
      </c>
      <c r="D1105" s="113" t="s">
        <v>2547</v>
      </c>
      <c r="E1105" s="116" t="s">
        <v>4227</v>
      </c>
    </row>
    <row r="1106" spans="1:5" ht="13" hidden="1" x14ac:dyDescent="0.25">
      <c r="A1106" s="174">
        <v>124</v>
      </c>
      <c r="B1106" s="195" t="s">
        <v>2514</v>
      </c>
      <c r="C1106" s="114">
        <v>82</v>
      </c>
      <c r="D1106" s="113" t="s">
        <v>2548</v>
      </c>
      <c r="E1106" s="116" t="s">
        <v>4227</v>
      </c>
    </row>
    <row r="1107" spans="1:5" ht="13" hidden="1" x14ac:dyDescent="0.25">
      <c r="A1107" s="174">
        <v>124</v>
      </c>
      <c r="B1107" s="195" t="s">
        <v>2514</v>
      </c>
      <c r="C1107" s="114">
        <v>83</v>
      </c>
      <c r="D1107" s="113" t="s">
        <v>2549</v>
      </c>
      <c r="E1107" s="116" t="s">
        <v>4227</v>
      </c>
    </row>
    <row r="1108" spans="1:5" ht="13" hidden="1" x14ac:dyDescent="0.25">
      <c r="A1108" s="174">
        <v>124</v>
      </c>
      <c r="B1108" s="195" t="s">
        <v>2514</v>
      </c>
      <c r="C1108" s="114">
        <v>91</v>
      </c>
      <c r="D1108" s="113" t="s">
        <v>2550</v>
      </c>
      <c r="E1108" s="116" t="s">
        <v>4227</v>
      </c>
    </row>
    <row r="1109" spans="1:5" ht="13" hidden="1" x14ac:dyDescent="0.25">
      <c r="A1109" s="174">
        <v>124</v>
      </c>
      <c r="B1109" s="195" t="s">
        <v>2514</v>
      </c>
      <c r="C1109" s="114">
        <v>92</v>
      </c>
      <c r="D1109" s="113" t="s">
        <v>2551</v>
      </c>
      <c r="E1109" s="116" t="s">
        <v>4227</v>
      </c>
    </row>
    <row r="1110" spans="1:5" ht="13" hidden="1" x14ac:dyDescent="0.25">
      <c r="A1110" s="174">
        <v>124</v>
      </c>
      <c r="B1110" s="195" t="s">
        <v>2514</v>
      </c>
      <c r="C1110" s="114">
        <v>93</v>
      </c>
      <c r="D1110" s="113" t="s">
        <v>2552</v>
      </c>
      <c r="E1110" s="116" t="s">
        <v>4227</v>
      </c>
    </row>
    <row r="1111" spans="1:5" ht="13" hidden="1" x14ac:dyDescent="0.25">
      <c r="A1111" s="174">
        <v>124</v>
      </c>
      <c r="B1111" s="195" t="s">
        <v>2514</v>
      </c>
      <c r="C1111" s="114">
        <v>94</v>
      </c>
      <c r="D1111" s="113" t="s">
        <v>2553</v>
      </c>
      <c r="E1111" s="116" t="s">
        <v>4227</v>
      </c>
    </row>
    <row r="1112" spans="1:5" ht="13" hidden="1" x14ac:dyDescent="0.25">
      <c r="A1112" s="174">
        <v>124</v>
      </c>
      <c r="B1112" s="195" t="s">
        <v>2514</v>
      </c>
      <c r="C1112" s="114" t="s">
        <v>30</v>
      </c>
      <c r="D1112" s="152" t="s">
        <v>2554</v>
      </c>
    </row>
    <row r="1113" spans="1:5" ht="13" hidden="1" x14ac:dyDescent="0.3">
      <c r="A1113" s="174">
        <v>124</v>
      </c>
      <c r="B1113" s="195" t="s">
        <v>2514</v>
      </c>
      <c r="C1113" s="151">
        <v>102</v>
      </c>
      <c r="D1113" s="150" t="s">
        <v>1175</v>
      </c>
      <c r="E1113" s="116" t="s">
        <v>4227</v>
      </c>
    </row>
    <row r="1114" spans="1:5" ht="13" hidden="1" x14ac:dyDescent="0.25">
      <c r="A1114" s="174">
        <v>124</v>
      </c>
      <c r="B1114" s="195" t="s">
        <v>2514</v>
      </c>
      <c r="C1114" s="114">
        <v>103</v>
      </c>
      <c r="D1114" s="152" t="s">
        <v>1176</v>
      </c>
      <c r="E1114" s="116" t="s">
        <v>4227</v>
      </c>
    </row>
    <row r="1115" spans="1:5" ht="13" hidden="1" x14ac:dyDescent="0.25">
      <c r="A1115" s="174">
        <v>124</v>
      </c>
      <c r="B1115" s="195" t="s">
        <v>2514</v>
      </c>
      <c r="C1115" s="114">
        <v>205</v>
      </c>
      <c r="D1115" s="152" t="s">
        <v>1177</v>
      </c>
      <c r="E1115" s="116" t="s">
        <v>4227</v>
      </c>
    </row>
    <row r="1116" spans="1:5" ht="13" hidden="1" x14ac:dyDescent="0.3">
      <c r="A1116" s="174">
        <v>124</v>
      </c>
      <c r="B1116" s="195" t="s">
        <v>2514</v>
      </c>
      <c r="C1116" s="151">
        <v>209</v>
      </c>
      <c r="D1116" s="150" t="s">
        <v>1435</v>
      </c>
      <c r="E1116" s="116" t="s">
        <v>4227</v>
      </c>
    </row>
    <row r="1117" spans="1:5" ht="13" hidden="1" x14ac:dyDescent="0.25">
      <c r="A1117" s="174">
        <v>124</v>
      </c>
      <c r="B1117" s="195" t="s">
        <v>2514</v>
      </c>
      <c r="C1117" s="112">
        <v>213</v>
      </c>
      <c r="D1117" s="113" t="s">
        <v>1526</v>
      </c>
      <c r="E1117" s="182" t="s">
        <v>4228</v>
      </c>
    </row>
    <row r="1118" spans="1:5" ht="13" hidden="1" x14ac:dyDescent="0.25">
      <c r="A1118" s="174">
        <v>124</v>
      </c>
      <c r="B1118" s="195" t="s">
        <v>2514</v>
      </c>
      <c r="C1118" s="114">
        <v>215</v>
      </c>
      <c r="D1118" s="113" t="s">
        <v>613</v>
      </c>
      <c r="E1118" s="182" t="s">
        <v>4228</v>
      </c>
    </row>
    <row r="1119" spans="1:5" ht="13" hidden="1" x14ac:dyDescent="0.25">
      <c r="A1119" s="174">
        <v>124</v>
      </c>
      <c r="B1119" s="195" t="s">
        <v>2514</v>
      </c>
      <c r="C1119" s="114">
        <v>217</v>
      </c>
      <c r="D1119" s="113" t="s">
        <v>1634</v>
      </c>
      <c r="E1119" s="116" t="s">
        <v>4227</v>
      </c>
    </row>
    <row r="1120" spans="1:5" ht="13" hidden="1" x14ac:dyDescent="0.25">
      <c r="A1120" s="174">
        <v>124</v>
      </c>
      <c r="B1120" s="195" t="s">
        <v>2514</v>
      </c>
      <c r="C1120" s="114">
        <v>218</v>
      </c>
      <c r="D1120" s="113" t="s">
        <v>1635</v>
      </c>
      <c r="E1120" s="116" t="s">
        <v>4227</v>
      </c>
    </row>
    <row r="1121" spans="1:5" ht="13" hidden="1" x14ac:dyDescent="0.25">
      <c r="A1121" s="174">
        <v>124</v>
      </c>
      <c r="B1121" s="195" t="s">
        <v>2514</v>
      </c>
      <c r="C1121" s="114">
        <v>219</v>
      </c>
      <c r="D1121" s="113" t="s">
        <v>1636</v>
      </c>
      <c r="E1121" s="116" t="s">
        <v>4227</v>
      </c>
    </row>
    <row r="1122" spans="1:5" ht="13" hidden="1" x14ac:dyDescent="0.25">
      <c r="A1122" s="174">
        <v>124</v>
      </c>
      <c r="B1122" s="195" t="s">
        <v>2514</v>
      </c>
      <c r="C1122" s="114">
        <v>221</v>
      </c>
      <c r="D1122" s="113" t="s">
        <v>1637</v>
      </c>
      <c r="E1122" s="116" t="s">
        <v>4227</v>
      </c>
    </row>
    <row r="1123" spans="1:5" ht="13" hidden="1" x14ac:dyDescent="0.25">
      <c r="A1123" s="174">
        <v>124</v>
      </c>
      <c r="B1123" s="195" t="s">
        <v>2514</v>
      </c>
      <c r="C1123" s="114">
        <v>223</v>
      </c>
      <c r="D1123" s="113" t="s">
        <v>1638</v>
      </c>
      <c r="E1123" s="116" t="s">
        <v>4227</v>
      </c>
    </row>
    <row r="1124" spans="1:5" ht="13" hidden="1" x14ac:dyDescent="0.25">
      <c r="A1124" s="174">
        <v>124</v>
      </c>
      <c r="B1124" s="195" t="s">
        <v>2514</v>
      </c>
      <c r="C1124" s="114">
        <v>226</v>
      </c>
      <c r="D1124" s="113" t="s">
        <v>1639</v>
      </c>
      <c r="E1124" s="116" t="s">
        <v>4227</v>
      </c>
    </row>
    <row r="1125" spans="1:5" ht="13" hidden="1" x14ac:dyDescent="0.25">
      <c r="A1125" s="174">
        <v>128</v>
      </c>
      <c r="B1125" s="195" t="s">
        <v>1640</v>
      </c>
      <c r="C1125" s="114" t="s">
        <v>1641</v>
      </c>
      <c r="D1125" s="113" t="s">
        <v>1642</v>
      </c>
    </row>
    <row r="1126" spans="1:5" ht="13" hidden="1" x14ac:dyDescent="0.25">
      <c r="A1126" s="174">
        <v>128</v>
      </c>
      <c r="B1126" s="195" t="s">
        <v>1640</v>
      </c>
      <c r="C1126" s="114" t="s">
        <v>1643</v>
      </c>
      <c r="D1126" s="113" t="s">
        <v>1644</v>
      </c>
    </row>
    <row r="1127" spans="1:5" ht="13" hidden="1" x14ac:dyDescent="0.25">
      <c r="A1127" s="174">
        <v>128</v>
      </c>
      <c r="B1127" s="195" t="s">
        <v>1640</v>
      </c>
      <c r="C1127" s="114" t="s">
        <v>1645</v>
      </c>
      <c r="D1127" s="113" t="s">
        <v>1646</v>
      </c>
    </row>
    <row r="1128" spans="1:5" ht="13" hidden="1" x14ac:dyDescent="0.25">
      <c r="A1128" s="174">
        <v>128</v>
      </c>
      <c r="B1128" s="195" t="s">
        <v>1640</v>
      </c>
      <c r="C1128" s="114" t="s">
        <v>1647</v>
      </c>
      <c r="D1128" s="113" t="s">
        <v>1648</v>
      </c>
    </row>
    <row r="1129" spans="1:5" ht="13" hidden="1" x14ac:dyDescent="0.25">
      <c r="A1129" s="188">
        <v>131</v>
      </c>
      <c r="B1129" s="197" t="s">
        <v>1649</v>
      </c>
      <c r="C1129" s="114" t="s">
        <v>1650</v>
      </c>
      <c r="D1129" s="113" t="s">
        <v>1651</v>
      </c>
    </row>
    <row r="1130" spans="1:5" ht="13" hidden="1" x14ac:dyDescent="0.25">
      <c r="A1130" s="189">
        <v>131</v>
      </c>
      <c r="B1130" s="198" t="s">
        <v>1649</v>
      </c>
      <c r="C1130" s="114" t="s">
        <v>1652</v>
      </c>
      <c r="D1130" s="113" t="s">
        <v>1653</v>
      </c>
    </row>
    <row r="1131" spans="1:5" ht="13" hidden="1" x14ac:dyDescent="0.25">
      <c r="A1131" s="189">
        <v>131</v>
      </c>
      <c r="B1131" s="198" t="s">
        <v>1649</v>
      </c>
      <c r="C1131" s="114" t="s">
        <v>1654</v>
      </c>
      <c r="D1131" s="113" t="s">
        <v>1655</v>
      </c>
    </row>
    <row r="1132" spans="1:5" ht="13" hidden="1" x14ac:dyDescent="0.25">
      <c r="A1132" s="189">
        <v>131</v>
      </c>
      <c r="B1132" s="198" t="s">
        <v>1649</v>
      </c>
      <c r="C1132" s="114" t="s">
        <v>1656</v>
      </c>
      <c r="D1132" s="113" t="s">
        <v>1657</v>
      </c>
    </row>
    <row r="1133" spans="1:5" ht="13" hidden="1" x14ac:dyDescent="0.25">
      <c r="A1133" s="189">
        <v>131</v>
      </c>
      <c r="B1133" s="198" t="s">
        <v>1649</v>
      </c>
      <c r="C1133" s="114" t="s">
        <v>1658</v>
      </c>
      <c r="D1133" s="113" t="s">
        <v>1659</v>
      </c>
    </row>
    <row r="1134" spans="1:5" ht="13" hidden="1" x14ac:dyDescent="0.25">
      <c r="A1134" s="189">
        <v>131</v>
      </c>
      <c r="B1134" s="198" t="s">
        <v>1649</v>
      </c>
      <c r="C1134" s="114" t="s">
        <v>1660</v>
      </c>
      <c r="D1134" s="113" t="s">
        <v>1661</v>
      </c>
    </row>
    <row r="1135" spans="1:5" ht="13" hidden="1" x14ac:dyDescent="0.25">
      <c r="A1135" s="189">
        <v>131</v>
      </c>
      <c r="B1135" s="198" t="s">
        <v>1649</v>
      </c>
      <c r="C1135" s="114" t="s">
        <v>1662</v>
      </c>
      <c r="D1135" s="113" t="s">
        <v>1663</v>
      </c>
    </row>
    <row r="1136" spans="1:5" ht="13" hidden="1" x14ac:dyDescent="0.25">
      <c r="A1136" s="189">
        <v>131</v>
      </c>
      <c r="B1136" s="198" t="s">
        <v>1649</v>
      </c>
      <c r="C1136" s="114" t="s">
        <v>1664</v>
      </c>
      <c r="D1136" s="113" t="s">
        <v>1665</v>
      </c>
      <c r="E1136" s="116" t="s">
        <v>4227</v>
      </c>
    </row>
    <row r="1137" spans="1:5" ht="13" hidden="1" x14ac:dyDescent="0.25">
      <c r="A1137" s="189">
        <v>131</v>
      </c>
      <c r="B1137" s="198" t="s">
        <v>1649</v>
      </c>
      <c r="C1137" s="114" t="s">
        <v>1666</v>
      </c>
      <c r="D1137" s="113" t="s">
        <v>1667</v>
      </c>
      <c r="E1137" s="116" t="s">
        <v>4227</v>
      </c>
    </row>
    <row r="1138" spans="1:5" ht="13" hidden="1" x14ac:dyDescent="0.25">
      <c r="A1138" s="189">
        <v>131</v>
      </c>
      <c r="B1138" s="198" t="s">
        <v>1649</v>
      </c>
      <c r="C1138" s="114" t="s">
        <v>1668</v>
      </c>
      <c r="D1138" s="113" t="s">
        <v>1669</v>
      </c>
      <c r="E1138" s="116" t="s">
        <v>4227</v>
      </c>
    </row>
    <row r="1139" spans="1:5" ht="13" hidden="1" x14ac:dyDescent="0.25">
      <c r="A1139" s="189">
        <v>131</v>
      </c>
      <c r="B1139" s="198" t="s">
        <v>1649</v>
      </c>
      <c r="C1139" s="114" t="s">
        <v>1670</v>
      </c>
      <c r="D1139" s="113" t="s">
        <v>3480</v>
      </c>
    </row>
    <row r="1140" spans="1:5" ht="13" hidden="1" x14ac:dyDescent="0.25">
      <c r="A1140" s="189">
        <v>131</v>
      </c>
      <c r="B1140" s="198" t="s">
        <v>1649</v>
      </c>
      <c r="C1140" s="114" t="s">
        <v>3481</v>
      </c>
      <c r="D1140" s="113" t="s">
        <v>3482</v>
      </c>
    </row>
    <row r="1141" spans="1:5" ht="13" hidden="1" x14ac:dyDescent="0.25">
      <c r="A1141" s="189">
        <v>131</v>
      </c>
      <c r="B1141" s="198" t="s">
        <v>1649</v>
      </c>
      <c r="C1141" s="114" t="s">
        <v>3483</v>
      </c>
      <c r="D1141" s="113" t="s">
        <v>3484</v>
      </c>
    </row>
    <row r="1142" spans="1:5" ht="13" hidden="1" x14ac:dyDescent="0.25">
      <c r="A1142" s="189">
        <v>131</v>
      </c>
      <c r="B1142" s="198" t="s">
        <v>1649</v>
      </c>
      <c r="C1142" s="114" t="s">
        <v>3485</v>
      </c>
      <c r="D1142" s="113" t="s">
        <v>3486</v>
      </c>
    </row>
    <row r="1143" spans="1:5" ht="13" hidden="1" x14ac:dyDescent="0.25">
      <c r="A1143" s="189">
        <v>131</v>
      </c>
      <c r="B1143" s="198" t="s">
        <v>1649</v>
      </c>
      <c r="C1143" s="114" t="s">
        <v>3487</v>
      </c>
      <c r="D1143" s="113" t="s">
        <v>3488</v>
      </c>
    </row>
    <row r="1144" spans="1:5" ht="13" hidden="1" x14ac:dyDescent="0.25">
      <c r="A1144" s="189">
        <v>131</v>
      </c>
      <c r="B1144" s="198" t="s">
        <v>1649</v>
      </c>
      <c r="C1144" s="114" t="s">
        <v>3489</v>
      </c>
      <c r="D1144" s="113" t="s">
        <v>3490</v>
      </c>
    </row>
    <row r="1145" spans="1:5" ht="13" hidden="1" x14ac:dyDescent="0.25">
      <c r="A1145" s="189">
        <v>131</v>
      </c>
      <c r="B1145" s="198" t="s">
        <v>1649</v>
      </c>
      <c r="C1145" s="114" t="s">
        <v>3491</v>
      </c>
      <c r="D1145" s="113" t="s">
        <v>3492</v>
      </c>
    </row>
    <row r="1146" spans="1:5" ht="13" hidden="1" x14ac:dyDescent="0.25">
      <c r="A1146" s="189">
        <v>131</v>
      </c>
      <c r="B1146" s="198" t="s">
        <v>1649</v>
      </c>
      <c r="C1146" s="114" t="s">
        <v>3493</v>
      </c>
      <c r="D1146" s="113" t="s">
        <v>1663</v>
      </c>
    </row>
    <row r="1147" spans="1:5" ht="13" hidden="1" x14ac:dyDescent="0.25">
      <c r="A1147" s="189">
        <v>131</v>
      </c>
      <c r="B1147" s="198" t="s">
        <v>1649</v>
      </c>
      <c r="C1147" s="114" t="s">
        <v>3494</v>
      </c>
      <c r="D1147" s="113" t="s">
        <v>3495</v>
      </c>
    </row>
    <row r="1148" spans="1:5" ht="13" hidden="1" x14ac:dyDescent="0.25">
      <c r="A1148" s="189">
        <v>131</v>
      </c>
      <c r="B1148" s="198" t="s">
        <v>1649</v>
      </c>
      <c r="C1148" s="114" t="s">
        <v>3496</v>
      </c>
      <c r="D1148" s="113" t="s">
        <v>3497</v>
      </c>
    </row>
    <row r="1149" spans="1:5" ht="13" hidden="1" x14ac:dyDescent="0.25">
      <c r="A1149" s="189">
        <v>131</v>
      </c>
      <c r="B1149" s="198" t="s">
        <v>1649</v>
      </c>
      <c r="C1149" s="114" t="s">
        <v>3498</v>
      </c>
      <c r="D1149" s="113" t="s">
        <v>3499</v>
      </c>
    </row>
    <row r="1150" spans="1:5" ht="13" hidden="1" x14ac:dyDescent="0.25">
      <c r="A1150" s="189">
        <v>131</v>
      </c>
      <c r="B1150" s="198" t="s">
        <v>1649</v>
      </c>
      <c r="C1150" s="114" t="s">
        <v>3500</v>
      </c>
      <c r="D1150" s="113" t="s">
        <v>3501</v>
      </c>
    </row>
    <row r="1151" spans="1:5" ht="13" hidden="1" x14ac:dyDescent="0.25">
      <c r="A1151" s="189">
        <v>131</v>
      </c>
      <c r="B1151" s="198" t="s">
        <v>1649</v>
      </c>
      <c r="C1151" s="114" t="s">
        <v>3502</v>
      </c>
      <c r="D1151" s="113" t="s">
        <v>3503</v>
      </c>
    </row>
    <row r="1152" spans="1:5" ht="13" hidden="1" x14ac:dyDescent="0.25">
      <c r="A1152" s="189">
        <v>131</v>
      </c>
      <c r="B1152" s="198" t="s">
        <v>1649</v>
      </c>
      <c r="C1152" s="114" t="s">
        <v>3154</v>
      </c>
      <c r="D1152" s="113" t="s">
        <v>3155</v>
      </c>
    </row>
    <row r="1153" spans="1:5" ht="13" hidden="1" x14ac:dyDescent="0.25">
      <c r="A1153" s="189">
        <v>131</v>
      </c>
      <c r="B1153" s="198" t="s">
        <v>1649</v>
      </c>
      <c r="C1153" s="114" t="s">
        <v>3156</v>
      </c>
      <c r="D1153" s="113" t="s">
        <v>3157</v>
      </c>
    </row>
    <row r="1154" spans="1:5" ht="13" hidden="1" x14ac:dyDescent="0.25">
      <c r="A1154" s="189">
        <v>131</v>
      </c>
      <c r="B1154" s="198" t="s">
        <v>1649</v>
      </c>
      <c r="C1154" s="114" t="s">
        <v>3158</v>
      </c>
      <c r="D1154" s="113" t="s">
        <v>3159</v>
      </c>
    </row>
    <row r="1155" spans="1:5" ht="13" hidden="1" x14ac:dyDescent="0.25">
      <c r="A1155" s="189">
        <v>131</v>
      </c>
      <c r="B1155" s="198" t="s">
        <v>1649</v>
      </c>
      <c r="C1155" s="114" t="s">
        <v>3160</v>
      </c>
      <c r="D1155" s="113" t="s">
        <v>3161</v>
      </c>
    </row>
    <row r="1156" spans="1:5" ht="13" hidden="1" x14ac:dyDescent="0.25">
      <c r="A1156" s="189">
        <v>131</v>
      </c>
      <c r="B1156" s="198" t="s">
        <v>1649</v>
      </c>
      <c r="C1156" s="114" t="s">
        <v>3162</v>
      </c>
      <c r="D1156" s="113" t="s">
        <v>3163</v>
      </c>
    </row>
    <row r="1157" spans="1:5" ht="13" hidden="1" x14ac:dyDescent="0.25">
      <c r="A1157" s="189">
        <v>131</v>
      </c>
      <c r="B1157" s="198" t="s">
        <v>1649</v>
      </c>
      <c r="C1157" s="114" t="s">
        <v>3164</v>
      </c>
      <c r="D1157" s="113" t="s">
        <v>3165</v>
      </c>
    </row>
    <row r="1158" spans="1:5" ht="13" hidden="1" x14ac:dyDescent="0.25">
      <c r="A1158" s="189">
        <v>131</v>
      </c>
      <c r="B1158" s="198" t="s">
        <v>1649</v>
      </c>
      <c r="C1158" s="114" t="s">
        <v>3166</v>
      </c>
      <c r="D1158" s="113" t="s">
        <v>3167</v>
      </c>
    </row>
    <row r="1159" spans="1:5" ht="13" hidden="1" x14ac:dyDescent="0.25">
      <c r="A1159" s="189">
        <v>131</v>
      </c>
      <c r="B1159" s="198" t="s">
        <v>1649</v>
      </c>
      <c r="C1159" s="114" t="s">
        <v>3168</v>
      </c>
      <c r="D1159" s="113" t="s">
        <v>3169</v>
      </c>
    </row>
    <row r="1160" spans="1:5" ht="13" hidden="1" x14ac:dyDescent="0.25">
      <c r="A1160" s="189">
        <v>131</v>
      </c>
      <c r="B1160" s="198" t="s">
        <v>1649</v>
      </c>
      <c r="C1160" s="114" t="s">
        <v>3170</v>
      </c>
      <c r="D1160" s="113" t="s">
        <v>3171</v>
      </c>
    </row>
    <row r="1161" spans="1:5" ht="13" hidden="1" x14ac:dyDescent="0.25">
      <c r="A1161" s="189">
        <v>131</v>
      </c>
      <c r="B1161" s="198" t="s">
        <v>1649</v>
      </c>
      <c r="C1161" s="114" t="s">
        <v>3172</v>
      </c>
      <c r="D1161" s="113" t="s">
        <v>3173</v>
      </c>
    </row>
    <row r="1162" spans="1:5" ht="13" hidden="1" x14ac:dyDescent="0.25">
      <c r="A1162" s="189">
        <v>131</v>
      </c>
      <c r="B1162" s="198" t="s">
        <v>1649</v>
      </c>
      <c r="C1162" s="114" t="s">
        <v>3174</v>
      </c>
      <c r="D1162" s="113" t="s">
        <v>3175</v>
      </c>
    </row>
    <row r="1163" spans="1:5" ht="13" hidden="1" x14ac:dyDescent="0.25">
      <c r="A1163" s="189">
        <v>131</v>
      </c>
      <c r="B1163" s="198" t="s">
        <v>1649</v>
      </c>
      <c r="C1163" s="114" t="s">
        <v>3176</v>
      </c>
      <c r="D1163" s="113" t="s">
        <v>3177</v>
      </c>
    </row>
    <row r="1164" spans="1:5" ht="13" hidden="1" x14ac:dyDescent="0.25">
      <c r="A1164" s="189">
        <v>131</v>
      </c>
      <c r="B1164" s="198" t="s">
        <v>1649</v>
      </c>
      <c r="C1164" s="114" t="s">
        <v>3178</v>
      </c>
      <c r="D1164" s="113" t="s">
        <v>3179</v>
      </c>
      <c r="E1164" s="116" t="s">
        <v>4227</v>
      </c>
    </row>
    <row r="1165" spans="1:5" ht="13" hidden="1" x14ac:dyDescent="0.25">
      <c r="A1165" s="189">
        <v>131</v>
      </c>
      <c r="B1165" s="198" t="s">
        <v>1649</v>
      </c>
      <c r="C1165" s="114" t="s">
        <v>3180</v>
      </c>
      <c r="D1165" s="113" t="s">
        <v>3181</v>
      </c>
      <c r="E1165" s="116" t="s">
        <v>4227</v>
      </c>
    </row>
    <row r="1166" spans="1:5" ht="13" hidden="1" x14ac:dyDescent="0.25">
      <c r="A1166" s="189">
        <v>131</v>
      </c>
      <c r="B1166" s="198" t="s">
        <v>1649</v>
      </c>
      <c r="C1166" s="114" t="s">
        <v>3182</v>
      </c>
      <c r="D1166" s="113" t="s">
        <v>3183</v>
      </c>
      <c r="E1166" s="116" t="s">
        <v>4227</v>
      </c>
    </row>
    <row r="1167" spans="1:5" ht="13" hidden="1" x14ac:dyDescent="0.25">
      <c r="A1167" s="189">
        <v>131</v>
      </c>
      <c r="B1167" s="198" t="s">
        <v>1649</v>
      </c>
      <c r="C1167" s="114" t="s">
        <v>3184</v>
      </c>
      <c r="D1167" s="113" t="s">
        <v>3185</v>
      </c>
      <c r="E1167" s="116" t="s">
        <v>4227</v>
      </c>
    </row>
    <row r="1168" spans="1:5" ht="26" hidden="1" x14ac:dyDescent="0.25">
      <c r="A1168" s="189">
        <v>131</v>
      </c>
      <c r="B1168" s="198" t="s">
        <v>1649</v>
      </c>
      <c r="C1168" s="114" t="s">
        <v>3186</v>
      </c>
      <c r="D1168" s="113" t="s">
        <v>3187</v>
      </c>
      <c r="E1168" s="116" t="s">
        <v>4227</v>
      </c>
    </row>
    <row r="1169" spans="1:5" ht="13" hidden="1" x14ac:dyDescent="0.25">
      <c r="A1169" s="189">
        <v>131</v>
      </c>
      <c r="B1169" s="198" t="s">
        <v>1649</v>
      </c>
      <c r="C1169" s="114" t="s">
        <v>3188</v>
      </c>
      <c r="D1169" s="113" t="s">
        <v>3189</v>
      </c>
      <c r="E1169" s="116" t="s">
        <v>4227</v>
      </c>
    </row>
    <row r="1170" spans="1:5" ht="13" hidden="1" x14ac:dyDescent="0.25">
      <c r="A1170" s="189">
        <v>131</v>
      </c>
      <c r="B1170" s="198" t="s">
        <v>1649</v>
      </c>
      <c r="C1170" s="114" t="s">
        <v>3190</v>
      </c>
      <c r="D1170" s="113" t="s">
        <v>3191</v>
      </c>
      <c r="E1170" s="116" t="s">
        <v>4227</v>
      </c>
    </row>
    <row r="1171" spans="1:5" ht="13" hidden="1" x14ac:dyDescent="0.25">
      <c r="A1171" s="189">
        <v>131</v>
      </c>
      <c r="B1171" s="198" t="s">
        <v>1649</v>
      </c>
      <c r="C1171" s="114" t="s">
        <v>3192</v>
      </c>
      <c r="D1171" s="113" t="s">
        <v>3193</v>
      </c>
      <c r="E1171" s="116" t="s">
        <v>4227</v>
      </c>
    </row>
    <row r="1172" spans="1:5" ht="13" hidden="1" x14ac:dyDescent="0.25">
      <c r="A1172" s="189">
        <v>131</v>
      </c>
      <c r="B1172" s="198" t="s">
        <v>1649</v>
      </c>
      <c r="C1172" s="114" t="s">
        <v>3194</v>
      </c>
      <c r="D1172" s="113" t="s">
        <v>3195</v>
      </c>
      <c r="E1172" s="116" t="s">
        <v>4227</v>
      </c>
    </row>
    <row r="1173" spans="1:5" ht="13" hidden="1" x14ac:dyDescent="0.25">
      <c r="A1173" s="189">
        <v>131</v>
      </c>
      <c r="B1173" s="198" t="s">
        <v>1649</v>
      </c>
      <c r="C1173" s="114" t="s">
        <v>3196</v>
      </c>
      <c r="D1173" s="113" t="s">
        <v>3197</v>
      </c>
      <c r="E1173" s="116" t="s">
        <v>4227</v>
      </c>
    </row>
    <row r="1174" spans="1:5" ht="13" hidden="1" x14ac:dyDescent="0.25">
      <c r="A1174" s="189">
        <v>131</v>
      </c>
      <c r="B1174" s="198" t="s">
        <v>1649</v>
      </c>
      <c r="C1174" s="114" t="s">
        <v>3198</v>
      </c>
      <c r="D1174" s="113" t="s">
        <v>3199</v>
      </c>
      <c r="E1174" s="116" t="s">
        <v>4227</v>
      </c>
    </row>
    <row r="1175" spans="1:5" ht="13" hidden="1" x14ac:dyDescent="0.25">
      <c r="A1175" s="189">
        <v>131</v>
      </c>
      <c r="B1175" s="198" t="s">
        <v>1649</v>
      </c>
      <c r="C1175" s="114" t="s">
        <v>3200</v>
      </c>
      <c r="D1175" s="113" t="s">
        <v>3201</v>
      </c>
      <c r="E1175" s="116" t="s">
        <v>4227</v>
      </c>
    </row>
    <row r="1176" spans="1:5" ht="13" hidden="1" x14ac:dyDescent="0.25">
      <c r="A1176" s="189">
        <v>131</v>
      </c>
      <c r="B1176" s="198" t="s">
        <v>1649</v>
      </c>
      <c r="C1176" s="114" t="s">
        <v>3202</v>
      </c>
      <c r="D1176" s="113" t="s">
        <v>4013</v>
      </c>
      <c r="E1176" s="116" t="s">
        <v>4227</v>
      </c>
    </row>
    <row r="1177" spans="1:5" ht="13" hidden="1" x14ac:dyDescent="0.25">
      <c r="A1177" s="189">
        <v>131</v>
      </c>
      <c r="B1177" s="198" t="s">
        <v>1649</v>
      </c>
      <c r="C1177" s="114" t="s">
        <v>3203</v>
      </c>
      <c r="D1177" s="113" t="s">
        <v>3204</v>
      </c>
      <c r="E1177" s="116" t="s">
        <v>4227</v>
      </c>
    </row>
    <row r="1178" spans="1:5" ht="13" hidden="1" x14ac:dyDescent="0.25">
      <c r="A1178" s="189">
        <v>131</v>
      </c>
      <c r="B1178" s="198" t="s">
        <v>1649</v>
      </c>
      <c r="C1178" s="114" t="s">
        <v>3205</v>
      </c>
      <c r="D1178" s="113" t="s">
        <v>3206</v>
      </c>
      <c r="E1178" s="116" t="s">
        <v>4227</v>
      </c>
    </row>
    <row r="1179" spans="1:5" ht="13" hidden="1" x14ac:dyDescent="0.25">
      <c r="A1179" s="189">
        <v>131</v>
      </c>
      <c r="B1179" s="198" t="s">
        <v>1649</v>
      </c>
      <c r="C1179" s="114" t="s">
        <v>3207</v>
      </c>
      <c r="D1179" s="113" t="s">
        <v>3208</v>
      </c>
      <c r="E1179" s="116" t="s">
        <v>4227</v>
      </c>
    </row>
    <row r="1180" spans="1:5" ht="13" hidden="1" x14ac:dyDescent="0.25">
      <c r="A1180" s="189">
        <v>131</v>
      </c>
      <c r="B1180" s="198" t="s">
        <v>1649</v>
      </c>
      <c r="C1180" s="114" t="s">
        <v>3209</v>
      </c>
      <c r="D1180" s="113" t="s">
        <v>3210</v>
      </c>
      <c r="E1180" s="116" t="s">
        <v>4227</v>
      </c>
    </row>
    <row r="1181" spans="1:5" ht="13" hidden="1" x14ac:dyDescent="0.25">
      <c r="A1181" s="189">
        <v>131</v>
      </c>
      <c r="B1181" s="198" t="s">
        <v>1649</v>
      </c>
      <c r="C1181" s="114" t="s">
        <v>3211</v>
      </c>
      <c r="D1181" s="113" t="s">
        <v>3212</v>
      </c>
      <c r="E1181" s="116" t="s">
        <v>4227</v>
      </c>
    </row>
    <row r="1182" spans="1:5" ht="13" hidden="1" x14ac:dyDescent="0.25">
      <c r="A1182" s="189">
        <v>131</v>
      </c>
      <c r="B1182" s="198" t="s">
        <v>1649</v>
      </c>
      <c r="C1182" s="114" t="s">
        <v>3213</v>
      </c>
      <c r="D1182" s="113" t="s">
        <v>3214</v>
      </c>
    </row>
    <row r="1183" spans="1:5" ht="26" hidden="1" x14ac:dyDescent="0.25">
      <c r="A1183" s="189">
        <v>131</v>
      </c>
      <c r="B1183" s="198" t="s">
        <v>1649</v>
      </c>
      <c r="C1183" s="114" t="s">
        <v>3215</v>
      </c>
      <c r="D1183" s="113" t="s">
        <v>1457</v>
      </c>
    </row>
    <row r="1184" spans="1:5" ht="13" hidden="1" x14ac:dyDescent="0.25">
      <c r="A1184" s="190">
        <v>131</v>
      </c>
      <c r="B1184" s="199" t="s">
        <v>1649</v>
      </c>
      <c r="C1184" s="114" t="s">
        <v>1458</v>
      </c>
      <c r="D1184" s="113" t="s">
        <v>1459</v>
      </c>
    </row>
    <row r="1185" spans="1:5" ht="13" hidden="1" x14ac:dyDescent="0.25">
      <c r="A1185" s="174" t="s">
        <v>1460</v>
      </c>
      <c r="B1185" s="195" t="s">
        <v>1461</v>
      </c>
      <c r="C1185" s="114" t="s">
        <v>1462</v>
      </c>
      <c r="D1185" s="113" t="s">
        <v>1463</v>
      </c>
      <c r="E1185" s="116" t="s">
        <v>4227</v>
      </c>
    </row>
    <row r="1186" spans="1:5" ht="13" hidden="1" x14ac:dyDescent="0.25">
      <c r="A1186" s="174">
        <v>148</v>
      </c>
      <c r="B1186" s="195" t="s">
        <v>3010</v>
      </c>
      <c r="C1186" s="114" t="s">
        <v>3011</v>
      </c>
      <c r="D1186" s="113" t="s">
        <v>3012</v>
      </c>
    </row>
    <row r="1187" spans="1:5" ht="13" hidden="1" x14ac:dyDescent="0.25">
      <c r="A1187" s="174">
        <v>148</v>
      </c>
      <c r="B1187" s="195" t="s">
        <v>3010</v>
      </c>
      <c r="C1187" s="114" t="s">
        <v>633</v>
      </c>
      <c r="D1187" s="113" t="s">
        <v>3195</v>
      </c>
      <c r="E1187" s="116" t="s">
        <v>4227</v>
      </c>
    </row>
    <row r="1188" spans="1:5" ht="13" hidden="1" x14ac:dyDescent="0.25">
      <c r="A1188" s="174">
        <v>148</v>
      </c>
      <c r="B1188" s="195" t="s">
        <v>3010</v>
      </c>
      <c r="C1188" s="114" t="s">
        <v>3013</v>
      </c>
      <c r="D1188" s="113" t="s">
        <v>3014</v>
      </c>
    </row>
    <row r="1189" spans="1:5" ht="13" hidden="1" x14ac:dyDescent="0.25">
      <c r="A1189" s="174">
        <v>148</v>
      </c>
      <c r="B1189" s="195" t="s">
        <v>3010</v>
      </c>
      <c r="C1189" s="114" t="s">
        <v>4127</v>
      </c>
      <c r="D1189" s="113" t="s">
        <v>4128</v>
      </c>
    </row>
    <row r="1190" spans="1:5" ht="13" hidden="1" x14ac:dyDescent="0.25">
      <c r="A1190" s="174">
        <v>148</v>
      </c>
      <c r="B1190" s="195" t="s">
        <v>3010</v>
      </c>
      <c r="C1190" s="114" t="s">
        <v>3015</v>
      </c>
      <c r="D1190" s="113" t="s">
        <v>3016</v>
      </c>
    </row>
    <row r="1191" spans="1:5" ht="13" hidden="1" x14ac:dyDescent="0.25">
      <c r="A1191" s="174">
        <v>150</v>
      </c>
      <c r="B1191" s="195" t="s">
        <v>3017</v>
      </c>
      <c r="C1191" s="117" t="s">
        <v>3018</v>
      </c>
      <c r="D1191" s="113" t="s">
        <v>3019</v>
      </c>
    </row>
    <row r="1192" spans="1:5" ht="13" hidden="1" x14ac:dyDescent="0.25">
      <c r="A1192" s="174">
        <v>150</v>
      </c>
      <c r="B1192" s="195" t="s">
        <v>3017</v>
      </c>
      <c r="C1192" s="114">
        <v>1</v>
      </c>
      <c r="D1192" s="152" t="s">
        <v>3020</v>
      </c>
    </row>
    <row r="1193" spans="1:5" ht="13" hidden="1" x14ac:dyDescent="0.25">
      <c r="A1193" s="174">
        <v>152</v>
      </c>
      <c r="B1193" s="195" t="s">
        <v>835</v>
      </c>
      <c r="C1193" s="115" t="s">
        <v>1318</v>
      </c>
      <c r="D1193" s="113" t="s">
        <v>1926</v>
      </c>
      <c r="E1193" s="183" t="s">
        <v>1926</v>
      </c>
    </row>
    <row r="1194" spans="1:5" ht="13" hidden="1" x14ac:dyDescent="0.25">
      <c r="A1194" s="174">
        <v>153</v>
      </c>
      <c r="B1194" s="195" t="s">
        <v>3021</v>
      </c>
      <c r="C1194" s="114" t="s">
        <v>3022</v>
      </c>
      <c r="D1194" s="113" t="s">
        <v>3023</v>
      </c>
      <c r="E1194" s="183"/>
    </row>
    <row r="1195" spans="1:5" ht="13" hidden="1" x14ac:dyDescent="0.25">
      <c r="A1195" s="174">
        <v>153</v>
      </c>
      <c r="B1195" s="195" t="s">
        <v>3021</v>
      </c>
      <c r="C1195" s="114" t="s">
        <v>3024</v>
      </c>
      <c r="D1195" s="113" t="s">
        <v>3025</v>
      </c>
      <c r="E1195" s="183"/>
    </row>
    <row r="1196" spans="1:5" ht="13" hidden="1" x14ac:dyDescent="0.25">
      <c r="A1196" s="174">
        <v>153</v>
      </c>
      <c r="B1196" s="195" t="s">
        <v>3021</v>
      </c>
      <c r="C1196" s="114" t="s">
        <v>1543</v>
      </c>
      <c r="D1196" s="113" t="s">
        <v>1544</v>
      </c>
      <c r="E1196" s="183"/>
    </row>
    <row r="1197" spans="1:5" ht="13" hidden="1" x14ac:dyDescent="0.25">
      <c r="A1197" s="174">
        <v>153</v>
      </c>
      <c r="B1197" s="195" t="s">
        <v>3021</v>
      </c>
      <c r="C1197" s="114" t="s">
        <v>1545</v>
      </c>
      <c r="D1197" s="113" t="s">
        <v>1546</v>
      </c>
      <c r="E1197" s="183"/>
    </row>
    <row r="1198" spans="1:5" ht="13" hidden="1" x14ac:dyDescent="0.25">
      <c r="A1198" s="174">
        <v>153</v>
      </c>
      <c r="B1198" s="195" t="s">
        <v>3021</v>
      </c>
      <c r="C1198" s="114" t="s">
        <v>1547</v>
      </c>
      <c r="D1198" s="113" t="s">
        <v>1548</v>
      </c>
      <c r="E1198" s="183"/>
    </row>
    <row r="1199" spans="1:5" ht="13" hidden="1" x14ac:dyDescent="0.25">
      <c r="A1199" s="174">
        <v>154</v>
      </c>
      <c r="B1199" s="195" t="s">
        <v>1549</v>
      </c>
      <c r="C1199" s="114" t="s">
        <v>83</v>
      </c>
      <c r="D1199" s="113" t="s">
        <v>1550</v>
      </c>
      <c r="E1199" s="183"/>
    </row>
    <row r="1200" spans="1:5" ht="13" hidden="1" x14ac:dyDescent="0.25">
      <c r="A1200" s="174">
        <v>154</v>
      </c>
      <c r="B1200" s="195" t="s">
        <v>1549</v>
      </c>
      <c r="C1200" s="114" t="s">
        <v>85</v>
      </c>
      <c r="D1200" s="113" t="s">
        <v>1551</v>
      </c>
      <c r="E1200" s="183"/>
    </row>
    <row r="1201" spans="1:5" ht="13" hidden="1" x14ac:dyDescent="0.25">
      <c r="A1201" s="174">
        <v>154</v>
      </c>
      <c r="B1201" s="195" t="s">
        <v>1549</v>
      </c>
      <c r="C1201" s="114" t="s">
        <v>3574</v>
      </c>
      <c r="D1201" s="113" t="s">
        <v>1552</v>
      </c>
      <c r="E1201" s="183"/>
    </row>
    <row r="1202" spans="1:5" ht="13" hidden="1" x14ac:dyDescent="0.25">
      <c r="A1202" s="174">
        <v>154</v>
      </c>
      <c r="B1202" s="195" t="s">
        <v>1549</v>
      </c>
      <c r="C1202" s="114" t="s">
        <v>3583</v>
      </c>
      <c r="D1202" s="113" t="s">
        <v>1553</v>
      </c>
      <c r="E1202" s="183"/>
    </row>
    <row r="1203" spans="1:5" ht="13" hidden="1" x14ac:dyDescent="0.25">
      <c r="A1203" s="174">
        <v>154</v>
      </c>
      <c r="B1203" s="195" t="s">
        <v>1549</v>
      </c>
      <c r="C1203" s="114" t="s">
        <v>3134</v>
      </c>
      <c r="D1203" s="113" t="s">
        <v>1554</v>
      </c>
      <c r="E1203" s="183"/>
    </row>
    <row r="1204" spans="1:5" ht="13" hidden="1" x14ac:dyDescent="0.25">
      <c r="A1204" s="174">
        <v>154</v>
      </c>
      <c r="B1204" s="195" t="s">
        <v>1549</v>
      </c>
      <c r="C1204" s="114" t="s">
        <v>3136</v>
      </c>
      <c r="D1204" s="113" t="s">
        <v>1555</v>
      </c>
      <c r="E1204" s="183"/>
    </row>
    <row r="1205" spans="1:5" ht="13" hidden="1" x14ac:dyDescent="0.25">
      <c r="A1205" s="174">
        <v>154</v>
      </c>
      <c r="B1205" s="195" t="s">
        <v>1549</v>
      </c>
      <c r="C1205" s="114" t="s">
        <v>3140</v>
      </c>
      <c r="D1205" s="113" t="s">
        <v>1556</v>
      </c>
      <c r="E1205" s="183"/>
    </row>
    <row r="1206" spans="1:5" ht="13" hidden="1" x14ac:dyDescent="0.25">
      <c r="A1206" s="174">
        <v>154</v>
      </c>
      <c r="B1206" s="195" t="s">
        <v>1549</v>
      </c>
      <c r="C1206" s="114" t="s">
        <v>3142</v>
      </c>
      <c r="D1206" s="113" t="s">
        <v>1557</v>
      </c>
      <c r="E1206" s="183"/>
    </row>
    <row r="1207" spans="1:5" ht="13" hidden="1" x14ac:dyDescent="0.25">
      <c r="A1207" s="174">
        <v>154</v>
      </c>
      <c r="B1207" s="195" t="s">
        <v>1549</v>
      </c>
      <c r="C1207" s="114" t="s">
        <v>3146</v>
      </c>
      <c r="D1207" s="113" t="s">
        <v>1558</v>
      </c>
      <c r="E1207" s="183"/>
    </row>
    <row r="1208" spans="1:5" ht="13" hidden="1" x14ac:dyDescent="0.25">
      <c r="A1208" s="174">
        <v>154</v>
      </c>
      <c r="B1208" s="195" t="s">
        <v>1549</v>
      </c>
      <c r="C1208" s="114" t="s">
        <v>2157</v>
      </c>
      <c r="D1208" s="113" t="s">
        <v>1559</v>
      </c>
      <c r="E1208" s="183"/>
    </row>
    <row r="1209" spans="1:5" ht="13" hidden="1" x14ac:dyDescent="0.25">
      <c r="A1209" s="174">
        <v>154</v>
      </c>
      <c r="B1209" s="195" t="s">
        <v>1549</v>
      </c>
      <c r="C1209" s="114" t="s">
        <v>2159</v>
      </c>
      <c r="D1209" s="113" t="s">
        <v>1560</v>
      </c>
      <c r="E1209" s="183"/>
    </row>
    <row r="1210" spans="1:5" ht="13" hidden="1" x14ac:dyDescent="0.25">
      <c r="A1210" s="174">
        <v>154</v>
      </c>
      <c r="B1210" s="195" t="s">
        <v>1549</v>
      </c>
      <c r="C1210" s="114" t="s">
        <v>2165</v>
      </c>
      <c r="D1210" s="113" t="s">
        <v>1561</v>
      </c>
      <c r="E1210" s="183"/>
    </row>
    <row r="1211" spans="1:5" ht="13" hidden="1" x14ac:dyDescent="0.25">
      <c r="A1211" s="174">
        <v>154</v>
      </c>
      <c r="B1211" s="195" t="s">
        <v>1549</v>
      </c>
      <c r="C1211" s="114" t="s">
        <v>941</v>
      </c>
      <c r="D1211" s="113" t="s">
        <v>1562</v>
      </c>
      <c r="E1211" s="183"/>
    </row>
    <row r="1212" spans="1:5" ht="13" hidden="1" x14ac:dyDescent="0.25">
      <c r="A1212" s="174">
        <v>154</v>
      </c>
      <c r="B1212" s="195" t="s">
        <v>1549</v>
      </c>
      <c r="C1212" s="114" t="s">
        <v>943</v>
      </c>
      <c r="D1212" s="113" t="s">
        <v>1563</v>
      </c>
      <c r="E1212" s="183"/>
    </row>
    <row r="1213" spans="1:5" ht="13" hidden="1" x14ac:dyDescent="0.25">
      <c r="A1213" s="174">
        <v>154</v>
      </c>
      <c r="B1213" s="195" t="s">
        <v>1549</v>
      </c>
      <c r="C1213" s="114" t="s">
        <v>949</v>
      </c>
      <c r="D1213" s="113" t="s">
        <v>1564</v>
      </c>
      <c r="E1213" s="183"/>
    </row>
    <row r="1214" spans="1:5" ht="13" hidden="1" x14ac:dyDescent="0.25">
      <c r="A1214" s="174">
        <v>154</v>
      </c>
      <c r="B1214" s="195" t="s">
        <v>1549</v>
      </c>
      <c r="C1214" s="114" t="s">
        <v>951</v>
      </c>
      <c r="D1214" s="113" t="s">
        <v>1565</v>
      </c>
      <c r="E1214" s="183"/>
    </row>
    <row r="1215" spans="1:5" ht="13" hidden="1" x14ac:dyDescent="0.25">
      <c r="A1215" s="174">
        <v>154</v>
      </c>
      <c r="B1215" s="195" t="s">
        <v>1549</v>
      </c>
      <c r="C1215" s="114" t="s">
        <v>953</v>
      </c>
      <c r="D1215" s="113" t="s">
        <v>1566</v>
      </c>
      <c r="E1215" s="183"/>
    </row>
    <row r="1216" spans="1:5" ht="13" hidden="1" x14ac:dyDescent="0.25">
      <c r="A1216" s="174">
        <v>154</v>
      </c>
      <c r="B1216" s="195" t="s">
        <v>1549</v>
      </c>
      <c r="C1216" s="114" t="s">
        <v>955</v>
      </c>
      <c r="D1216" s="113" t="s">
        <v>1895</v>
      </c>
      <c r="E1216" s="183"/>
    </row>
    <row r="1217" spans="1:5" ht="13" hidden="1" x14ac:dyDescent="0.25">
      <c r="A1217" s="174">
        <v>154</v>
      </c>
      <c r="B1217" s="195" t="s">
        <v>1549</v>
      </c>
      <c r="C1217" s="114" t="s">
        <v>23</v>
      </c>
      <c r="D1217" s="113" t="s">
        <v>1896</v>
      </c>
      <c r="E1217" s="183"/>
    </row>
    <row r="1218" spans="1:5" ht="13" hidden="1" x14ac:dyDescent="0.25">
      <c r="A1218" s="174">
        <v>155</v>
      </c>
      <c r="B1218" s="195" t="s">
        <v>1897</v>
      </c>
      <c r="C1218" s="114" t="s">
        <v>1898</v>
      </c>
      <c r="D1218" s="113" t="s">
        <v>1899</v>
      </c>
      <c r="E1218" s="183"/>
    </row>
    <row r="1219" spans="1:5" ht="13" hidden="1" x14ac:dyDescent="0.25">
      <c r="A1219" s="174">
        <v>155</v>
      </c>
      <c r="B1219" s="195" t="s">
        <v>1897</v>
      </c>
      <c r="C1219" s="114" t="s">
        <v>1900</v>
      </c>
      <c r="D1219" s="113" t="s">
        <v>1901</v>
      </c>
      <c r="E1219" s="183"/>
    </row>
    <row r="1220" spans="1:5" ht="13" hidden="1" x14ac:dyDescent="0.25">
      <c r="A1220" s="174">
        <v>155</v>
      </c>
      <c r="B1220" s="195" t="s">
        <v>1897</v>
      </c>
      <c r="C1220" s="114" t="s">
        <v>1902</v>
      </c>
      <c r="D1220" s="113" t="s">
        <v>1903</v>
      </c>
      <c r="E1220" s="183"/>
    </row>
    <row r="1221" spans="1:5" ht="13" hidden="1" x14ac:dyDescent="0.25">
      <c r="A1221" s="174">
        <v>155</v>
      </c>
      <c r="B1221" s="195" t="s">
        <v>1897</v>
      </c>
      <c r="C1221" s="114" t="s">
        <v>1904</v>
      </c>
      <c r="D1221" s="113" t="s">
        <v>1905</v>
      </c>
      <c r="E1221" s="183"/>
    </row>
    <row r="1222" spans="1:5" ht="13" hidden="1" x14ac:dyDescent="0.25">
      <c r="A1222" s="174">
        <v>155</v>
      </c>
      <c r="B1222" s="195" t="s">
        <v>1897</v>
      </c>
      <c r="C1222" s="114" t="s">
        <v>1906</v>
      </c>
      <c r="D1222" s="113" t="s">
        <v>1907</v>
      </c>
      <c r="E1222" s="183"/>
    </row>
    <row r="1223" spans="1:5" ht="13" hidden="1" x14ac:dyDescent="0.25">
      <c r="A1223" s="174">
        <v>156</v>
      </c>
      <c r="B1223" s="195" t="s">
        <v>1908</v>
      </c>
      <c r="C1223" s="114" t="s">
        <v>530</v>
      </c>
      <c r="D1223" s="113" t="s">
        <v>1909</v>
      </c>
      <c r="E1223" s="183"/>
    </row>
    <row r="1224" spans="1:5" ht="13" hidden="1" x14ac:dyDescent="0.25">
      <c r="A1224" s="174">
        <v>156</v>
      </c>
      <c r="B1224" s="195" t="s">
        <v>1908</v>
      </c>
      <c r="C1224" s="114" t="s">
        <v>1910</v>
      </c>
      <c r="D1224" s="113" t="s">
        <v>1177</v>
      </c>
      <c r="E1224" s="183"/>
    </row>
    <row r="1225" spans="1:5" ht="13" hidden="1" x14ac:dyDescent="0.25">
      <c r="A1225" s="174">
        <v>156</v>
      </c>
      <c r="B1225" s="195" t="s">
        <v>1908</v>
      </c>
      <c r="C1225" s="114" t="s">
        <v>1155</v>
      </c>
      <c r="D1225" s="113" t="s">
        <v>1911</v>
      </c>
      <c r="E1225" s="183"/>
    </row>
    <row r="1226" spans="1:5" ht="13" hidden="1" x14ac:dyDescent="0.25">
      <c r="A1226" s="174">
        <v>156</v>
      </c>
      <c r="B1226" s="195" t="s">
        <v>1908</v>
      </c>
      <c r="C1226" s="114" t="s">
        <v>1912</v>
      </c>
      <c r="D1226" s="113" t="s">
        <v>1913</v>
      </c>
      <c r="E1226" s="183"/>
    </row>
    <row r="1227" spans="1:5" ht="13" hidden="1" x14ac:dyDescent="0.25">
      <c r="A1227" s="174">
        <v>156</v>
      </c>
      <c r="B1227" s="195" t="s">
        <v>1908</v>
      </c>
      <c r="C1227" s="114" t="s">
        <v>1914</v>
      </c>
      <c r="D1227" s="113" t="s">
        <v>1915</v>
      </c>
      <c r="E1227" s="183"/>
    </row>
    <row r="1228" spans="1:5" ht="13" hidden="1" x14ac:dyDescent="0.25">
      <c r="A1228" s="174">
        <v>156</v>
      </c>
      <c r="B1228" s="195" t="s">
        <v>1908</v>
      </c>
      <c r="C1228" s="114" t="s">
        <v>1916</v>
      </c>
      <c r="D1228" s="113" t="s">
        <v>1917</v>
      </c>
      <c r="E1228" s="183"/>
    </row>
    <row r="1229" spans="1:5" ht="13" hidden="1" x14ac:dyDescent="0.25">
      <c r="A1229" s="174">
        <v>156</v>
      </c>
      <c r="B1229" s="195" t="s">
        <v>1908</v>
      </c>
      <c r="C1229" s="114" t="s">
        <v>1918</v>
      </c>
      <c r="D1229" s="113" t="s">
        <v>1919</v>
      </c>
      <c r="E1229" s="183"/>
    </row>
    <row r="1230" spans="1:5" ht="13" hidden="1" x14ac:dyDescent="0.25">
      <c r="A1230" s="174">
        <v>156</v>
      </c>
      <c r="B1230" s="195" t="s">
        <v>1908</v>
      </c>
      <c r="C1230" s="114" t="s">
        <v>1920</v>
      </c>
      <c r="D1230" s="113" t="s">
        <v>1921</v>
      </c>
      <c r="E1230" s="183"/>
    </row>
    <row r="1231" spans="1:5" ht="13" hidden="1" x14ac:dyDescent="0.25">
      <c r="A1231" s="174">
        <v>156</v>
      </c>
      <c r="B1231" s="195" t="s">
        <v>1908</v>
      </c>
      <c r="C1231" s="114" t="s">
        <v>1368</v>
      </c>
      <c r="D1231" s="113" t="s">
        <v>1922</v>
      </c>
      <c r="E1231" s="183"/>
    </row>
    <row r="1232" spans="1:5" ht="13" hidden="1" x14ac:dyDescent="0.25">
      <c r="A1232" s="174">
        <v>156</v>
      </c>
      <c r="B1232" s="195" t="s">
        <v>1908</v>
      </c>
      <c r="C1232" s="114" t="s">
        <v>1923</v>
      </c>
      <c r="D1232" s="113" t="s">
        <v>1924</v>
      </c>
      <c r="E1232" s="183"/>
    </row>
    <row r="1233" spans="1:5" ht="13" hidden="1" x14ac:dyDescent="0.25">
      <c r="A1233" s="174">
        <v>160</v>
      </c>
      <c r="B1233" s="195" t="s">
        <v>1925</v>
      </c>
      <c r="C1233" s="115" t="s">
        <v>1318</v>
      </c>
      <c r="D1233" s="113" t="s">
        <v>1926</v>
      </c>
      <c r="E1233" s="183" t="s">
        <v>1926</v>
      </c>
    </row>
    <row r="1234" spans="1:5" ht="13" hidden="1" x14ac:dyDescent="0.25">
      <c r="A1234" s="174">
        <v>162</v>
      </c>
      <c r="B1234" s="195" t="s">
        <v>1927</v>
      </c>
      <c r="C1234" s="107" t="s">
        <v>83</v>
      </c>
      <c r="D1234" s="113" t="s">
        <v>1928</v>
      </c>
      <c r="E1234" s="183"/>
    </row>
    <row r="1235" spans="1:5" ht="13" hidden="1" x14ac:dyDescent="0.25">
      <c r="A1235" s="174">
        <v>162</v>
      </c>
      <c r="B1235" s="195" t="s">
        <v>1927</v>
      </c>
      <c r="C1235" s="107" t="s">
        <v>85</v>
      </c>
      <c r="D1235" s="113" t="s">
        <v>1929</v>
      </c>
      <c r="E1235" s="183"/>
    </row>
    <row r="1236" spans="1:5" ht="13" hidden="1" x14ac:dyDescent="0.25">
      <c r="A1236" s="174">
        <v>162</v>
      </c>
      <c r="B1236" s="195" t="s">
        <v>1927</v>
      </c>
      <c r="C1236" s="107" t="s">
        <v>87</v>
      </c>
      <c r="D1236" s="113" t="s">
        <v>1930</v>
      </c>
      <c r="E1236" s="183"/>
    </row>
    <row r="1237" spans="1:5" ht="13" hidden="1" x14ac:dyDescent="0.25">
      <c r="A1237" s="174">
        <v>162</v>
      </c>
      <c r="B1237" s="195" t="s">
        <v>1927</v>
      </c>
      <c r="C1237" s="107" t="s">
        <v>3574</v>
      </c>
      <c r="D1237" s="113" t="s">
        <v>1931</v>
      </c>
      <c r="E1237" s="183"/>
    </row>
    <row r="1238" spans="1:5" ht="13" hidden="1" x14ac:dyDescent="0.25">
      <c r="A1238" s="174">
        <v>162</v>
      </c>
      <c r="B1238" s="195" t="s">
        <v>1927</v>
      </c>
      <c r="C1238" s="107" t="s">
        <v>3132</v>
      </c>
      <c r="D1238" s="113" t="s">
        <v>1932</v>
      </c>
      <c r="E1238" s="183"/>
    </row>
    <row r="1239" spans="1:5" ht="13" hidden="1" x14ac:dyDescent="0.25">
      <c r="A1239" s="174">
        <v>162</v>
      </c>
      <c r="B1239" s="195" t="s">
        <v>1927</v>
      </c>
      <c r="C1239" s="107" t="s">
        <v>3577</v>
      </c>
      <c r="D1239" s="113" t="s">
        <v>1933</v>
      </c>
      <c r="E1239" s="183"/>
    </row>
    <row r="1240" spans="1:5" ht="13" hidden="1" x14ac:dyDescent="0.25">
      <c r="A1240" s="174">
        <v>162</v>
      </c>
      <c r="B1240" s="195" t="s">
        <v>1927</v>
      </c>
      <c r="C1240" s="107" t="s">
        <v>3579</v>
      </c>
      <c r="D1240" s="113" t="s">
        <v>1934</v>
      </c>
      <c r="E1240" s="183"/>
    </row>
    <row r="1241" spans="1:5" ht="13" hidden="1" x14ac:dyDescent="0.25">
      <c r="A1241" s="174">
        <v>162</v>
      </c>
      <c r="B1241" s="195" t="s">
        <v>1927</v>
      </c>
      <c r="C1241" s="107" t="s">
        <v>3581</v>
      </c>
      <c r="D1241" s="113" t="s">
        <v>1935</v>
      </c>
      <c r="E1241" s="183"/>
    </row>
    <row r="1242" spans="1:5" ht="13" hidden="1" x14ac:dyDescent="0.25">
      <c r="A1242" s="174">
        <v>162</v>
      </c>
      <c r="B1242" s="195" t="s">
        <v>1927</v>
      </c>
      <c r="C1242" s="107" t="s">
        <v>3583</v>
      </c>
      <c r="D1242" s="113" t="s">
        <v>1936</v>
      </c>
      <c r="E1242" s="183"/>
    </row>
    <row r="1243" spans="1:5" ht="13" hidden="1" x14ac:dyDescent="0.25">
      <c r="A1243" s="174">
        <v>162</v>
      </c>
      <c r="B1243" s="195" t="s">
        <v>1927</v>
      </c>
      <c r="C1243" s="107">
        <v>21</v>
      </c>
      <c r="D1243" s="113" t="s">
        <v>1937</v>
      </c>
      <c r="E1243" s="116" t="s">
        <v>4227</v>
      </c>
    </row>
    <row r="1244" spans="1:5" ht="13" hidden="1" x14ac:dyDescent="0.25">
      <c r="A1244" s="174">
        <v>162</v>
      </c>
      <c r="B1244" s="195" t="s">
        <v>1927</v>
      </c>
      <c r="C1244" s="107">
        <v>22</v>
      </c>
      <c r="D1244" s="113" t="s">
        <v>1938</v>
      </c>
      <c r="E1244" s="116" t="s">
        <v>4227</v>
      </c>
    </row>
    <row r="1245" spans="1:5" ht="13" hidden="1" x14ac:dyDescent="0.25">
      <c r="A1245" s="174">
        <v>162</v>
      </c>
      <c r="B1245" s="195" t="s">
        <v>1927</v>
      </c>
      <c r="C1245" s="107">
        <v>23</v>
      </c>
      <c r="D1245" s="113" t="s">
        <v>1939</v>
      </c>
      <c r="E1245" s="116" t="s">
        <v>4227</v>
      </c>
    </row>
    <row r="1246" spans="1:5" ht="13" hidden="1" x14ac:dyDescent="0.25">
      <c r="A1246" s="174">
        <v>162</v>
      </c>
      <c r="B1246" s="195" t="s">
        <v>1927</v>
      </c>
      <c r="C1246" s="107">
        <v>24</v>
      </c>
      <c r="D1246" s="113" t="s">
        <v>1940</v>
      </c>
      <c r="E1246" s="116" t="s">
        <v>4227</v>
      </c>
    </row>
    <row r="1247" spans="1:5" ht="13" hidden="1" x14ac:dyDescent="0.25">
      <c r="A1247" s="174">
        <v>162</v>
      </c>
      <c r="B1247" s="195" t="s">
        <v>1927</v>
      </c>
      <c r="C1247" s="107">
        <v>25</v>
      </c>
      <c r="D1247" s="113" t="s">
        <v>1941</v>
      </c>
      <c r="E1247" s="116" t="s">
        <v>4227</v>
      </c>
    </row>
    <row r="1248" spans="1:5" ht="13" hidden="1" x14ac:dyDescent="0.25">
      <c r="A1248" s="174">
        <v>162</v>
      </c>
      <c r="B1248" s="195" t="s">
        <v>1927</v>
      </c>
      <c r="C1248" s="107">
        <v>26</v>
      </c>
      <c r="D1248" s="113" t="s">
        <v>1942</v>
      </c>
      <c r="E1248" s="116" t="s">
        <v>4227</v>
      </c>
    </row>
    <row r="1249" spans="1:5" ht="13" hidden="1" x14ac:dyDescent="0.25">
      <c r="A1249" s="174">
        <v>162</v>
      </c>
      <c r="B1249" s="195" t="s">
        <v>1927</v>
      </c>
      <c r="C1249" s="107">
        <v>27</v>
      </c>
      <c r="D1249" s="113" t="s">
        <v>3735</v>
      </c>
      <c r="E1249" s="116" t="s">
        <v>4227</v>
      </c>
    </row>
    <row r="1250" spans="1:5" ht="13" hidden="1" x14ac:dyDescent="0.25">
      <c r="A1250" s="174">
        <v>162</v>
      </c>
      <c r="B1250" s="195" t="s">
        <v>1927</v>
      </c>
      <c r="C1250" s="107">
        <v>28</v>
      </c>
      <c r="D1250" s="113" t="s">
        <v>3736</v>
      </c>
      <c r="E1250" s="116" t="s">
        <v>4227</v>
      </c>
    </row>
    <row r="1251" spans="1:5" ht="13" hidden="1" x14ac:dyDescent="0.25">
      <c r="A1251" s="174">
        <v>162</v>
      </c>
      <c r="B1251" s="195" t="s">
        <v>1927</v>
      </c>
      <c r="C1251" s="107">
        <v>29</v>
      </c>
      <c r="D1251" s="113" t="s">
        <v>3737</v>
      </c>
      <c r="E1251" s="116" t="s">
        <v>4227</v>
      </c>
    </row>
    <row r="1252" spans="1:5" ht="13" hidden="1" x14ac:dyDescent="0.25">
      <c r="A1252" s="174">
        <v>162</v>
      </c>
      <c r="B1252" s="195" t="s">
        <v>1927</v>
      </c>
      <c r="C1252" s="107">
        <v>30</v>
      </c>
      <c r="D1252" s="113" t="s">
        <v>3738</v>
      </c>
      <c r="E1252" s="116" t="s">
        <v>4227</v>
      </c>
    </row>
    <row r="1253" spans="1:5" ht="13" hidden="1" x14ac:dyDescent="0.25">
      <c r="A1253" s="174">
        <v>162</v>
      </c>
      <c r="B1253" s="195" t="s">
        <v>1927</v>
      </c>
      <c r="C1253" s="107">
        <v>31</v>
      </c>
      <c r="D1253" s="113" t="s">
        <v>3739</v>
      </c>
      <c r="E1253" s="116" t="s">
        <v>4227</v>
      </c>
    </row>
    <row r="1254" spans="1:5" ht="13" hidden="1" x14ac:dyDescent="0.25">
      <c r="A1254" s="174">
        <v>162</v>
      </c>
      <c r="B1254" s="195" t="s">
        <v>1927</v>
      </c>
      <c r="C1254" s="107">
        <v>32</v>
      </c>
      <c r="D1254" s="113" t="s">
        <v>3740</v>
      </c>
      <c r="E1254" s="116" t="s">
        <v>4227</v>
      </c>
    </row>
    <row r="1255" spans="1:5" ht="13" hidden="1" x14ac:dyDescent="0.25">
      <c r="A1255" s="174">
        <v>162</v>
      </c>
      <c r="B1255" s="195" t="s">
        <v>1927</v>
      </c>
      <c r="C1255" s="107">
        <v>33</v>
      </c>
      <c r="D1255" s="113" t="s">
        <v>3741</v>
      </c>
      <c r="E1255" s="116" t="s">
        <v>4227</v>
      </c>
    </row>
    <row r="1256" spans="1:5" ht="13" hidden="1" x14ac:dyDescent="0.25">
      <c r="A1256" s="174">
        <v>162</v>
      </c>
      <c r="B1256" s="195" t="s">
        <v>1927</v>
      </c>
      <c r="C1256" s="107">
        <v>34</v>
      </c>
      <c r="D1256" s="113" t="s">
        <v>3742</v>
      </c>
      <c r="E1256" s="116" t="s">
        <v>4227</v>
      </c>
    </row>
    <row r="1257" spans="1:5" ht="13" hidden="1" x14ac:dyDescent="0.25">
      <c r="A1257" s="174">
        <v>162</v>
      </c>
      <c r="B1257" s="195" t="s">
        <v>1927</v>
      </c>
      <c r="C1257" s="107">
        <v>35</v>
      </c>
      <c r="D1257" s="113" t="s">
        <v>3743</v>
      </c>
      <c r="E1257" s="116" t="s">
        <v>4227</v>
      </c>
    </row>
    <row r="1258" spans="1:5" ht="13" hidden="1" x14ac:dyDescent="0.25">
      <c r="A1258" s="174">
        <v>162</v>
      </c>
      <c r="B1258" s="195" t="s">
        <v>1927</v>
      </c>
      <c r="C1258" s="107">
        <v>36</v>
      </c>
      <c r="D1258" s="113" t="s">
        <v>3744</v>
      </c>
      <c r="E1258" s="116" t="s">
        <v>4227</v>
      </c>
    </row>
    <row r="1259" spans="1:5" ht="13" hidden="1" x14ac:dyDescent="0.25">
      <c r="A1259" s="174">
        <v>162</v>
      </c>
      <c r="B1259" s="195" t="s">
        <v>1927</v>
      </c>
      <c r="C1259" s="107">
        <v>37</v>
      </c>
      <c r="D1259" s="113" t="s">
        <v>3745</v>
      </c>
      <c r="E1259" s="116" t="s">
        <v>4227</v>
      </c>
    </row>
    <row r="1260" spans="1:5" ht="13" hidden="1" x14ac:dyDescent="0.25">
      <c r="A1260" s="174">
        <v>162</v>
      </c>
      <c r="B1260" s="195" t="s">
        <v>1927</v>
      </c>
      <c r="C1260" s="107">
        <v>38</v>
      </c>
      <c r="D1260" s="113" t="s">
        <v>3746</v>
      </c>
      <c r="E1260" s="116" t="s">
        <v>4227</v>
      </c>
    </row>
    <row r="1261" spans="1:5" ht="13" hidden="1" x14ac:dyDescent="0.25">
      <c r="A1261" s="174">
        <v>162</v>
      </c>
      <c r="B1261" s="195" t="s">
        <v>1927</v>
      </c>
      <c r="C1261" s="107">
        <v>39</v>
      </c>
      <c r="D1261" s="113" t="s">
        <v>3747</v>
      </c>
      <c r="E1261" s="116" t="s">
        <v>4227</v>
      </c>
    </row>
    <row r="1262" spans="1:5" ht="13" hidden="1" x14ac:dyDescent="0.25">
      <c r="A1262" s="174">
        <v>162</v>
      </c>
      <c r="B1262" s="195" t="s">
        <v>1927</v>
      </c>
      <c r="C1262" s="107">
        <v>40</v>
      </c>
      <c r="D1262" s="113" t="s">
        <v>3748</v>
      </c>
      <c r="E1262" s="116" t="s">
        <v>4227</v>
      </c>
    </row>
    <row r="1263" spans="1:5" ht="13" hidden="1" x14ac:dyDescent="0.25">
      <c r="A1263" s="174">
        <v>162</v>
      </c>
      <c r="B1263" s="195" t="s">
        <v>1927</v>
      </c>
      <c r="C1263" s="107">
        <v>41</v>
      </c>
      <c r="D1263" s="113" t="s">
        <v>3749</v>
      </c>
      <c r="E1263" s="116" t="s">
        <v>4227</v>
      </c>
    </row>
    <row r="1264" spans="1:5" ht="13" hidden="1" x14ac:dyDescent="0.25">
      <c r="A1264" s="174">
        <v>162</v>
      </c>
      <c r="B1264" s="195" t="s">
        <v>1927</v>
      </c>
      <c r="C1264" s="107">
        <v>42</v>
      </c>
      <c r="D1264" s="113" t="s">
        <v>2337</v>
      </c>
      <c r="E1264" s="116" t="s">
        <v>4227</v>
      </c>
    </row>
    <row r="1265" spans="1:5" ht="13" hidden="1" x14ac:dyDescent="0.25">
      <c r="A1265" s="174">
        <v>162</v>
      </c>
      <c r="B1265" s="195" t="s">
        <v>1927</v>
      </c>
      <c r="C1265" s="107">
        <v>43</v>
      </c>
      <c r="D1265" s="113" t="s">
        <v>2338</v>
      </c>
      <c r="E1265" s="116" t="s">
        <v>4227</v>
      </c>
    </row>
    <row r="1266" spans="1:5" ht="13" hidden="1" x14ac:dyDescent="0.25">
      <c r="A1266" s="174">
        <v>162</v>
      </c>
      <c r="B1266" s="195" t="s">
        <v>1927</v>
      </c>
      <c r="C1266" s="107">
        <v>44</v>
      </c>
      <c r="D1266" s="113" t="s">
        <v>2339</v>
      </c>
      <c r="E1266" s="116" t="s">
        <v>4227</v>
      </c>
    </row>
    <row r="1267" spans="1:5" ht="13" hidden="1" x14ac:dyDescent="0.25">
      <c r="A1267" s="174">
        <v>162</v>
      </c>
      <c r="B1267" s="195" t="s">
        <v>1927</v>
      </c>
      <c r="C1267" s="107">
        <v>45</v>
      </c>
      <c r="D1267" s="113" t="s">
        <v>2340</v>
      </c>
      <c r="E1267" s="116" t="s">
        <v>4227</v>
      </c>
    </row>
    <row r="1268" spans="1:5" ht="13" hidden="1" x14ac:dyDescent="0.25">
      <c r="A1268" s="174">
        <v>162</v>
      </c>
      <c r="B1268" s="195" t="s">
        <v>1927</v>
      </c>
      <c r="C1268" s="107">
        <v>46</v>
      </c>
      <c r="D1268" s="113" t="s">
        <v>2341</v>
      </c>
      <c r="E1268" s="116" t="s">
        <v>4227</v>
      </c>
    </row>
    <row r="1269" spans="1:5" ht="13" hidden="1" x14ac:dyDescent="0.25">
      <c r="A1269" s="174">
        <v>162</v>
      </c>
      <c r="B1269" s="195" t="s">
        <v>1927</v>
      </c>
      <c r="C1269" s="107">
        <v>47</v>
      </c>
      <c r="D1269" s="113" t="s">
        <v>2342</v>
      </c>
      <c r="E1269" s="116" t="s">
        <v>4227</v>
      </c>
    </row>
    <row r="1270" spans="1:5" ht="13" hidden="1" x14ac:dyDescent="0.25">
      <c r="A1270" s="174">
        <v>162</v>
      </c>
      <c r="B1270" s="195" t="s">
        <v>1927</v>
      </c>
      <c r="C1270" s="107" t="s">
        <v>1804</v>
      </c>
      <c r="D1270" s="113" t="s">
        <v>2343</v>
      </c>
      <c r="E1270" s="183"/>
    </row>
    <row r="1271" spans="1:5" ht="13" hidden="1" x14ac:dyDescent="0.25">
      <c r="A1271" s="174">
        <v>162</v>
      </c>
      <c r="B1271" s="195" t="s">
        <v>1927</v>
      </c>
      <c r="C1271" s="107" t="s">
        <v>1806</v>
      </c>
      <c r="D1271" s="113" t="s">
        <v>2344</v>
      </c>
      <c r="E1271" s="183"/>
    </row>
    <row r="1272" spans="1:5" ht="13" hidden="1" x14ac:dyDescent="0.25">
      <c r="A1272" s="174">
        <v>162</v>
      </c>
      <c r="B1272" s="195" t="s">
        <v>1927</v>
      </c>
      <c r="C1272" s="107" t="s">
        <v>1808</v>
      </c>
      <c r="D1272" s="113" t="s">
        <v>2345</v>
      </c>
      <c r="E1272" s="183"/>
    </row>
    <row r="1273" spans="1:5" ht="13" hidden="1" x14ac:dyDescent="0.25">
      <c r="A1273" s="174">
        <v>162</v>
      </c>
      <c r="B1273" s="195" t="s">
        <v>1927</v>
      </c>
      <c r="C1273" s="107" t="s">
        <v>2346</v>
      </c>
      <c r="D1273" s="113" t="s">
        <v>2347</v>
      </c>
      <c r="E1273" s="183"/>
    </row>
    <row r="1274" spans="1:5" ht="13" hidden="1" x14ac:dyDescent="0.25">
      <c r="A1274" s="174">
        <v>162</v>
      </c>
      <c r="B1274" s="195" t="s">
        <v>1927</v>
      </c>
      <c r="C1274" s="107">
        <v>60</v>
      </c>
      <c r="D1274" s="113" t="s">
        <v>2348</v>
      </c>
      <c r="E1274" s="116" t="s">
        <v>4227</v>
      </c>
    </row>
    <row r="1275" spans="1:5" ht="13" hidden="1" x14ac:dyDescent="0.25">
      <c r="A1275" s="174">
        <v>162</v>
      </c>
      <c r="B1275" s="195" t="s">
        <v>1927</v>
      </c>
      <c r="C1275" s="107">
        <v>61</v>
      </c>
      <c r="D1275" s="113" t="s">
        <v>2349</v>
      </c>
      <c r="E1275" s="116" t="s">
        <v>4227</v>
      </c>
    </row>
    <row r="1276" spans="1:5" ht="13" hidden="1" x14ac:dyDescent="0.25">
      <c r="A1276" s="174">
        <v>162</v>
      </c>
      <c r="B1276" s="195" t="s">
        <v>1927</v>
      </c>
      <c r="C1276" s="107">
        <v>62</v>
      </c>
      <c r="D1276" s="113" t="s">
        <v>2350</v>
      </c>
      <c r="E1276" s="116" t="s">
        <v>4227</v>
      </c>
    </row>
    <row r="1277" spans="1:5" ht="13" hidden="1" x14ac:dyDescent="0.25">
      <c r="A1277" s="174">
        <v>162</v>
      </c>
      <c r="B1277" s="195" t="s">
        <v>1927</v>
      </c>
      <c r="C1277" s="114">
        <v>63</v>
      </c>
      <c r="D1277" s="113" t="s">
        <v>2351</v>
      </c>
      <c r="E1277" s="116" t="s">
        <v>4227</v>
      </c>
    </row>
    <row r="1278" spans="1:5" ht="13" hidden="1" x14ac:dyDescent="0.25">
      <c r="A1278" s="174">
        <v>162</v>
      </c>
      <c r="B1278" s="195" t="s">
        <v>1927</v>
      </c>
      <c r="C1278" s="107">
        <v>70</v>
      </c>
      <c r="D1278" s="113" t="s">
        <v>4085</v>
      </c>
      <c r="E1278" s="183"/>
    </row>
    <row r="1279" spans="1:5" ht="13" hidden="1" x14ac:dyDescent="0.25">
      <c r="A1279" s="174">
        <v>162</v>
      </c>
      <c r="B1279" s="195" t="s">
        <v>1927</v>
      </c>
      <c r="C1279" s="107">
        <v>74</v>
      </c>
      <c r="D1279" s="113" t="s">
        <v>4086</v>
      </c>
      <c r="E1279" s="183"/>
    </row>
    <row r="1280" spans="1:5" ht="13" hidden="1" x14ac:dyDescent="0.25">
      <c r="A1280" s="174">
        <v>162</v>
      </c>
      <c r="B1280" s="195" t="s">
        <v>1927</v>
      </c>
      <c r="C1280" s="107">
        <v>78</v>
      </c>
      <c r="D1280" s="113" t="s">
        <v>4122</v>
      </c>
      <c r="E1280" s="183"/>
    </row>
    <row r="1281" spans="1:5" ht="13" hidden="1" x14ac:dyDescent="0.25">
      <c r="A1281" s="174">
        <v>162</v>
      </c>
      <c r="B1281" s="195" t="s">
        <v>1927</v>
      </c>
      <c r="C1281" s="107">
        <v>79</v>
      </c>
      <c r="D1281" s="113" t="s">
        <v>4123</v>
      </c>
      <c r="E1281" s="183"/>
    </row>
    <row r="1282" spans="1:5" ht="13" hidden="1" x14ac:dyDescent="0.25">
      <c r="A1282" s="174">
        <v>162</v>
      </c>
      <c r="B1282" s="195" t="s">
        <v>1927</v>
      </c>
      <c r="C1282" s="107">
        <v>80</v>
      </c>
      <c r="D1282" s="113" t="s">
        <v>4124</v>
      </c>
      <c r="E1282" s="183"/>
    </row>
    <row r="1283" spans="1:5" ht="26" hidden="1" x14ac:dyDescent="0.25">
      <c r="A1283" s="174">
        <v>165</v>
      </c>
      <c r="B1283" s="195" t="s">
        <v>2352</v>
      </c>
      <c r="C1283" s="114" t="s">
        <v>4022</v>
      </c>
      <c r="D1283" s="113" t="s">
        <v>4023</v>
      </c>
      <c r="E1283" s="183"/>
    </row>
    <row r="1284" spans="1:5" ht="26" hidden="1" x14ac:dyDescent="0.25">
      <c r="A1284" s="174">
        <v>165</v>
      </c>
      <c r="B1284" s="195" t="s">
        <v>2352</v>
      </c>
      <c r="C1284" s="114" t="s">
        <v>4024</v>
      </c>
      <c r="D1284" s="113" t="s">
        <v>4025</v>
      </c>
      <c r="E1284" s="183"/>
    </row>
    <row r="1285" spans="1:5" ht="13" hidden="1" x14ac:dyDescent="0.25">
      <c r="A1285" s="174">
        <v>165</v>
      </c>
      <c r="B1285" s="195" t="s">
        <v>2352</v>
      </c>
      <c r="C1285" s="114" t="s">
        <v>4026</v>
      </c>
      <c r="D1285" s="113" t="s">
        <v>4027</v>
      </c>
      <c r="E1285" s="183"/>
    </row>
    <row r="1286" spans="1:5" ht="13" hidden="1" x14ac:dyDescent="0.25">
      <c r="A1286" s="174">
        <v>165</v>
      </c>
      <c r="B1286" s="195" t="s">
        <v>2352</v>
      </c>
      <c r="C1286" s="114" t="s">
        <v>4028</v>
      </c>
      <c r="D1286" s="113" t="s">
        <v>4029</v>
      </c>
      <c r="E1286" s="183"/>
    </row>
    <row r="1287" spans="1:5" ht="26" hidden="1" x14ac:dyDescent="0.25">
      <c r="A1287" s="174">
        <v>165</v>
      </c>
      <c r="B1287" s="195" t="s">
        <v>2352</v>
      </c>
      <c r="C1287" s="114" t="s">
        <v>4030</v>
      </c>
      <c r="D1287" s="113" t="s">
        <v>4031</v>
      </c>
      <c r="E1287" s="183"/>
    </row>
    <row r="1288" spans="1:5" ht="26" hidden="1" x14ac:dyDescent="0.25">
      <c r="A1288" s="174">
        <v>165</v>
      </c>
      <c r="B1288" s="195" t="s">
        <v>2352</v>
      </c>
      <c r="C1288" s="114" t="s">
        <v>4032</v>
      </c>
      <c r="D1288" s="113" t="s">
        <v>4033</v>
      </c>
      <c r="E1288" s="183"/>
    </row>
    <row r="1289" spans="1:5" ht="13" hidden="1" x14ac:dyDescent="0.25">
      <c r="A1289" s="174">
        <v>165</v>
      </c>
      <c r="B1289" s="195" t="s">
        <v>2352</v>
      </c>
      <c r="C1289" s="114" t="s">
        <v>4034</v>
      </c>
      <c r="D1289" s="113" t="s">
        <v>4035</v>
      </c>
      <c r="E1289" s="183"/>
    </row>
    <row r="1290" spans="1:5" ht="13" hidden="1" x14ac:dyDescent="0.25">
      <c r="A1290" s="174">
        <v>165</v>
      </c>
      <c r="B1290" s="195" t="s">
        <v>2352</v>
      </c>
      <c r="C1290" s="114" t="s">
        <v>4036</v>
      </c>
      <c r="D1290" s="113" t="s">
        <v>4037</v>
      </c>
      <c r="E1290" s="183"/>
    </row>
    <row r="1291" spans="1:5" ht="13" hidden="1" x14ac:dyDescent="0.25">
      <c r="A1291" s="174">
        <v>165</v>
      </c>
      <c r="B1291" s="195" t="s">
        <v>2352</v>
      </c>
      <c r="C1291" s="114" t="s">
        <v>4038</v>
      </c>
      <c r="D1291" s="113" t="s">
        <v>4039</v>
      </c>
      <c r="E1291" s="183"/>
    </row>
    <row r="1292" spans="1:5" ht="13" hidden="1" x14ac:dyDescent="0.25">
      <c r="A1292" s="174">
        <v>165</v>
      </c>
      <c r="B1292" s="195" t="s">
        <v>2352</v>
      </c>
      <c r="C1292" s="114" t="s">
        <v>2353</v>
      </c>
      <c r="D1292" s="113" t="s">
        <v>2354</v>
      </c>
      <c r="E1292" s="183"/>
    </row>
    <row r="1293" spans="1:5" ht="13" hidden="1" x14ac:dyDescent="0.25">
      <c r="A1293" s="174">
        <v>165</v>
      </c>
      <c r="B1293" s="195" t="s">
        <v>2352</v>
      </c>
      <c r="C1293" s="114" t="s">
        <v>2355</v>
      </c>
      <c r="D1293" s="113" t="s">
        <v>2356</v>
      </c>
      <c r="E1293" s="116" t="s">
        <v>4227</v>
      </c>
    </row>
    <row r="1294" spans="1:5" ht="13" hidden="1" x14ac:dyDescent="0.25">
      <c r="A1294" s="174">
        <v>165</v>
      </c>
      <c r="B1294" s="195" t="s">
        <v>2352</v>
      </c>
      <c r="C1294" s="114" t="s">
        <v>2357</v>
      </c>
      <c r="D1294" s="113" t="s">
        <v>2358</v>
      </c>
      <c r="E1294" s="183"/>
    </row>
    <row r="1295" spans="1:5" ht="13" hidden="1" x14ac:dyDescent="0.25">
      <c r="A1295" s="174">
        <v>165</v>
      </c>
      <c r="B1295" s="195" t="s">
        <v>2352</v>
      </c>
      <c r="C1295" s="114" t="s">
        <v>2359</v>
      </c>
      <c r="D1295" s="113" t="s">
        <v>2360</v>
      </c>
      <c r="E1295" s="183"/>
    </row>
    <row r="1296" spans="1:5" ht="13" hidden="1" x14ac:dyDescent="0.25">
      <c r="A1296" s="174">
        <v>165</v>
      </c>
      <c r="B1296" s="195" t="s">
        <v>2352</v>
      </c>
      <c r="C1296" s="114" t="s">
        <v>2361</v>
      </c>
      <c r="D1296" s="113" t="s">
        <v>2362</v>
      </c>
      <c r="E1296" s="116" t="s">
        <v>4227</v>
      </c>
    </row>
    <row r="1297" spans="1:5" ht="13" hidden="1" x14ac:dyDescent="0.25">
      <c r="A1297" s="174">
        <v>165</v>
      </c>
      <c r="B1297" s="195" t="s">
        <v>2352</v>
      </c>
      <c r="C1297" s="114" t="s">
        <v>2363</v>
      </c>
      <c r="D1297" s="113" t="s">
        <v>2364</v>
      </c>
      <c r="E1297" s="116" t="s">
        <v>4227</v>
      </c>
    </row>
    <row r="1298" spans="1:5" ht="13" hidden="1" x14ac:dyDescent="0.25">
      <c r="A1298" s="174">
        <v>165</v>
      </c>
      <c r="B1298" s="195" t="s">
        <v>2352</v>
      </c>
      <c r="C1298" s="114" t="s">
        <v>2365</v>
      </c>
      <c r="D1298" s="113" t="s">
        <v>2366</v>
      </c>
      <c r="E1298" s="183"/>
    </row>
    <row r="1299" spans="1:5" ht="13" hidden="1" x14ac:dyDescent="0.25">
      <c r="A1299" s="174">
        <v>165</v>
      </c>
      <c r="B1299" s="195" t="s">
        <v>2352</v>
      </c>
      <c r="C1299" s="114" t="s">
        <v>2367</v>
      </c>
      <c r="D1299" s="113" t="s">
        <v>643</v>
      </c>
      <c r="E1299" s="116" t="s">
        <v>4227</v>
      </c>
    </row>
    <row r="1300" spans="1:5" ht="13" hidden="1" x14ac:dyDescent="0.25">
      <c r="A1300" s="174">
        <v>165</v>
      </c>
      <c r="B1300" s="195" t="s">
        <v>2352</v>
      </c>
      <c r="C1300" s="114" t="s">
        <v>3885</v>
      </c>
      <c r="D1300" s="113" t="s">
        <v>3886</v>
      </c>
      <c r="E1300" s="183"/>
    </row>
    <row r="1301" spans="1:5" ht="13" hidden="1" x14ac:dyDescent="0.25">
      <c r="A1301" s="174">
        <v>165</v>
      </c>
      <c r="B1301" s="195" t="s">
        <v>2352</v>
      </c>
      <c r="C1301" s="114" t="s">
        <v>3887</v>
      </c>
      <c r="D1301" s="113" t="s">
        <v>3888</v>
      </c>
      <c r="E1301" s="183"/>
    </row>
    <row r="1302" spans="1:5" ht="13" hidden="1" x14ac:dyDescent="0.25">
      <c r="A1302" s="174">
        <v>165</v>
      </c>
      <c r="B1302" s="195" t="s">
        <v>2352</v>
      </c>
      <c r="C1302" s="114" t="s">
        <v>3889</v>
      </c>
      <c r="D1302" s="113" t="s">
        <v>3890</v>
      </c>
      <c r="E1302" s="183"/>
    </row>
    <row r="1303" spans="1:5" ht="13" hidden="1" x14ac:dyDescent="0.25">
      <c r="A1303" s="174">
        <v>165</v>
      </c>
      <c r="B1303" s="195" t="s">
        <v>2352</v>
      </c>
      <c r="C1303" s="221" t="s">
        <v>3891</v>
      </c>
      <c r="D1303" s="222" t="s">
        <v>3892</v>
      </c>
      <c r="E1303" s="116" t="s">
        <v>4227</v>
      </c>
    </row>
    <row r="1304" spans="1:5" ht="13" hidden="1" x14ac:dyDescent="0.25">
      <c r="A1304" s="174">
        <v>165</v>
      </c>
      <c r="B1304" s="195" t="s">
        <v>2352</v>
      </c>
      <c r="C1304" s="221" t="s">
        <v>3893</v>
      </c>
      <c r="D1304" s="222" t="s">
        <v>3894</v>
      </c>
      <c r="E1304" s="183"/>
    </row>
    <row r="1305" spans="1:5" ht="26" hidden="1" x14ac:dyDescent="0.25">
      <c r="A1305" s="174">
        <v>165</v>
      </c>
      <c r="B1305" s="195" t="s">
        <v>2352</v>
      </c>
      <c r="C1305" s="114" t="s">
        <v>3895</v>
      </c>
      <c r="D1305" s="113" t="s">
        <v>3896</v>
      </c>
      <c r="E1305" s="116" t="s">
        <v>4227</v>
      </c>
    </row>
    <row r="1306" spans="1:5" ht="13" hidden="1" x14ac:dyDescent="0.25">
      <c r="A1306" s="174">
        <v>165</v>
      </c>
      <c r="B1306" s="195" t="s">
        <v>2352</v>
      </c>
      <c r="C1306" s="114" t="s">
        <v>1535</v>
      </c>
      <c r="D1306" s="113" t="s">
        <v>1943</v>
      </c>
      <c r="E1306" s="183"/>
    </row>
    <row r="1307" spans="1:5" ht="13" hidden="1" x14ac:dyDescent="0.25">
      <c r="A1307" s="174">
        <v>165</v>
      </c>
      <c r="B1307" s="195" t="s">
        <v>2352</v>
      </c>
      <c r="C1307" s="114" t="s">
        <v>1944</v>
      </c>
      <c r="D1307" s="113" t="s">
        <v>1945</v>
      </c>
      <c r="E1307" s="116" t="s">
        <v>4227</v>
      </c>
    </row>
    <row r="1308" spans="1:5" ht="13" hidden="1" x14ac:dyDescent="0.25">
      <c r="A1308" s="174">
        <v>165</v>
      </c>
      <c r="B1308" s="195" t="s">
        <v>2352</v>
      </c>
      <c r="C1308" s="114" t="s">
        <v>4150</v>
      </c>
      <c r="D1308" s="113" t="s">
        <v>4151</v>
      </c>
      <c r="E1308" s="183"/>
    </row>
    <row r="1309" spans="1:5" ht="13" hidden="1" x14ac:dyDescent="0.25">
      <c r="A1309" s="174">
        <v>165</v>
      </c>
      <c r="B1309" s="195" t="s">
        <v>2352</v>
      </c>
      <c r="C1309" s="114" t="s">
        <v>1946</v>
      </c>
      <c r="D1309" s="113" t="s">
        <v>1947</v>
      </c>
      <c r="E1309" s="116" t="s">
        <v>4227</v>
      </c>
    </row>
    <row r="1310" spans="1:5" ht="13" hidden="1" x14ac:dyDescent="0.25">
      <c r="A1310" s="174">
        <v>165</v>
      </c>
      <c r="B1310" s="195" t="s">
        <v>2352</v>
      </c>
      <c r="C1310" s="114" t="s">
        <v>1948</v>
      </c>
      <c r="D1310" s="113" t="s">
        <v>1949</v>
      </c>
      <c r="E1310" s="116" t="s">
        <v>4227</v>
      </c>
    </row>
    <row r="1311" spans="1:5" ht="13" hidden="1" x14ac:dyDescent="0.25">
      <c r="A1311" s="174">
        <v>165</v>
      </c>
      <c r="B1311" s="195" t="s">
        <v>2352</v>
      </c>
      <c r="C1311" s="114" t="s">
        <v>1950</v>
      </c>
      <c r="D1311" s="113" t="s">
        <v>1951</v>
      </c>
      <c r="E1311" s="183"/>
    </row>
    <row r="1312" spans="1:5" ht="13" hidden="1" x14ac:dyDescent="0.25">
      <c r="A1312" s="174">
        <v>165</v>
      </c>
      <c r="B1312" s="195" t="s">
        <v>2352</v>
      </c>
      <c r="C1312" s="114" t="s">
        <v>1952</v>
      </c>
      <c r="D1312" s="113" t="s">
        <v>1953</v>
      </c>
      <c r="E1312" s="116" t="s">
        <v>4227</v>
      </c>
    </row>
    <row r="1313" spans="1:10" ht="13" hidden="1" x14ac:dyDescent="0.25">
      <c r="A1313" s="174">
        <v>165</v>
      </c>
      <c r="B1313" s="195" t="s">
        <v>2352</v>
      </c>
      <c r="C1313" s="114" t="s">
        <v>1954</v>
      </c>
      <c r="D1313" s="113" t="s">
        <v>1955</v>
      </c>
      <c r="E1313" s="183"/>
    </row>
    <row r="1314" spans="1:10" ht="13" hidden="1" x14ac:dyDescent="0.25">
      <c r="A1314" s="174">
        <v>165</v>
      </c>
      <c r="B1314" s="195" t="s">
        <v>2352</v>
      </c>
      <c r="C1314" s="114" t="s">
        <v>1956</v>
      </c>
      <c r="D1314" s="113" t="s">
        <v>1957</v>
      </c>
      <c r="E1314" s="183"/>
    </row>
    <row r="1315" spans="1:10" ht="13" hidden="1" x14ac:dyDescent="0.25">
      <c r="A1315" s="174">
        <v>165</v>
      </c>
      <c r="B1315" s="195" t="s">
        <v>2352</v>
      </c>
      <c r="C1315" s="114" t="s">
        <v>1958</v>
      </c>
      <c r="D1315" s="113" t="s">
        <v>1959</v>
      </c>
      <c r="E1315" s="183"/>
    </row>
    <row r="1316" spans="1:10" ht="13" hidden="1" x14ac:dyDescent="0.25">
      <c r="A1316" s="174">
        <v>165</v>
      </c>
      <c r="B1316" s="195" t="s">
        <v>2352</v>
      </c>
      <c r="C1316" s="114" t="s">
        <v>1960</v>
      </c>
      <c r="D1316" s="113" t="s">
        <v>1961</v>
      </c>
      <c r="E1316" s="116" t="s">
        <v>4227</v>
      </c>
    </row>
    <row r="1317" spans="1:10" ht="13" hidden="1" x14ac:dyDescent="0.25">
      <c r="A1317" s="174">
        <v>165</v>
      </c>
      <c r="B1317" s="195" t="s">
        <v>2352</v>
      </c>
      <c r="C1317" s="114" t="s">
        <v>1962</v>
      </c>
      <c r="D1317" s="113" t="s">
        <v>1963</v>
      </c>
      <c r="E1317" s="183"/>
    </row>
    <row r="1318" spans="1:10" ht="13" hidden="1" x14ac:dyDescent="0.25">
      <c r="A1318" s="174">
        <v>165</v>
      </c>
      <c r="B1318" s="195" t="s">
        <v>2352</v>
      </c>
      <c r="C1318" s="114" t="s">
        <v>4044</v>
      </c>
      <c r="D1318" s="113" t="s">
        <v>4045</v>
      </c>
      <c r="E1318" s="116" t="s">
        <v>4227</v>
      </c>
    </row>
    <row r="1319" spans="1:10" ht="13" hidden="1" x14ac:dyDescent="0.25">
      <c r="A1319" s="174">
        <v>165</v>
      </c>
      <c r="B1319" s="195" t="s">
        <v>2352</v>
      </c>
      <c r="C1319" s="114" t="s">
        <v>1964</v>
      </c>
      <c r="D1319" s="113" t="s">
        <v>1965</v>
      </c>
      <c r="E1319" s="183"/>
    </row>
    <row r="1320" spans="1:10" ht="13" hidden="1" x14ac:dyDescent="0.25">
      <c r="A1320" s="174">
        <v>165</v>
      </c>
      <c r="B1320" s="195" t="s">
        <v>2352</v>
      </c>
      <c r="C1320" s="114" t="s">
        <v>1966</v>
      </c>
      <c r="D1320" s="113" t="s">
        <v>1967</v>
      </c>
      <c r="E1320" s="183"/>
    </row>
    <row r="1321" spans="1:10" ht="13" hidden="1" x14ac:dyDescent="0.25">
      <c r="A1321" s="174">
        <v>165</v>
      </c>
      <c r="B1321" s="195" t="s">
        <v>2352</v>
      </c>
      <c r="C1321" s="114" t="s">
        <v>1968</v>
      </c>
      <c r="D1321" s="113" t="s">
        <v>1969</v>
      </c>
      <c r="E1321" s="183"/>
    </row>
    <row r="1322" spans="1:10" ht="13" hidden="1" x14ac:dyDescent="0.25">
      <c r="A1322" s="174">
        <v>165</v>
      </c>
      <c r="B1322" s="195" t="s">
        <v>2352</v>
      </c>
      <c r="C1322" s="114" t="s">
        <v>1970</v>
      </c>
      <c r="D1322" s="113" t="s">
        <v>1971</v>
      </c>
      <c r="E1322" s="183"/>
    </row>
    <row r="1323" spans="1:10" s="184" customFormat="1" ht="13" hidden="1" x14ac:dyDescent="0.25">
      <c r="A1323" s="174">
        <v>165</v>
      </c>
      <c r="B1323" s="195" t="s">
        <v>2352</v>
      </c>
      <c r="C1323" s="114" t="s">
        <v>3592</v>
      </c>
      <c r="D1323" s="113" t="s">
        <v>1972</v>
      </c>
      <c r="E1323" s="183"/>
      <c r="F1323" s="119"/>
      <c r="G1323" s="119"/>
      <c r="H1323" s="119"/>
      <c r="I1323" s="119"/>
      <c r="J1323" s="119"/>
    </row>
    <row r="1324" spans="1:10" ht="13" hidden="1" x14ac:dyDescent="0.25">
      <c r="A1324" s="174">
        <v>165</v>
      </c>
      <c r="B1324" s="195" t="s">
        <v>2352</v>
      </c>
      <c r="C1324" s="114" t="s">
        <v>4087</v>
      </c>
      <c r="D1324" s="113" t="s">
        <v>2379</v>
      </c>
      <c r="E1324" s="183"/>
      <c r="F1324" s="184"/>
      <c r="G1324" s="184"/>
      <c r="H1324" s="184"/>
      <c r="I1324" s="184"/>
      <c r="J1324" s="184"/>
    </row>
    <row r="1325" spans="1:10" ht="13" hidden="1" x14ac:dyDescent="0.25">
      <c r="A1325" s="174">
        <v>165</v>
      </c>
      <c r="B1325" s="195" t="s">
        <v>2352</v>
      </c>
      <c r="C1325" s="114" t="s">
        <v>1973</v>
      </c>
      <c r="D1325" s="113" t="s">
        <v>1974</v>
      </c>
      <c r="E1325" s="183"/>
    </row>
    <row r="1326" spans="1:10" ht="13" hidden="1" x14ac:dyDescent="0.25">
      <c r="A1326" s="174">
        <v>165</v>
      </c>
      <c r="B1326" s="195" t="s">
        <v>2352</v>
      </c>
      <c r="C1326" s="114" t="s">
        <v>1975</v>
      </c>
      <c r="D1326" s="113" t="s">
        <v>1976</v>
      </c>
      <c r="E1326" s="183"/>
    </row>
    <row r="1327" spans="1:10" ht="13" hidden="1" x14ac:dyDescent="0.25">
      <c r="A1327" s="174">
        <v>165</v>
      </c>
      <c r="B1327" s="195" t="s">
        <v>2352</v>
      </c>
      <c r="C1327" s="114" t="s">
        <v>1977</v>
      </c>
      <c r="D1327" s="113" t="s">
        <v>1978</v>
      </c>
      <c r="E1327" s="183"/>
    </row>
    <row r="1328" spans="1:10" ht="13" hidden="1" x14ac:dyDescent="0.25">
      <c r="A1328" s="174">
        <v>165</v>
      </c>
      <c r="B1328" s="195" t="s">
        <v>2352</v>
      </c>
      <c r="C1328" s="114" t="s">
        <v>1979</v>
      </c>
      <c r="D1328" s="113" t="s">
        <v>1980</v>
      </c>
      <c r="E1328" s="183"/>
    </row>
    <row r="1329" spans="1:5" ht="13" hidden="1" x14ac:dyDescent="0.25">
      <c r="A1329" s="174">
        <v>165</v>
      </c>
      <c r="B1329" s="195" t="s">
        <v>2352</v>
      </c>
      <c r="C1329" s="114" t="s">
        <v>1981</v>
      </c>
      <c r="D1329" s="113" t="s">
        <v>1982</v>
      </c>
      <c r="E1329" s="116" t="s">
        <v>4227</v>
      </c>
    </row>
    <row r="1330" spans="1:5" ht="13" hidden="1" x14ac:dyDescent="0.25">
      <c r="A1330" s="174">
        <v>165</v>
      </c>
      <c r="B1330" s="195" t="s">
        <v>2352</v>
      </c>
      <c r="C1330" s="114" t="s">
        <v>1983</v>
      </c>
      <c r="D1330" s="113" t="s">
        <v>1984</v>
      </c>
      <c r="E1330" s="183"/>
    </row>
    <row r="1331" spans="1:5" ht="13" hidden="1" x14ac:dyDescent="0.25">
      <c r="A1331" s="174">
        <v>165</v>
      </c>
      <c r="B1331" s="195" t="s">
        <v>2352</v>
      </c>
      <c r="C1331" s="114" t="s">
        <v>1985</v>
      </c>
      <c r="D1331" s="113" t="s">
        <v>1986</v>
      </c>
      <c r="E1331" s="183"/>
    </row>
    <row r="1332" spans="1:5" ht="13" hidden="1" x14ac:dyDescent="0.25">
      <c r="A1332" s="174">
        <v>165</v>
      </c>
      <c r="B1332" s="195" t="s">
        <v>2352</v>
      </c>
      <c r="C1332" s="114" t="s">
        <v>4088</v>
      </c>
      <c r="D1332" s="113" t="s">
        <v>4089</v>
      </c>
      <c r="E1332" s="183"/>
    </row>
    <row r="1333" spans="1:5" ht="13" hidden="1" x14ac:dyDescent="0.25">
      <c r="A1333" s="174">
        <v>165</v>
      </c>
      <c r="B1333" s="195" t="s">
        <v>2352</v>
      </c>
      <c r="C1333" s="114" t="s">
        <v>1987</v>
      </c>
      <c r="D1333" s="113" t="s">
        <v>581</v>
      </c>
      <c r="E1333" s="183"/>
    </row>
    <row r="1334" spans="1:5" ht="13" hidden="1" x14ac:dyDescent="0.25">
      <c r="A1334" s="174">
        <v>165</v>
      </c>
      <c r="B1334" s="195" t="s">
        <v>2352</v>
      </c>
      <c r="C1334" s="114" t="s">
        <v>582</v>
      </c>
      <c r="D1334" s="113" t="s">
        <v>583</v>
      </c>
      <c r="E1334" s="183"/>
    </row>
    <row r="1335" spans="1:5" ht="13" hidden="1" x14ac:dyDescent="0.25">
      <c r="A1335" s="174">
        <v>165</v>
      </c>
      <c r="B1335" s="195" t="s">
        <v>2352</v>
      </c>
      <c r="C1335" s="114" t="s">
        <v>584</v>
      </c>
      <c r="D1335" s="113" t="s">
        <v>585</v>
      </c>
      <c r="E1335" s="183"/>
    </row>
    <row r="1336" spans="1:5" ht="13" hidden="1" x14ac:dyDescent="0.25">
      <c r="A1336" s="174">
        <v>165</v>
      </c>
      <c r="B1336" s="195" t="s">
        <v>2352</v>
      </c>
      <c r="C1336" s="114" t="s">
        <v>586</v>
      </c>
      <c r="D1336" s="113" t="s">
        <v>587</v>
      </c>
      <c r="E1336" s="183"/>
    </row>
    <row r="1337" spans="1:5" ht="13" hidden="1" x14ac:dyDescent="0.25">
      <c r="A1337" s="174">
        <v>165</v>
      </c>
      <c r="B1337" s="195" t="s">
        <v>2352</v>
      </c>
      <c r="C1337" s="114" t="s">
        <v>588</v>
      </c>
      <c r="D1337" s="113" t="s">
        <v>589</v>
      </c>
      <c r="E1337" s="183"/>
    </row>
    <row r="1338" spans="1:5" ht="13" hidden="1" x14ac:dyDescent="0.25">
      <c r="A1338" s="174">
        <v>165</v>
      </c>
      <c r="B1338" s="195" t="s">
        <v>2352</v>
      </c>
      <c r="C1338" s="114" t="s">
        <v>4142</v>
      </c>
      <c r="D1338" s="113" t="s">
        <v>4144</v>
      </c>
      <c r="E1338" s="183"/>
    </row>
    <row r="1339" spans="1:5" ht="13" hidden="1" x14ac:dyDescent="0.25">
      <c r="A1339" s="174">
        <v>165</v>
      </c>
      <c r="B1339" s="195" t="s">
        <v>2352</v>
      </c>
      <c r="C1339" s="114" t="s">
        <v>590</v>
      </c>
      <c r="D1339" s="113" t="s">
        <v>591</v>
      </c>
      <c r="E1339" s="116" t="s">
        <v>4227</v>
      </c>
    </row>
    <row r="1340" spans="1:5" ht="13" hidden="1" x14ac:dyDescent="0.25">
      <c r="A1340" s="174">
        <v>165</v>
      </c>
      <c r="B1340" s="195" t="s">
        <v>2352</v>
      </c>
      <c r="C1340" s="114" t="s">
        <v>592</v>
      </c>
      <c r="D1340" s="113" t="s">
        <v>593</v>
      </c>
      <c r="E1340" s="116" t="s">
        <v>4227</v>
      </c>
    </row>
    <row r="1341" spans="1:5" ht="13" hidden="1" x14ac:dyDescent="0.25">
      <c r="A1341" s="174">
        <v>165</v>
      </c>
      <c r="B1341" s="195" t="s">
        <v>2352</v>
      </c>
      <c r="C1341" s="114" t="s">
        <v>594</v>
      </c>
      <c r="D1341" s="113" t="s">
        <v>595</v>
      </c>
      <c r="E1341" s="183"/>
    </row>
    <row r="1342" spans="1:5" ht="13" hidden="1" x14ac:dyDescent="0.25">
      <c r="A1342" s="174">
        <v>165</v>
      </c>
      <c r="B1342" s="195" t="s">
        <v>2352</v>
      </c>
      <c r="C1342" s="114" t="s">
        <v>596</v>
      </c>
      <c r="D1342" s="113" t="s">
        <v>597</v>
      </c>
      <c r="E1342" s="183"/>
    </row>
    <row r="1343" spans="1:5" ht="13" hidden="1" x14ac:dyDescent="0.25">
      <c r="A1343" s="174">
        <v>165</v>
      </c>
      <c r="B1343" s="195" t="s">
        <v>2352</v>
      </c>
      <c r="C1343" s="114" t="s">
        <v>598</v>
      </c>
      <c r="D1343" s="113" t="s">
        <v>599</v>
      </c>
      <c r="E1343" s="116" t="s">
        <v>4227</v>
      </c>
    </row>
    <row r="1344" spans="1:5" ht="13" hidden="1" x14ac:dyDescent="0.25">
      <c r="A1344" s="174">
        <v>165</v>
      </c>
      <c r="B1344" s="195" t="s">
        <v>2352</v>
      </c>
      <c r="C1344" s="114" t="s">
        <v>600</v>
      </c>
      <c r="D1344" s="113" t="s">
        <v>1218</v>
      </c>
      <c r="E1344" s="116" t="s">
        <v>4227</v>
      </c>
    </row>
    <row r="1345" spans="1:5" ht="13" hidden="1" x14ac:dyDescent="0.25">
      <c r="A1345" s="174">
        <v>165</v>
      </c>
      <c r="B1345" s="195" t="s">
        <v>2352</v>
      </c>
      <c r="C1345" s="114" t="s">
        <v>1219</v>
      </c>
      <c r="D1345" s="113" t="s">
        <v>1220</v>
      </c>
      <c r="E1345" s="183"/>
    </row>
    <row r="1346" spans="1:5" ht="13" hidden="1" x14ac:dyDescent="0.25">
      <c r="A1346" s="174">
        <v>165</v>
      </c>
      <c r="B1346" s="195" t="s">
        <v>2352</v>
      </c>
      <c r="C1346" s="114" t="s">
        <v>1221</v>
      </c>
      <c r="D1346" s="113" t="s">
        <v>1222</v>
      </c>
      <c r="E1346" s="183"/>
    </row>
    <row r="1347" spans="1:5" ht="13" hidden="1" x14ac:dyDescent="0.25">
      <c r="A1347" s="174">
        <v>165</v>
      </c>
      <c r="B1347" s="195" t="s">
        <v>2352</v>
      </c>
      <c r="C1347" s="114" t="s">
        <v>1223</v>
      </c>
      <c r="D1347" s="113" t="s">
        <v>1224</v>
      </c>
      <c r="E1347" s="116" t="s">
        <v>4227</v>
      </c>
    </row>
    <row r="1348" spans="1:5" ht="13" hidden="1" x14ac:dyDescent="0.25">
      <c r="A1348" s="174">
        <v>165</v>
      </c>
      <c r="B1348" s="195" t="s">
        <v>2352</v>
      </c>
      <c r="C1348" s="114" t="s">
        <v>1225</v>
      </c>
      <c r="D1348" s="113" t="s">
        <v>1226</v>
      </c>
      <c r="E1348" s="183"/>
    </row>
    <row r="1349" spans="1:5" ht="13" hidden="1" x14ac:dyDescent="0.25">
      <c r="A1349" s="174">
        <v>165</v>
      </c>
      <c r="B1349" s="195" t="s">
        <v>2352</v>
      </c>
      <c r="C1349" s="114" t="s">
        <v>1227</v>
      </c>
      <c r="D1349" s="113" t="s">
        <v>1228</v>
      </c>
      <c r="E1349" s="116" t="s">
        <v>4227</v>
      </c>
    </row>
    <row r="1350" spans="1:5" ht="13" hidden="1" x14ac:dyDescent="0.25">
      <c r="A1350" s="174">
        <v>165</v>
      </c>
      <c r="B1350" s="195" t="s">
        <v>2352</v>
      </c>
      <c r="C1350" s="114" t="s">
        <v>1229</v>
      </c>
      <c r="D1350" s="113" t="s">
        <v>1230</v>
      </c>
      <c r="E1350" s="116" t="s">
        <v>4227</v>
      </c>
    </row>
    <row r="1351" spans="1:5" ht="13" hidden="1" x14ac:dyDescent="0.25">
      <c r="A1351" s="174">
        <v>165</v>
      </c>
      <c r="B1351" s="195" t="s">
        <v>2352</v>
      </c>
      <c r="C1351" s="114" t="s">
        <v>1231</v>
      </c>
      <c r="D1351" s="113" t="s">
        <v>1232</v>
      </c>
      <c r="E1351" s="183"/>
    </row>
    <row r="1352" spans="1:5" ht="13" hidden="1" x14ac:dyDescent="0.25">
      <c r="A1352" s="174">
        <v>165</v>
      </c>
      <c r="B1352" s="195" t="s">
        <v>2352</v>
      </c>
      <c r="C1352" s="114" t="s">
        <v>1233</v>
      </c>
      <c r="D1352" s="113" t="s">
        <v>1234</v>
      </c>
      <c r="E1352" s="116" t="s">
        <v>4227</v>
      </c>
    </row>
    <row r="1353" spans="1:5" ht="13" hidden="1" x14ac:dyDescent="0.25">
      <c r="A1353" s="174">
        <v>165</v>
      </c>
      <c r="B1353" s="195" t="s">
        <v>2352</v>
      </c>
      <c r="C1353" s="114" t="s">
        <v>1235</v>
      </c>
      <c r="D1353" s="113" t="s">
        <v>1236</v>
      </c>
      <c r="E1353" s="116" t="s">
        <v>4227</v>
      </c>
    </row>
    <row r="1354" spans="1:5" ht="13" hidden="1" x14ac:dyDescent="0.25">
      <c r="A1354" s="174">
        <v>165</v>
      </c>
      <c r="B1354" s="195" t="s">
        <v>2352</v>
      </c>
      <c r="C1354" s="114" t="s">
        <v>1237</v>
      </c>
      <c r="D1354" s="113" t="s">
        <v>2370</v>
      </c>
      <c r="E1354" s="116" t="s">
        <v>4227</v>
      </c>
    </row>
    <row r="1355" spans="1:5" ht="13" hidden="1" x14ac:dyDescent="0.25">
      <c r="A1355" s="174">
        <v>165</v>
      </c>
      <c r="B1355" s="195" t="s">
        <v>2352</v>
      </c>
      <c r="C1355" s="114" t="s">
        <v>2371</v>
      </c>
      <c r="D1355" s="113" t="s">
        <v>4220</v>
      </c>
      <c r="E1355" s="183"/>
    </row>
    <row r="1356" spans="1:5" ht="13" hidden="1" x14ac:dyDescent="0.25">
      <c r="A1356" s="174">
        <v>165</v>
      </c>
      <c r="B1356" s="195" t="s">
        <v>2352</v>
      </c>
      <c r="C1356" s="114" t="s">
        <v>2372</v>
      </c>
      <c r="D1356" s="113" t="s">
        <v>2373</v>
      </c>
      <c r="E1356" s="183"/>
    </row>
    <row r="1357" spans="1:5" ht="13" hidden="1" x14ac:dyDescent="0.25">
      <c r="A1357" s="174">
        <v>165</v>
      </c>
      <c r="B1357" s="195" t="s">
        <v>2352</v>
      </c>
      <c r="C1357" s="114" t="s">
        <v>2374</v>
      </c>
      <c r="D1357" s="113" t="s">
        <v>2375</v>
      </c>
      <c r="E1357" s="183"/>
    </row>
    <row r="1358" spans="1:5" ht="13" hidden="1" x14ac:dyDescent="0.25">
      <c r="A1358" s="174">
        <v>165</v>
      </c>
      <c r="B1358" s="195" t="s">
        <v>2352</v>
      </c>
      <c r="C1358" s="114" t="s">
        <v>2376</v>
      </c>
      <c r="D1358" s="113" t="s">
        <v>2377</v>
      </c>
      <c r="E1358" s="183"/>
    </row>
    <row r="1359" spans="1:5" ht="13" hidden="1" x14ac:dyDescent="0.25">
      <c r="A1359" s="174">
        <v>165</v>
      </c>
      <c r="B1359" s="195" t="s">
        <v>2352</v>
      </c>
      <c r="C1359" s="114" t="s">
        <v>4141</v>
      </c>
      <c r="D1359" s="113" t="s">
        <v>4143</v>
      </c>
      <c r="E1359" s="183"/>
    </row>
    <row r="1360" spans="1:5" ht="13" hidden="1" x14ac:dyDescent="0.25">
      <c r="A1360" s="174">
        <v>165</v>
      </c>
      <c r="B1360" s="195" t="s">
        <v>2352</v>
      </c>
      <c r="C1360" s="114" t="s">
        <v>4046</v>
      </c>
      <c r="D1360" s="113" t="s">
        <v>4047</v>
      </c>
      <c r="E1360" s="116" t="s">
        <v>4227</v>
      </c>
    </row>
    <row r="1361" spans="1:5" ht="13" hidden="1" x14ac:dyDescent="0.25">
      <c r="A1361" s="174">
        <v>165</v>
      </c>
      <c r="B1361" s="195" t="s">
        <v>2352</v>
      </c>
      <c r="C1361" s="114" t="s">
        <v>2437</v>
      </c>
      <c r="D1361" s="113" t="s">
        <v>4048</v>
      </c>
      <c r="E1361" s="116" t="s">
        <v>4227</v>
      </c>
    </row>
    <row r="1362" spans="1:5" ht="13" hidden="1" x14ac:dyDescent="0.25">
      <c r="A1362" s="174">
        <v>165</v>
      </c>
      <c r="B1362" s="195" t="s">
        <v>2352</v>
      </c>
      <c r="C1362" s="114" t="s">
        <v>2378</v>
      </c>
      <c r="D1362" s="113" t="s">
        <v>4221</v>
      </c>
      <c r="E1362" s="183"/>
    </row>
    <row r="1363" spans="1:5" ht="13" hidden="1" x14ac:dyDescent="0.25">
      <c r="A1363" s="174">
        <v>165</v>
      </c>
      <c r="B1363" s="195" t="s">
        <v>2352</v>
      </c>
      <c r="C1363" s="114" t="s">
        <v>4115</v>
      </c>
      <c r="D1363" s="113" t="s">
        <v>4116</v>
      </c>
      <c r="E1363" s="183"/>
    </row>
    <row r="1364" spans="1:5" ht="13" hidden="1" x14ac:dyDescent="0.25">
      <c r="A1364" s="174">
        <v>165</v>
      </c>
      <c r="B1364" s="195" t="s">
        <v>2352</v>
      </c>
      <c r="C1364" s="114" t="s">
        <v>388</v>
      </c>
      <c r="D1364" s="113" t="s">
        <v>2380</v>
      </c>
      <c r="E1364" s="116" t="s">
        <v>4227</v>
      </c>
    </row>
    <row r="1365" spans="1:5" ht="13" hidden="1" x14ac:dyDescent="0.25">
      <c r="A1365" s="174">
        <v>165</v>
      </c>
      <c r="B1365" s="195" t="s">
        <v>2352</v>
      </c>
      <c r="C1365" s="114" t="s">
        <v>4090</v>
      </c>
      <c r="D1365" s="113" t="s">
        <v>4091</v>
      </c>
      <c r="E1365" s="183"/>
    </row>
    <row r="1366" spans="1:5" ht="13" hidden="1" x14ac:dyDescent="0.25">
      <c r="A1366" s="174">
        <v>165</v>
      </c>
      <c r="B1366" s="195" t="s">
        <v>2352</v>
      </c>
      <c r="C1366" s="114" t="s">
        <v>2381</v>
      </c>
      <c r="D1366" s="113" t="s">
        <v>2382</v>
      </c>
      <c r="E1366" s="183"/>
    </row>
    <row r="1367" spans="1:5" ht="13" hidden="1" x14ac:dyDescent="0.25">
      <c r="A1367" s="174">
        <v>165</v>
      </c>
      <c r="B1367" s="195" t="s">
        <v>2352</v>
      </c>
      <c r="C1367" s="114" t="s">
        <v>2383</v>
      </c>
      <c r="D1367" s="113" t="s">
        <v>2384</v>
      </c>
      <c r="E1367" s="183"/>
    </row>
    <row r="1368" spans="1:5" ht="13" hidden="1" x14ac:dyDescent="0.25">
      <c r="A1368" s="174">
        <v>165</v>
      </c>
      <c r="B1368" s="195" t="s">
        <v>2352</v>
      </c>
      <c r="C1368" s="114" t="s">
        <v>4114</v>
      </c>
      <c r="D1368" s="113" t="s">
        <v>4145</v>
      </c>
      <c r="E1368" s="183"/>
    </row>
    <row r="1369" spans="1:5" ht="13" hidden="1" x14ac:dyDescent="0.25">
      <c r="A1369" s="174">
        <v>165</v>
      </c>
      <c r="B1369" s="195" t="s">
        <v>2352</v>
      </c>
      <c r="C1369" s="114" t="s">
        <v>3026</v>
      </c>
      <c r="D1369" s="113" t="s">
        <v>3027</v>
      </c>
      <c r="E1369" s="183"/>
    </row>
    <row r="1370" spans="1:5" ht="13" hidden="1" x14ac:dyDescent="0.25">
      <c r="A1370" s="174">
        <v>165</v>
      </c>
      <c r="B1370" s="195" t="s">
        <v>2352</v>
      </c>
      <c r="C1370" s="114" t="s">
        <v>4092</v>
      </c>
      <c r="D1370" s="113" t="s">
        <v>4093</v>
      </c>
      <c r="E1370" s="183"/>
    </row>
    <row r="1371" spans="1:5" ht="13" hidden="1" x14ac:dyDescent="0.25">
      <c r="A1371" s="174">
        <v>165</v>
      </c>
      <c r="B1371" s="195" t="s">
        <v>2352</v>
      </c>
      <c r="C1371" s="114" t="s">
        <v>3596</v>
      </c>
      <c r="D1371" s="113" t="s">
        <v>3028</v>
      </c>
      <c r="E1371" s="183"/>
    </row>
    <row r="1372" spans="1:5" ht="13" hidden="1" x14ac:dyDescent="0.25">
      <c r="A1372" s="174">
        <v>165</v>
      </c>
      <c r="B1372" s="195" t="s">
        <v>2352</v>
      </c>
      <c r="C1372" s="114" t="s">
        <v>3029</v>
      </c>
      <c r="D1372" s="113" t="s">
        <v>3030</v>
      </c>
      <c r="E1372" s="183"/>
    </row>
    <row r="1373" spans="1:5" ht="13" hidden="1" x14ac:dyDescent="0.25">
      <c r="A1373" s="174">
        <v>165</v>
      </c>
      <c r="B1373" s="195" t="s">
        <v>2352</v>
      </c>
      <c r="C1373" s="114" t="s">
        <v>3031</v>
      </c>
      <c r="D1373" s="113" t="s">
        <v>3032</v>
      </c>
      <c r="E1373" s="183"/>
    </row>
    <row r="1374" spans="1:5" ht="13" hidden="1" x14ac:dyDescent="0.25">
      <c r="A1374" s="174">
        <v>165</v>
      </c>
      <c r="B1374" s="195" t="s">
        <v>2352</v>
      </c>
      <c r="C1374" s="114" t="s">
        <v>3033</v>
      </c>
      <c r="D1374" s="113" t="s">
        <v>3034</v>
      </c>
      <c r="E1374" s="183"/>
    </row>
    <row r="1375" spans="1:5" ht="13" hidden="1" x14ac:dyDescent="0.25">
      <c r="A1375" s="174">
        <v>165</v>
      </c>
      <c r="B1375" s="195" t="s">
        <v>2352</v>
      </c>
      <c r="C1375" s="114" t="s">
        <v>3035</v>
      </c>
      <c r="D1375" s="113" t="s">
        <v>3036</v>
      </c>
      <c r="E1375" s="183"/>
    </row>
    <row r="1376" spans="1:5" ht="13" hidden="1" x14ac:dyDescent="0.25">
      <c r="A1376" s="174">
        <v>165</v>
      </c>
      <c r="B1376" s="195" t="s">
        <v>2352</v>
      </c>
      <c r="C1376" s="114" t="s">
        <v>3037</v>
      </c>
      <c r="D1376" s="113" t="s">
        <v>3038</v>
      </c>
      <c r="E1376" s="116" t="s">
        <v>4227</v>
      </c>
    </row>
    <row r="1377" spans="1:5" ht="13" hidden="1" x14ac:dyDescent="0.25">
      <c r="A1377" s="174">
        <v>165</v>
      </c>
      <c r="B1377" s="195" t="s">
        <v>2352</v>
      </c>
      <c r="C1377" s="114" t="s">
        <v>3039</v>
      </c>
      <c r="D1377" s="113" t="s">
        <v>3040</v>
      </c>
      <c r="E1377" s="183"/>
    </row>
    <row r="1378" spans="1:5" ht="13" hidden="1" x14ac:dyDescent="0.25">
      <c r="A1378" s="174">
        <v>165</v>
      </c>
      <c r="B1378" s="195" t="s">
        <v>2352</v>
      </c>
      <c r="C1378" s="114" t="s">
        <v>3041</v>
      </c>
      <c r="D1378" s="113" t="s">
        <v>3042</v>
      </c>
      <c r="E1378" s="183"/>
    </row>
    <row r="1379" spans="1:5" ht="13" hidden="1" x14ac:dyDescent="0.25">
      <c r="A1379" s="174">
        <v>165</v>
      </c>
      <c r="B1379" s="195" t="s">
        <v>2352</v>
      </c>
      <c r="C1379" s="114" t="s">
        <v>3043</v>
      </c>
      <c r="D1379" s="113" t="s">
        <v>3044</v>
      </c>
      <c r="E1379" s="183"/>
    </row>
    <row r="1380" spans="1:5" ht="13" hidden="1" x14ac:dyDescent="0.25">
      <c r="A1380" s="174">
        <v>165</v>
      </c>
      <c r="B1380" s="195" t="s">
        <v>2352</v>
      </c>
      <c r="C1380" s="114" t="s">
        <v>3045</v>
      </c>
      <c r="D1380" s="113" t="s">
        <v>3046</v>
      </c>
      <c r="E1380" s="183"/>
    </row>
    <row r="1381" spans="1:5" ht="13" hidden="1" x14ac:dyDescent="0.25">
      <c r="A1381" s="174">
        <v>168</v>
      </c>
      <c r="B1381" s="195" t="s">
        <v>3047</v>
      </c>
      <c r="C1381" s="114" t="s">
        <v>530</v>
      </c>
      <c r="D1381" s="113" t="s">
        <v>3048</v>
      </c>
      <c r="E1381" s="183"/>
    </row>
    <row r="1382" spans="1:5" ht="13" hidden="1" x14ac:dyDescent="0.25">
      <c r="A1382" s="174">
        <v>168</v>
      </c>
      <c r="B1382" s="195" t="s">
        <v>3047</v>
      </c>
      <c r="C1382" s="114" t="s">
        <v>1155</v>
      </c>
      <c r="D1382" s="113" t="s">
        <v>3049</v>
      </c>
      <c r="E1382" s="183"/>
    </row>
    <row r="1383" spans="1:5" ht="13" hidden="1" x14ac:dyDescent="0.25">
      <c r="A1383" s="174">
        <v>168</v>
      </c>
      <c r="B1383" s="195" t="s">
        <v>3047</v>
      </c>
      <c r="C1383" s="114" t="s">
        <v>3050</v>
      </c>
      <c r="D1383" s="113" t="s">
        <v>3051</v>
      </c>
      <c r="E1383" s="183"/>
    </row>
    <row r="1384" spans="1:5" ht="13" hidden="1" x14ac:dyDescent="0.25">
      <c r="A1384" s="174">
        <v>168</v>
      </c>
      <c r="B1384" s="195" t="s">
        <v>3047</v>
      </c>
      <c r="C1384" s="114" t="s">
        <v>505</v>
      </c>
      <c r="D1384" s="113" t="s">
        <v>3053</v>
      </c>
      <c r="E1384" s="183"/>
    </row>
    <row r="1385" spans="1:5" ht="13" hidden="1" x14ac:dyDescent="0.25">
      <c r="A1385" s="174">
        <v>168</v>
      </c>
      <c r="B1385" s="195" t="s">
        <v>3047</v>
      </c>
      <c r="C1385" s="114" t="s">
        <v>3054</v>
      </c>
      <c r="D1385" s="113" t="s">
        <v>3055</v>
      </c>
      <c r="E1385" s="183"/>
    </row>
    <row r="1386" spans="1:5" ht="13" hidden="1" x14ac:dyDescent="0.25">
      <c r="A1386" s="174">
        <v>172</v>
      </c>
      <c r="B1386" s="195" t="s">
        <v>3056</v>
      </c>
      <c r="C1386" s="114" t="s">
        <v>83</v>
      </c>
      <c r="D1386" s="113" t="s">
        <v>3057</v>
      </c>
      <c r="E1386" s="116" t="s">
        <v>4227</v>
      </c>
    </row>
    <row r="1387" spans="1:5" ht="13" hidden="1" x14ac:dyDescent="0.25">
      <c r="A1387" s="174">
        <v>172</v>
      </c>
      <c r="B1387" s="195" t="s">
        <v>3056</v>
      </c>
      <c r="C1387" s="114" t="s">
        <v>85</v>
      </c>
      <c r="D1387" s="113" t="s">
        <v>3058</v>
      </c>
      <c r="E1387" s="116" t="s">
        <v>4227</v>
      </c>
    </row>
    <row r="1388" spans="1:5" ht="13" hidden="1" x14ac:dyDescent="0.25">
      <c r="A1388" s="174">
        <v>172</v>
      </c>
      <c r="B1388" s="195" t="s">
        <v>3056</v>
      </c>
      <c r="C1388" s="114" t="s">
        <v>87</v>
      </c>
      <c r="D1388" s="113" t="s">
        <v>3059</v>
      </c>
      <c r="E1388" s="116" t="s">
        <v>4227</v>
      </c>
    </row>
    <row r="1389" spans="1:5" ht="13" hidden="1" x14ac:dyDescent="0.25">
      <c r="A1389" s="174">
        <v>172</v>
      </c>
      <c r="B1389" s="195" t="s">
        <v>3056</v>
      </c>
      <c r="C1389" s="114" t="s">
        <v>3574</v>
      </c>
      <c r="D1389" s="113" t="s">
        <v>3060</v>
      </c>
      <c r="E1389" s="116" t="s">
        <v>4227</v>
      </c>
    </row>
    <row r="1390" spans="1:5" ht="13" hidden="1" x14ac:dyDescent="0.25">
      <c r="A1390" s="174">
        <v>173</v>
      </c>
      <c r="B1390" s="195" t="s">
        <v>3061</v>
      </c>
      <c r="C1390" s="114" t="s">
        <v>3062</v>
      </c>
      <c r="D1390" s="113" t="s">
        <v>3063</v>
      </c>
      <c r="E1390" s="116" t="s">
        <v>4227</v>
      </c>
    </row>
    <row r="1391" spans="1:5" ht="13" hidden="1" x14ac:dyDescent="0.25">
      <c r="A1391" s="174">
        <v>173</v>
      </c>
      <c r="B1391" s="195" t="s">
        <v>3061</v>
      </c>
      <c r="C1391" s="114" t="s">
        <v>3064</v>
      </c>
      <c r="D1391" s="113" t="s">
        <v>3065</v>
      </c>
      <c r="E1391" s="116" t="s">
        <v>4227</v>
      </c>
    </row>
    <row r="1392" spans="1:5" ht="13" hidden="1" x14ac:dyDescent="0.25">
      <c r="A1392" s="174">
        <v>173</v>
      </c>
      <c r="B1392" s="195" t="s">
        <v>3061</v>
      </c>
      <c r="C1392" s="114" t="s">
        <v>1535</v>
      </c>
      <c r="D1392" s="113" t="s">
        <v>1536</v>
      </c>
      <c r="E1392" s="183"/>
    </row>
    <row r="1393" spans="1:5" ht="13" hidden="1" x14ac:dyDescent="0.25">
      <c r="A1393" s="174">
        <v>173</v>
      </c>
      <c r="B1393" s="195" t="s">
        <v>3061</v>
      </c>
      <c r="C1393" s="114" t="s">
        <v>3066</v>
      </c>
      <c r="D1393" s="113" t="s">
        <v>3067</v>
      </c>
      <c r="E1393" s="116" t="s">
        <v>4227</v>
      </c>
    </row>
    <row r="1394" spans="1:5" ht="13" hidden="1" x14ac:dyDescent="0.25">
      <c r="A1394" s="174">
        <v>173</v>
      </c>
      <c r="B1394" s="195" t="s">
        <v>3061</v>
      </c>
      <c r="C1394" s="114" t="s">
        <v>2001</v>
      </c>
      <c r="D1394" s="113" t="s">
        <v>3461</v>
      </c>
      <c r="E1394" s="183"/>
    </row>
    <row r="1395" spans="1:5" ht="13" hidden="1" x14ac:dyDescent="0.25">
      <c r="A1395" s="174">
        <v>173</v>
      </c>
      <c r="B1395" s="195" t="s">
        <v>3061</v>
      </c>
      <c r="C1395" s="114" t="s">
        <v>2002</v>
      </c>
      <c r="D1395" s="113" t="s">
        <v>2003</v>
      </c>
      <c r="E1395" s="183"/>
    </row>
    <row r="1396" spans="1:5" ht="13" hidden="1" x14ac:dyDescent="0.25">
      <c r="A1396" s="174">
        <v>173</v>
      </c>
      <c r="B1396" s="195" t="s">
        <v>3061</v>
      </c>
      <c r="C1396" s="114" t="s">
        <v>2004</v>
      </c>
      <c r="D1396" s="113" t="s">
        <v>1999</v>
      </c>
      <c r="E1396" s="183"/>
    </row>
    <row r="1397" spans="1:5" ht="13" hidden="1" x14ac:dyDescent="0.25">
      <c r="A1397" s="174">
        <v>173</v>
      </c>
      <c r="B1397" s="195" t="s">
        <v>3061</v>
      </c>
      <c r="C1397" s="114" t="s">
        <v>2005</v>
      </c>
      <c r="D1397" s="113" t="s">
        <v>2006</v>
      </c>
      <c r="E1397" s="183"/>
    </row>
    <row r="1398" spans="1:5" ht="13" hidden="1" x14ac:dyDescent="0.25">
      <c r="A1398" s="174">
        <v>173</v>
      </c>
      <c r="B1398" s="195" t="s">
        <v>3061</v>
      </c>
      <c r="C1398" s="114" t="s">
        <v>2007</v>
      </c>
      <c r="D1398" s="113" t="s">
        <v>2008</v>
      </c>
      <c r="E1398" s="183"/>
    </row>
    <row r="1399" spans="1:5" ht="13" hidden="1" x14ac:dyDescent="0.25">
      <c r="A1399" s="174">
        <v>173</v>
      </c>
      <c r="B1399" s="195" t="s">
        <v>3061</v>
      </c>
      <c r="C1399" s="114" t="s">
        <v>2009</v>
      </c>
      <c r="D1399" s="113" t="s">
        <v>2010</v>
      </c>
      <c r="E1399" s="183"/>
    </row>
    <row r="1400" spans="1:5" ht="13" hidden="1" x14ac:dyDescent="0.25">
      <c r="A1400" s="174">
        <v>173</v>
      </c>
      <c r="B1400" s="195" t="s">
        <v>3061</v>
      </c>
      <c r="C1400" s="114" t="s">
        <v>2011</v>
      </c>
      <c r="D1400" s="113" t="s">
        <v>1993</v>
      </c>
      <c r="E1400" s="183"/>
    </row>
    <row r="1401" spans="1:5" ht="13" hidden="1" x14ac:dyDescent="0.25">
      <c r="A1401" s="174">
        <v>173</v>
      </c>
      <c r="B1401" s="195" t="s">
        <v>3061</v>
      </c>
      <c r="C1401" s="114" t="s">
        <v>2012</v>
      </c>
      <c r="D1401" s="113" t="s">
        <v>2013</v>
      </c>
      <c r="E1401" s="183"/>
    </row>
    <row r="1402" spans="1:5" ht="13" hidden="1" x14ac:dyDescent="0.25">
      <c r="A1402" s="174">
        <v>173</v>
      </c>
      <c r="B1402" s="195" t="s">
        <v>3061</v>
      </c>
      <c r="C1402" s="114" t="s">
        <v>2014</v>
      </c>
      <c r="D1402" s="113" t="s">
        <v>1994</v>
      </c>
      <c r="E1402" s="183"/>
    </row>
    <row r="1403" spans="1:5" ht="13" hidden="1" x14ac:dyDescent="0.25">
      <c r="A1403" s="174">
        <v>173</v>
      </c>
      <c r="B1403" s="195" t="s">
        <v>3061</v>
      </c>
      <c r="C1403" s="114" t="s">
        <v>2015</v>
      </c>
      <c r="D1403" s="113" t="s">
        <v>2016</v>
      </c>
      <c r="E1403" s="183"/>
    </row>
    <row r="1404" spans="1:5" ht="13" hidden="1" x14ac:dyDescent="0.25">
      <c r="A1404" s="174">
        <v>173</v>
      </c>
      <c r="B1404" s="195" t="s">
        <v>3061</v>
      </c>
      <c r="C1404" s="114" t="s">
        <v>2017</v>
      </c>
      <c r="D1404" s="113" t="s">
        <v>1996</v>
      </c>
      <c r="E1404" s="183"/>
    </row>
    <row r="1405" spans="1:5" ht="13" hidden="1" x14ac:dyDescent="0.25">
      <c r="A1405" s="174">
        <v>173</v>
      </c>
      <c r="B1405" s="195" t="s">
        <v>3061</v>
      </c>
      <c r="C1405" s="114" t="s">
        <v>3463</v>
      </c>
      <c r="D1405" s="113" t="s">
        <v>3462</v>
      </c>
      <c r="E1405" s="183"/>
    </row>
    <row r="1406" spans="1:5" ht="13" hidden="1" x14ac:dyDescent="0.25">
      <c r="A1406" s="174">
        <v>173</v>
      </c>
      <c r="B1406" s="195" t="s">
        <v>3061</v>
      </c>
      <c r="C1406" s="114" t="s">
        <v>3464</v>
      </c>
      <c r="D1406" s="113" t="s">
        <v>1997</v>
      </c>
      <c r="E1406" s="183"/>
    </row>
    <row r="1407" spans="1:5" ht="13" hidden="1" x14ac:dyDescent="0.25">
      <c r="A1407" s="174">
        <v>173</v>
      </c>
      <c r="B1407" s="195" t="s">
        <v>3061</v>
      </c>
      <c r="C1407" s="114" t="s">
        <v>3465</v>
      </c>
      <c r="D1407" s="113" t="s">
        <v>393</v>
      </c>
      <c r="E1407" s="183"/>
    </row>
    <row r="1408" spans="1:5" ht="13" hidden="1" x14ac:dyDescent="0.25">
      <c r="A1408" s="174">
        <v>173</v>
      </c>
      <c r="B1408" s="195" t="s">
        <v>3061</v>
      </c>
      <c r="C1408" s="114" t="s">
        <v>3466</v>
      </c>
      <c r="D1408" s="113" t="s">
        <v>2000</v>
      </c>
      <c r="E1408" s="183"/>
    </row>
    <row r="1409" spans="1:5" ht="13" hidden="1" x14ac:dyDescent="0.25">
      <c r="A1409" s="174">
        <v>173</v>
      </c>
      <c r="B1409" s="195" t="s">
        <v>3061</v>
      </c>
      <c r="C1409" s="114" t="s">
        <v>3467</v>
      </c>
      <c r="D1409" s="113" t="s">
        <v>1998</v>
      </c>
      <c r="E1409" s="183"/>
    </row>
    <row r="1410" spans="1:5" ht="13" hidden="1" x14ac:dyDescent="0.25">
      <c r="A1410" s="174">
        <v>173</v>
      </c>
      <c r="B1410" s="195" t="s">
        <v>3061</v>
      </c>
      <c r="C1410" s="114" t="s">
        <v>3468</v>
      </c>
      <c r="D1410" s="113" t="s">
        <v>390</v>
      </c>
      <c r="E1410" s="183"/>
    </row>
    <row r="1411" spans="1:5" ht="13" hidden="1" x14ac:dyDescent="0.25">
      <c r="A1411" s="174">
        <v>173</v>
      </c>
      <c r="B1411" s="195" t="s">
        <v>3061</v>
      </c>
      <c r="C1411" s="114" t="s">
        <v>3469</v>
      </c>
      <c r="D1411" s="113" t="s">
        <v>391</v>
      </c>
      <c r="E1411" s="183"/>
    </row>
    <row r="1412" spans="1:5" ht="13" hidden="1" x14ac:dyDescent="0.25">
      <c r="A1412" s="174">
        <v>173</v>
      </c>
      <c r="B1412" s="195" t="s">
        <v>3061</v>
      </c>
      <c r="C1412" s="114" t="s">
        <v>3470</v>
      </c>
      <c r="D1412" s="113" t="s">
        <v>1513</v>
      </c>
      <c r="E1412" s="183"/>
    </row>
    <row r="1413" spans="1:5" ht="13" hidden="1" x14ac:dyDescent="0.25">
      <c r="A1413" s="174">
        <v>173</v>
      </c>
      <c r="B1413" s="195" t="s">
        <v>3061</v>
      </c>
      <c r="C1413" s="114" t="s">
        <v>3471</v>
      </c>
      <c r="D1413" s="113" t="s">
        <v>1995</v>
      </c>
      <c r="E1413" s="183"/>
    </row>
    <row r="1414" spans="1:5" ht="13" hidden="1" x14ac:dyDescent="0.25">
      <c r="A1414" s="174">
        <v>173</v>
      </c>
      <c r="B1414" s="195" t="s">
        <v>3061</v>
      </c>
      <c r="C1414" s="114" t="s">
        <v>3472</v>
      </c>
      <c r="D1414" s="113" t="s">
        <v>3473</v>
      </c>
      <c r="E1414" s="183"/>
    </row>
    <row r="1415" spans="1:5" ht="13" hidden="1" x14ac:dyDescent="0.25">
      <c r="A1415" s="174">
        <v>173</v>
      </c>
      <c r="B1415" s="195" t="s">
        <v>3061</v>
      </c>
      <c r="C1415" s="114" t="s">
        <v>3474</v>
      </c>
      <c r="D1415" s="113" t="s">
        <v>1512</v>
      </c>
      <c r="E1415" s="183"/>
    </row>
    <row r="1416" spans="1:5" ht="13" hidden="1" x14ac:dyDescent="0.25">
      <c r="A1416" s="174">
        <v>173</v>
      </c>
      <c r="B1416" s="195" t="s">
        <v>3061</v>
      </c>
      <c r="C1416" s="114" t="s">
        <v>3475</v>
      </c>
      <c r="D1416" s="113" t="s">
        <v>392</v>
      </c>
      <c r="E1416" s="183"/>
    </row>
    <row r="1417" spans="1:5" ht="13" hidden="1" x14ac:dyDescent="0.25">
      <c r="A1417" s="174">
        <v>173</v>
      </c>
      <c r="B1417" s="195" t="s">
        <v>3061</v>
      </c>
      <c r="C1417" s="114" t="s">
        <v>3068</v>
      </c>
      <c r="D1417" s="113" t="s">
        <v>3901</v>
      </c>
      <c r="E1417" s="116" t="s">
        <v>4227</v>
      </c>
    </row>
    <row r="1418" spans="1:5" ht="13" hidden="1" x14ac:dyDescent="0.25">
      <c r="A1418" s="174">
        <v>173</v>
      </c>
      <c r="B1418" s="195" t="s">
        <v>3061</v>
      </c>
      <c r="C1418" s="114" t="s">
        <v>3069</v>
      </c>
      <c r="D1418" s="113" t="s">
        <v>3070</v>
      </c>
      <c r="E1418" s="116" t="s">
        <v>4227</v>
      </c>
    </row>
    <row r="1419" spans="1:5" ht="13" hidden="1" x14ac:dyDescent="0.25">
      <c r="A1419" s="174">
        <v>173</v>
      </c>
      <c r="B1419" s="195" t="s">
        <v>3061</v>
      </c>
      <c r="C1419" s="114" t="s">
        <v>3071</v>
      </c>
      <c r="D1419" s="113" t="s">
        <v>3072</v>
      </c>
      <c r="E1419" s="116" t="s">
        <v>4227</v>
      </c>
    </row>
    <row r="1420" spans="1:5" ht="13" hidden="1" x14ac:dyDescent="0.25">
      <c r="A1420" s="174">
        <v>173</v>
      </c>
      <c r="B1420" s="195" t="s">
        <v>3061</v>
      </c>
      <c r="C1420" s="114" t="s">
        <v>3073</v>
      </c>
      <c r="D1420" s="113" t="s">
        <v>3074</v>
      </c>
      <c r="E1420" s="116" t="s">
        <v>4227</v>
      </c>
    </row>
    <row r="1421" spans="1:5" ht="13" hidden="1" x14ac:dyDescent="0.25">
      <c r="A1421" s="174">
        <v>173</v>
      </c>
      <c r="B1421" s="195" t="s">
        <v>3061</v>
      </c>
      <c r="C1421" s="114" t="s">
        <v>3075</v>
      </c>
      <c r="D1421" s="113" t="s">
        <v>3076</v>
      </c>
      <c r="E1421" s="183"/>
    </row>
    <row r="1422" spans="1:5" ht="13" hidden="1" x14ac:dyDescent="0.25">
      <c r="A1422" s="174">
        <v>173</v>
      </c>
      <c r="B1422" s="195" t="s">
        <v>3061</v>
      </c>
      <c r="C1422" s="114" t="s">
        <v>3077</v>
      </c>
      <c r="D1422" s="113" t="s">
        <v>3078</v>
      </c>
      <c r="E1422" s="183"/>
    </row>
    <row r="1423" spans="1:5" ht="13" hidden="1" x14ac:dyDescent="0.25">
      <c r="A1423" s="174">
        <v>173</v>
      </c>
      <c r="B1423" s="195" t="s">
        <v>3061</v>
      </c>
      <c r="C1423" s="114" t="s">
        <v>3079</v>
      </c>
      <c r="D1423" s="113" t="s">
        <v>3063</v>
      </c>
      <c r="E1423" s="183"/>
    </row>
    <row r="1424" spans="1:5" ht="13" hidden="1" x14ac:dyDescent="0.25">
      <c r="A1424" s="174">
        <v>173</v>
      </c>
      <c r="B1424" s="195" t="s">
        <v>3061</v>
      </c>
      <c r="C1424" s="114" t="s">
        <v>3080</v>
      </c>
      <c r="D1424" s="113" t="s">
        <v>3081</v>
      </c>
      <c r="E1424" s="183"/>
    </row>
    <row r="1425" spans="1:5" ht="13" hidden="1" x14ac:dyDescent="0.25">
      <c r="A1425" s="174">
        <v>173</v>
      </c>
      <c r="B1425" s="195" t="s">
        <v>3061</v>
      </c>
      <c r="C1425" s="114" t="s">
        <v>3082</v>
      </c>
      <c r="D1425" s="113" t="s">
        <v>3083</v>
      </c>
      <c r="E1425" s="183"/>
    </row>
    <row r="1426" spans="1:5" ht="13" hidden="1" x14ac:dyDescent="0.25">
      <c r="A1426" s="174">
        <v>173</v>
      </c>
      <c r="B1426" s="195" t="s">
        <v>3061</v>
      </c>
      <c r="C1426" s="114" t="s">
        <v>3084</v>
      </c>
      <c r="D1426" s="113" t="s">
        <v>3085</v>
      </c>
      <c r="E1426" s="183"/>
    </row>
    <row r="1427" spans="1:5" ht="13" hidden="1" x14ac:dyDescent="0.25">
      <c r="A1427" s="174">
        <v>173</v>
      </c>
      <c r="B1427" s="195" t="s">
        <v>3061</v>
      </c>
      <c r="C1427" s="114" t="s">
        <v>3086</v>
      </c>
      <c r="D1427" s="113" t="s">
        <v>3087</v>
      </c>
      <c r="E1427" s="183"/>
    </row>
    <row r="1428" spans="1:5" ht="13" hidden="1" x14ac:dyDescent="0.25">
      <c r="A1428" s="174">
        <v>173</v>
      </c>
      <c r="B1428" s="195" t="s">
        <v>3061</v>
      </c>
      <c r="C1428" s="114" t="s">
        <v>3088</v>
      </c>
      <c r="D1428" s="113" t="s">
        <v>3089</v>
      </c>
      <c r="E1428" s="183"/>
    </row>
    <row r="1429" spans="1:5" ht="13" hidden="1" x14ac:dyDescent="0.25">
      <c r="A1429" s="174">
        <v>173</v>
      </c>
      <c r="B1429" s="195" t="s">
        <v>3061</v>
      </c>
      <c r="C1429" s="114" t="s">
        <v>3090</v>
      </c>
      <c r="D1429" s="113" t="s">
        <v>3091</v>
      </c>
      <c r="E1429" s="183"/>
    </row>
    <row r="1430" spans="1:5" ht="13" hidden="1" x14ac:dyDescent="0.25">
      <c r="A1430" s="174">
        <v>173</v>
      </c>
      <c r="B1430" s="195" t="s">
        <v>3061</v>
      </c>
      <c r="C1430" s="114" t="s">
        <v>3092</v>
      </c>
      <c r="D1430" s="113" t="s">
        <v>3972</v>
      </c>
      <c r="E1430" s="183"/>
    </row>
    <row r="1431" spans="1:5" ht="13" hidden="1" x14ac:dyDescent="0.25">
      <c r="A1431" s="174">
        <v>173</v>
      </c>
      <c r="B1431" s="195" t="s">
        <v>3061</v>
      </c>
      <c r="C1431" s="114" t="s">
        <v>3093</v>
      </c>
      <c r="D1431" s="113" t="s">
        <v>3902</v>
      </c>
      <c r="E1431" s="183"/>
    </row>
    <row r="1432" spans="1:5" ht="13" hidden="1" x14ac:dyDescent="0.25">
      <c r="A1432" s="174">
        <v>173</v>
      </c>
      <c r="B1432" s="195" t="s">
        <v>3061</v>
      </c>
      <c r="C1432" s="114" t="s">
        <v>3094</v>
      </c>
      <c r="D1432" s="113" t="s">
        <v>3095</v>
      </c>
      <c r="E1432" s="183"/>
    </row>
    <row r="1433" spans="1:5" ht="13" hidden="1" x14ac:dyDescent="0.25">
      <c r="A1433" s="174">
        <v>173</v>
      </c>
      <c r="B1433" s="195" t="s">
        <v>3061</v>
      </c>
      <c r="C1433" s="114" t="s">
        <v>3903</v>
      </c>
      <c r="D1433" s="113" t="s">
        <v>3904</v>
      </c>
      <c r="E1433" s="183"/>
    </row>
    <row r="1434" spans="1:5" ht="13" hidden="1" x14ac:dyDescent="0.25">
      <c r="A1434" s="174">
        <v>173</v>
      </c>
      <c r="B1434" s="195" t="s">
        <v>3061</v>
      </c>
      <c r="C1434" s="114" t="s">
        <v>3096</v>
      </c>
      <c r="D1434" s="113" t="s">
        <v>4160</v>
      </c>
      <c r="E1434" s="183"/>
    </row>
    <row r="1435" spans="1:5" ht="13" hidden="1" x14ac:dyDescent="0.25">
      <c r="A1435" s="174">
        <v>173</v>
      </c>
      <c r="B1435" s="195" t="s">
        <v>3061</v>
      </c>
      <c r="C1435" s="114" t="s">
        <v>3097</v>
      </c>
      <c r="D1435" s="113" t="s">
        <v>3098</v>
      </c>
      <c r="E1435" s="183"/>
    </row>
    <row r="1436" spans="1:5" ht="13" hidden="1" x14ac:dyDescent="0.25">
      <c r="A1436" s="174">
        <v>173</v>
      </c>
      <c r="B1436" s="195" t="s">
        <v>3061</v>
      </c>
      <c r="C1436" s="114" t="s">
        <v>3099</v>
      </c>
      <c r="D1436" s="113" t="s">
        <v>3100</v>
      </c>
      <c r="E1436" s="183"/>
    </row>
    <row r="1437" spans="1:5" ht="13" hidden="1" x14ac:dyDescent="0.25">
      <c r="A1437" s="174">
        <v>173</v>
      </c>
      <c r="B1437" s="195" t="s">
        <v>3061</v>
      </c>
      <c r="C1437" s="114" t="s">
        <v>1362</v>
      </c>
      <c r="D1437" s="113" t="s">
        <v>1363</v>
      </c>
      <c r="E1437" s="183"/>
    </row>
    <row r="1438" spans="1:5" ht="13" hidden="1" x14ac:dyDescent="0.25">
      <c r="A1438" s="174">
        <v>173</v>
      </c>
      <c r="B1438" s="195" t="s">
        <v>3061</v>
      </c>
      <c r="C1438" s="114" t="s">
        <v>1364</v>
      </c>
      <c r="D1438" s="113" t="s">
        <v>3905</v>
      </c>
      <c r="E1438" s="183"/>
    </row>
    <row r="1439" spans="1:5" ht="13" hidden="1" x14ac:dyDescent="0.25">
      <c r="A1439" s="174">
        <v>173</v>
      </c>
      <c r="B1439" s="195" t="s">
        <v>3061</v>
      </c>
      <c r="C1439" s="114" t="s">
        <v>3106</v>
      </c>
      <c r="D1439" s="113" t="s">
        <v>3107</v>
      </c>
      <c r="E1439" s="183"/>
    </row>
    <row r="1440" spans="1:5" ht="13" hidden="1" x14ac:dyDescent="0.25">
      <c r="A1440" s="174">
        <v>173</v>
      </c>
      <c r="B1440" s="195" t="s">
        <v>3061</v>
      </c>
      <c r="C1440" s="114" t="s">
        <v>3919</v>
      </c>
      <c r="D1440" s="113" t="s">
        <v>3920</v>
      </c>
      <c r="E1440" s="183"/>
    </row>
    <row r="1441" spans="1:5" ht="13" hidden="1" x14ac:dyDescent="0.25">
      <c r="A1441" s="174">
        <v>173</v>
      </c>
      <c r="B1441" s="195" t="s">
        <v>3061</v>
      </c>
      <c r="C1441" s="114" t="s">
        <v>3108</v>
      </c>
      <c r="D1441" s="113" t="s">
        <v>3109</v>
      </c>
      <c r="E1441" s="183"/>
    </row>
    <row r="1442" spans="1:5" ht="13" hidden="1" x14ac:dyDescent="0.25">
      <c r="A1442" s="174">
        <v>173</v>
      </c>
      <c r="B1442" s="195" t="s">
        <v>3061</v>
      </c>
      <c r="C1442" s="114" t="s">
        <v>3110</v>
      </c>
      <c r="D1442" s="113" t="s">
        <v>3111</v>
      </c>
      <c r="E1442" s="183"/>
    </row>
    <row r="1443" spans="1:5" ht="13" hidden="1" x14ac:dyDescent="0.25">
      <c r="A1443" s="174">
        <v>173</v>
      </c>
      <c r="B1443" s="195" t="s">
        <v>3061</v>
      </c>
      <c r="C1443" s="114" t="s">
        <v>3112</v>
      </c>
      <c r="D1443" s="113" t="s">
        <v>3113</v>
      </c>
      <c r="E1443" s="183"/>
    </row>
    <row r="1444" spans="1:5" ht="13" hidden="1" x14ac:dyDescent="0.25">
      <c r="A1444" s="174">
        <v>173</v>
      </c>
      <c r="B1444" s="195" t="s">
        <v>3061</v>
      </c>
      <c r="C1444" s="114" t="s">
        <v>3921</v>
      </c>
      <c r="D1444" s="113" t="s">
        <v>3922</v>
      </c>
      <c r="E1444" s="183"/>
    </row>
    <row r="1445" spans="1:5" ht="13" hidden="1" x14ac:dyDescent="0.25">
      <c r="A1445" s="174">
        <v>173</v>
      </c>
      <c r="B1445" s="195" t="s">
        <v>3061</v>
      </c>
      <c r="C1445" s="114" t="s">
        <v>3906</v>
      </c>
      <c r="D1445" s="113" t="s">
        <v>3907</v>
      </c>
      <c r="E1445" s="183"/>
    </row>
    <row r="1446" spans="1:5" ht="13" hidden="1" x14ac:dyDescent="0.25">
      <c r="A1446" s="174">
        <v>173</v>
      </c>
      <c r="B1446" s="195" t="s">
        <v>3061</v>
      </c>
      <c r="C1446" s="114" t="s">
        <v>3908</v>
      </c>
      <c r="D1446" s="113" t="s">
        <v>3909</v>
      </c>
      <c r="E1446" s="183"/>
    </row>
    <row r="1447" spans="1:5" ht="13" hidden="1" x14ac:dyDescent="0.25">
      <c r="A1447" s="174">
        <v>173</v>
      </c>
      <c r="B1447" s="195" t="s">
        <v>3061</v>
      </c>
      <c r="C1447" s="114" t="s">
        <v>3114</v>
      </c>
      <c r="D1447" s="113" t="s">
        <v>3115</v>
      </c>
      <c r="E1447" s="183"/>
    </row>
    <row r="1448" spans="1:5" ht="13" hidden="1" x14ac:dyDescent="0.25">
      <c r="A1448" s="174">
        <v>173</v>
      </c>
      <c r="B1448" s="195" t="s">
        <v>3061</v>
      </c>
      <c r="C1448" s="114" t="s">
        <v>3910</v>
      </c>
      <c r="D1448" s="113" t="s">
        <v>3911</v>
      </c>
      <c r="E1448" s="183"/>
    </row>
    <row r="1449" spans="1:5" ht="13" hidden="1" x14ac:dyDescent="0.25">
      <c r="A1449" s="174">
        <v>173</v>
      </c>
      <c r="B1449" s="195" t="s">
        <v>3061</v>
      </c>
      <c r="C1449" s="114" t="s">
        <v>3912</v>
      </c>
      <c r="D1449" s="113" t="s">
        <v>3913</v>
      </c>
      <c r="E1449" s="183"/>
    </row>
    <row r="1450" spans="1:5" ht="13" hidden="1" x14ac:dyDescent="0.25">
      <c r="A1450" s="174">
        <v>173</v>
      </c>
      <c r="B1450" s="195" t="s">
        <v>3061</v>
      </c>
      <c r="C1450" s="114" t="s">
        <v>3914</v>
      </c>
      <c r="D1450" s="113" t="s">
        <v>3915</v>
      </c>
      <c r="E1450" s="183"/>
    </row>
    <row r="1451" spans="1:5" ht="13" hidden="1" x14ac:dyDescent="0.25">
      <c r="A1451" s="174">
        <v>173</v>
      </c>
      <c r="B1451" s="195" t="s">
        <v>3061</v>
      </c>
      <c r="C1451" s="114" t="s">
        <v>3916</v>
      </c>
      <c r="D1451" s="113" t="s">
        <v>3917</v>
      </c>
      <c r="E1451" s="183"/>
    </row>
    <row r="1452" spans="1:5" ht="13" hidden="1" x14ac:dyDescent="0.25">
      <c r="A1452" s="174">
        <v>173</v>
      </c>
      <c r="B1452" s="195" t="s">
        <v>3061</v>
      </c>
      <c r="C1452" s="114" t="s">
        <v>3923</v>
      </c>
      <c r="D1452" s="113" t="s">
        <v>3924</v>
      </c>
      <c r="E1452" s="183"/>
    </row>
    <row r="1453" spans="1:5" ht="13" hidden="1" x14ac:dyDescent="0.25">
      <c r="A1453" s="174">
        <v>173</v>
      </c>
      <c r="B1453" s="195" t="s">
        <v>3061</v>
      </c>
      <c r="C1453" s="114" t="s">
        <v>3925</v>
      </c>
      <c r="D1453" s="113" t="s">
        <v>3926</v>
      </c>
      <c r="E1453" s="183"/>
    </row>
    <row r="1454" spans="1:5" ht="13" hidden="1" x14ac:dyDescent="0.25">
      <c r="A1454" s="174">
        <v>173</v>
      </c>
      <c r="B1454" s="195" t="s">
        <v>3061</v>
      </c>
      <c r="C1454" s="114" t="s">
        <v>3927</v>
      </c>
      <c r="D1454" s="113" t="s">
        <v>3928</v>
      </c>
      <c r="E1454" s="183"/>
    </row>
    <row r="1455" spans="1:5" ht="13" hidden="1" x14ac:dyDescent="0.25">
      <c r="A1455" s="174">
        <v>173</v>
      </c>
      <c r="B1455" s="195" t="s">
        <v>3061</v>
      </c>
      <c r="C1455" s="114" t="s">
        <v>3116</v>
      </c>
      <c r="D1455" s="113" t="s">
        <v>1760</v>
      </c>
      <c r="E1455" s="183"/>
    </row>
    <row r="1456" spans="1:5" ht="13" hidden="1" x14ac:dyDescent="0.25">
      <c r="A1456" s="174">
        <v>173</v>
      </c>
      <c r="B1456" s="195" t="s">
        <v>3061</v>
      </c>
      <c r="C1456" s="114" t="s">
        <v>3929</v>
      </c>
      <c r="D1456" s="113" t="s">
        <v>3930</v>
      </c>
      <c r="E1456" s="183"/>
    </row>
    <row r="1457" spans="1:5" ht="13" hidden="1" x14ac:dyDescent="0.25">
      <c r="A1457" s="174">
        <v>173</v>
      </c>
      <c r="B1457" s="195" t="s">
        <v>3061</v>
      </c>
      <c r="C1457" s="114" t="s">
        <v>3931</v>
      </c>
      <c r="D1457" s="113" t="s">
        <v>3932</v>
      </c>
      <c r="E1457" s="183"/>
    </row>
    <row r="1458" spans="1:5" ht="13" hidden="1" x14ac:dyDescent="0.25">
      <c r="A1458" s="174">
        <v>173</v>
      </c>
      <c r="B1458" s="195" t="s">
        <v>3061</v>
      </c>
      <c r="C1458" s="114" t="s">
        <v>3933</v>
      </c>
      <c r="D1458" s="113" t="s">
        <v>3934</v>
      </c>
      <c r="E1458" s="183"/>
    </row>
    <row r="1459" spans="1:5" ht="13" hidden="1" x14ac:dyDescent="0.25">
      <c r="A1459" s="174">
        <v>173</v>
      </c>
      <c r="B1459" s="195" t="s">
        <v>3061</v>
      </c>
      <c r="C1459" s="114" t="s">
        <v>3935</v>
      </c>
      <c r="D1459" s="113" t="s">
        <v>3936</v>
      </c>
      <c r="E1459" s="183"/>
    </row>
    <row r="1460" spans="1:5" ht="13" hidden="1" x14ac:dyDescent="0.25">
      <c r="A1460" s="174">
        <v>173</v>
      </c>
      <c r="B1460" s="195" t="s">
        <v>3061</v>
      </c>
      <c r="C1460" s="114" t="s">
        <v>638</v>
      </c>
      <c r="D1460" s="113" t="s">
        <v>640</v>
      </c>
      <c r="E1460" s="116" t="s">
        <v>4227</v>
      </c>
    </row>
    <row r="1461" spans="1:5" ht="13" hidden="1" x14ac:dyDescent="0.25">
      <c r="A1461" s="174">
        <v>173</v>
      </c>
      <c r="B1461" s="195" t="s">
        <v>3061</v>
      </c>
      <c r="C1461" s="114" t="s">
        <v>639</v>
      </c>
      <c r="D1461" s="113" t="s">
        <v>641</v>
      </c>
      <c r="E1461" s="183"/>
    </row>
    <row r="1462" spans="1:5" ht="13" hidden="1" x14ac:dyDescent="0.25">
      <c r="A1462" s="174">
        <v>173</v>
      </c>
      <c r="B1462" s="195" t="s">
        <v>3061</v>
      </c>
      <c r="C1462" s="114" t="s">
        <v>3973</v>
      </c>
      <c r="D1462" s="113" t="s">
        <v>3974</v>
      </c>
      <c r="E1462" s="116" t="s">
        <v>4227</v>
      </c>
    </row>
    <row r="1463" spans="1:5" ht="13" hidden="1" x14ac:dyDescent="0.25">
      <c r="A1463" s="174">
        <v>173</v>
      </c>
      <c r="B1463" s="195" t="s">
        <v>3061</v>
      </c>
      <c r="C1463" s="114" t="s">
        <v>3975</v>
      </c>
      <c r="D1463" s="113" t="s">
        <v>3976</v>
      </c>
      <c r="E1463" s="116" t="s">
        <v>4227</v>
      </c>
    </row>
    <row r="1464" spans="1:5" ht="13" hidden="1" x14ac:dyDescent="0.25">
      <c r="A1464" s="174">
        <v>173</v>
      </c>
      <c r="B1464" s="195" t="s">
        <v>3061</v>
      </c>
      <c r="C1464" s="114" t="s">
        <v>4018</v>
      </c>
      <c r="D1464" s="113" t="s">
        <v>4020</v>
      </c>
      <c r="E1464" s="116" t="s">
        <v>4227</v>
      </c>
    </row>
    <row r="1465" spans="1:5" ht="13" hidden="1" x14ac:dyDescent="0.25">
      <c r="A1465" s="174">
        <v>173</v>
      </c>
      <c r="B1465" s="195" t="s">
        <v>3061</v>
      </c>
      <c r="C1465" s="114" t="s">
        <v>4019</v>
      </c>
      <c r="D1465" s="113" t="s">
        <v>4021</v>
      </c>
      <c r="E1465" s="116" t="s">
        <v>4227</v>
      </c>
    </row>
    <row r="1466" spans="1:5" ht="13" hidden="1" x14ac:dyDescent="0.25">
      <c r="A1466" s="174">
        <v>173</v>
      </c>
      <c r="B1466" s="195" t="s">
        <v>3061</v>
      </c>
      <c r="C1466" s="114" t="s">
        <v>4161</v>
      </c>
      <c r="D1466" s="113" t="s">
        <v>4162</v>
      </c>
      <c r="E1466" s="116" t="s">
        <v>4227</v>
      </c>
    </row>
    <row r="1467" spans="1:5" ht="13" hidden="1" x14ac:dyDescent="0.25">
      <c r="A1467" s="174">
        <v>173</v>
      </c>
      <c r="B1467" s="195" t="s">
        <v>3061</v>
      </c>
      <c r="C1467" s="114" t="s">
        <v>4198</v>
      </c>
      <c r="D1467" s="113" t="s">
        <v>4199</v>
      </c>
      <c r="E1467" s="183"/>
    </row>
    <row r="1468" spans="1:5" ht="13" hidden="1" x14ac:dyDescent="0.25">
      <c r="A1468" s="174">
        <v>173</v>
      </c>
      <c r="B1468" s="195" t="s">
        <v>3061</v>
      </c>
      <c r="C1468" s="114" t="s">
        <v>3937</v>
      </c>
      <c r="D1468" s="113" t="s">
        <v>3938</v>
      </c>
      <c r="E1468" s="183"/>
    </row>
    <row r="1469" spans="1:5" ht="13" hidden="1" x14ac:dyDescent="0.25">
      <c r="A1469" s="174">
        <v>173</v>
      </c>
      <c r="B1469" s="195" t="s">
        <v>3061</v>
      </c>
      <c r="C1469" s="114" t="s">
        <v>1761</v>
      </c>
      <c r="D1469" s="113" t="s">
        <v>1762</v>
      </c>
      <c r="E1469" s="183"/>
    </row>
    <row r="1470" spans="1:5" ht="13" hidden="1" x14ac:dyDescent="0.25">
      <c r="A1470" s="174">
        <v>173</v>
      </c>
      <c r="B1470" s="195" t="s">
        <v>3061</v>
      </c>
      <c r="C1470" s="114" t="s">
        <v>3939</v>
      </c>
      <c r="D1470" s="113" t="s">
        <v>3940</v>
      </c>
      <c r="E1470" s="183"/>
    </row>
    <row r="1471" spans="1:5" ht="13" hidden="1" x14ac:dyDescent="0.25">
      <c r="A1471" s="174">
        <v>173</v>
      </c>
      <c r="B1471" s="195" t="s">
        <v>3061</v>
      </c>
      <c r="C1471" s="114" t="s">
        <v>3941</v>
      </c>
      <c r="D1471" s="113" t="s">
        <v>3942</v>
      </c>
      <c r="E1471" s="183"/>
    </row>
    <row r="1472" spans="1:5" ht="13" hidden="1" x14ac:dyDescent="0.25">
      <c r="A1472" s="174">
        <v>173</v>
      </c>
      <c r="B1472" s="195" t="s">
        <v>3061</v>
      </c>
      <c r="C1472" s="114" t="s">
        <v>3962</v>
      </c>
      <c r="D1472" s="113" t="s">
        <v>3963</v>
      </c>
      <c r="E1472" s="183"/>
    </row>
    <row r="1473" spans="1:5" ht="13" hidden="1" x14ac:dyDescent="0.25">
      <c r="A1473" s="174">
        <v>173</v>
      </c>
      <c r="B1473" s="195" t="s">
        <v>3061</v>
      </c>
      <c r="C1473" s="114" t="s">
        <v>3943</v>
      </c>
      <c r="D1473" s="113" t="s">
        <v>3944</v>
      </c>
      <c r="E1473" s="183"/>
    </row>
    <row r="1474" spans="1:5" ht="13" hidden="1" x14ac:dyDescent="0.25">
      <c r="A1474" s="174">
        <v>173</v>
      </c>
      <c r="B1474" s="195" t="s">
        <v>3061</v>
      </c>
      <c r="C1474" s="114" t="s">
        <v>3945</v>
      </c>
      <c r="D1474" s="113" t="s">
        <v>3946</v>
      </c>
      <c r="E1474" s="183"/>
    </row>
    <row r="1475" spans="1:5" ht="13" hidden="1" x14ac:dyDescent="0.25">
      <c r="A1475" s="174">
        <v>173</v>
      </c>
      <c r="B1475" s="195" t="s">
        <v>3061</v>
      </c>
      <c r="C1475" s="114" t="s">
        <v>3947</v>
      </c>
      <c r="D1475" s="113" t="s">
        <v>3948</v>
      </c>
      <c r="E1475" s="183"/>
    </row>
    <row r="1476" spans="1:5" ht="13" hidden="1" x14ac:dyDescent="0.25">
      <c r="A1476" s="174">
        <v>173</v>
      </c>
      <c r="B1476" s="195" t="s">
        <v>3061</v>
      </c>
      <c r="C1476" s="114" t="s">
        <v>3949</v>
      </c>
      <c r="D1476" s="113" t="s">
        <v>3950</v>
      </c>
      <c r="E1476" s="183"/>
    </row>
    <row r="1477" spans="1:5" ht="13" hidden="1" x14ac:dyDescent="0.25">
      <c r="A1477" s="174">
        <v>173</v>
      </c>
      <c r="B1477" s="195" t="s">
        <v>3061</v>
      </c>
      <c r="C1477" s="114" t="s">
        <v>3964</v>
      </c>
      <c r="D1477" s="113" t="s">
        <v>3965</v>
      </c>
      <c r="E1477" s="183"/>
    </row>
    <row r="1478" spans="1:5" ht="13" hidden="1" x14ac:dyDescent="0.25">
      <c r="A1478" s="174">
        <v>173</v>
      </c>
      <c r="B1478" s="195" t="s">
        <v>3061</v>
      </c>
      <c r="C1478" s="114" t="s">
        <v>3966</v>
      </c>
      <c r="D1478" s="113" t="s">
        <v>3967</v>
      </c>
      <c r="E1478" s="183"/>
    </row>
    <row r="1479" spans="1:5" ht="13" hidden="1" x14ac:dyDescent="0.25">
      <c r="A1479" s="174">
        <v>173</v>
      </c>
      <c r="B1479" s="195" t="s">
        <v>3061</v>
      </c>
      <c r="C1479" s="114" t="s">
        <v>3980</v>
      </c>
      <c r="D1479" s="113" t="s">
        <v>3981</v>
      </c>
      <c r="E1479" s="183"/>
    </row>
    <row r="1480" spans="1:5" ht="13" hidden="1" x14ac:dyDescent="0.25">
      <c r="A1480" s="174">
        <v>173</v>
      </c>
      <c r="B1480" s="195" t="s">
        <v>3061</v>
      </c>
      <c r="C1480" s="114" t="s">
        <v>3968</v>
      </c>
      <c r="D1480" s="113" t="s">
        <v>3969</v>
      </c>
      <c r="E1480" s="183"/>
    </row>
    <row r="1481" spans="1:5" ht="13" hidden="1" x14ac:dyDescent="0.25">
      <c r="A1481" s="174">
        <v>173</v>
      </c>
      <c r="B1481" s="195" t="s">
        <v>3061</v>
      </c>
      <c r="C1481" s="114" t="s">
        <v>3970</v>
      </c>
      <c r="D1481" s="113" t="s">
        <v>3971</v>
      </c>
      <c r="E1481" s="183"/>
    </row>
    <row r="1482" spans="1:5" ht="13" hidden="1" x14ac:dyDescent="0.25">
      <c r="A1482" s="174">
        <v>173</v>
      </c>
      <c r="B1482" s="195" t="s">
        <v>3061</v>
      </c>
      <c r="C1482" s="114" t="s">
        <v>3988</v>
      </c>
      <c r="D1482" s="113" t="s">
        <v>3989</v>
      </c>
      <c r="E1482" s="183"/>
    </row>
    <row r="1483" spans="1:5" ht="13" hidden="1" x14ac:dyDescent="0.25">
      <c r="A1483" s="174">
        <v>173</v>
      </c>
      <c r="B1483" s="195" t="s">
        <v>3061</v>
      </c>
      <c r="C1483" s="114" t="s">
        <v>4163</v>
      </c>
      <c r="D1483" s="113" t="s">
        <v>4164</v>
      </c>
      <c r="E1483" s="183"/>
    </row>
    <row r="1484" spans="1:5" ht="13" hidden="1" x14ac:dyDescent="0.25">
      <c r="A1484" s="174">
        <v>173</v>
      </c>
      <c r="B1484" s="195" t="s">
        <v>3061</v>
      </c>
      <c r="C1484" s="114" t="s">
        <v>3990</v>
      </c>
      <c r="D1484" s="113" t="s">
        <v>4001</v>
      </c>
      <c r="E1484" s="183"/>
    </row>
    <row r="1485" spans="1:5" ht="13" hidden="1" x14ac:dyDescent="0.25">
      <c r="A1485" s="174">
        <v>173</v>
      </c>
      <c r="B1485" s="195" t="s">
        <v>3061</v>
      </c>
      <c r="C1485" s="114" t="s">
        <v>4165</v>
      </c>
      <c r="D1485" s="113" t="s">
        <v>4166</v>
      </c>
      <c r="E1485" s="183"/>
    </row>
    <row r="1486" spans="1:5" ht="13" hidden="1" x14ac:dyDescent="0.25">
      <c r="A1486" s="174">
        <v>173</v>
      </c>
      <c r="B1486" s="195" t="s">
        <v>3061</v>
      </c>
      <c r="C1486" s="114" t="s">
        <v>3991</v>
      </c>
      <c r="D1486" s="113" t="s">
        <v>4002</v>
      </c>
      <c r="E1486" s="183"/>
    </row>
    <row r="1487" spans="1:5" ht="13" hidden="1" x14ac:dyDescent="0.25">
      <c r="A1487" s="174">
        <v>173</v>
      </c>
      <c r="B1487" s="195" t="s">
        <v>3061</v>
      </c>
      <c r="C1487" s="114" t="s">
        <v>3992</v>
      </c>
      <c r="D1487" s="113" t="s">
        <v>4003</v>
      </c>
      <c r="E1487" s="183"/>
    </row>
    <row r="1488" spans="1:5" ht="13" hidden="1" x14ac:dyDescent="0.25">
      <c r="A1488" s="174">
        <v>173</v>
      </c>
      <c r="B1488" s="195" t="s">
        <v>3061</v>
      </c>
      <c r="C1488" s="114" t="s">
        <v>4167</v>
      </c>
      <c r="D1488" s="113" t="s">
        <v>4168</v>
      </c>
      <c r="E1488" s="183"/>
    </row>
    <row r="1489" spans="1:5" ht="13" hidden="1" x14ac:dyDescent="0.25">
      <c r="A1489" s="174">
        <v>173</v>
      </c>
      <c r="B1489" s="195" t="s">
        <v>3061</v>
      </c>
      <c r="C1489" s="160" t="s">
        <v>3993</v>
      </c>
      <c r="D1489" s="113" t="s">
        <v>4004</v>
      </c>
      <c r="E1489" s="183"/>
    </row>
    <row r="1490" spans="1:5" ht="13" hidden="1" x14ac:dyDescent="0.25">
      <c r="A1490" s="174">
        <v>173</v>
      </c>
      <c r="B1490" s="195" t="s">
        <v>3061</v>
      </c>
      <c r="C1490" s="160" t="s">
        <v>3994</v>
      </c>
      <c r="D1490" s="152" t="s">
        <v>4005</v>
      </c>
      <c r="E1490" s="183"/>
    </row>
    <row r="1491" spans="1:5" ht="13" hidden="1" x14ac:dyDescent="0.25">
      <c r="A1491" s="174">
        <v>173</v>
      </c>
      <c r="B1491" s="195" t="s">
        <v>3061</v>
      </c>
      <c r="C1491" s="160" t="s">
        <v>3995</v>
      </c>
      <c r="D1491" s="152" t="s">
        <v>4006</v>
      </c>
      <c r="E1491" s="183"/>
    </row>
    <row r="1492" spans="1:5" ht="13" hidden="1" x14ac:dyDescent="0.25">
      <c r="A1492" s="174">
        <v>173</v>
      </c>
      <c r="B1492" s="195" t="s">
        <v>3061</v>
      </c>
      <c r="C1492" s="161" t="s">
        <v>3996</v>
      </c>
      <c r="D1492" s="113" t="s">
        <v>4007</v>
      </c>
      <c r="E1492" s="183"/>
    </row>
    <row r="1493" spans="1:5" ht="13" hidden="1" x14ac:dyDescent="0.25">
      <c r="A1493" s="174">
        <v>173</v>
      </c>
      <c r="B1493" s="195" t="s">
        <v>3061</v>
      </c>
      <c r="C1493" s="160" t="s">
        <v>1763</v>
      </c>
      <c r="D1493" s="113" t="s">
        <v>1764</v>
      </c>
      <c r="E1493" s="183"/>
    </row>
    <row r="1494" spans="1:5" ht="13" hidden="1" x14ac:dyDescent="0.25">
      <c r="A1494" s="174">
        <v>173</v>
      </c>
      <c r="B1494" s="195" t="s">
        <v>3061</v>
      </c>
      <c r="C1494" s="160" t="s">
        <v>3997</v>
      </c>
      <c r="D1494" s="113" t="s">
        <v>4008</v>
      </c>
      <c r="E1494" s="183"/>
    </row>
    <row r="1495" spans="1:5" ht="13" hidden="1" x14ac:dyDescent="0.25">
      <c r="A1495" s="174">
        <v>173</v>
      </c>
      <c r="B1495" s="195" t="s">
        <v>3061</v>
      </c>
      <c r="C1495" s="160" t="s">
        <v>3998</v>
      </c>
      <c r="D1495" s="113" t="s">
        <v>4009</v>
      </c>
      <c r="E1495" s="183"/>
    </row>
    <row r="1496" spans="1:5" ht="13" hidden="1" x14ac:dyDescent="0.25">
      <c r="A1496" s="174">
        <v>173</v>
      </c>
      <c r="B1496" s="195" t="s">
        <v>3061</v>
      </c>
      <c r="C1496" s="160" t="s">
        <v>3999</v>
      </c>
      <c r="D1496" s="113" t="s">
        <v>4010</v>
      </c>
      <c r="E1496" s="183"/>
    </row>
    <row r="1497" spans="1:5" ht="13" hidden="1" x14ac:dyDescent="0.25">
      <c r="A1497" s="174">
        <v>173</v>
      </c>
      <c r="B1497" s="195" t="s">
        <v>3061</v>
      </c>
      <c r="C1497" s="160" t="s">
        <v>4000</v>
      </c>
      <c r="D1497" s="113" t="s">
        <v>4011</v>
      </c>
      <c r="E1497" s="183"/>
    </row>
    <row r="1498" spans="1:5" ht="13" hidden="1" x14ac:dyDescent="0.25">
      <c r="A1498" s="174">
        <v>173</v>
      </c>
      <c r="B1498" s="195" t="s">
        <v>3061</v>
      </c>
      <c r="C1498" s="160" t="s">
        <v>4169</v>
      </c>
      <c r="D1498" s="113" t="s">
        <v>4170</v>
      </c>
      <c r="E1498" s="183"/>
    </row>
    <row r="1499" spans="1:5" ht="13" hidden="1" x14ac:dyDescent="0.25">
      <c r="A1499" s="174">
        <v>173</v>
      </c>
      <c r="B1499" s="195" t="s">
        <v>3061</v>
      </c>
      <c r="C1499" s="160" t="s">
        <v>4171</v>
      </c>
      <c r="D1499" s="113" t="s">
        <v>4172</v>
      </c>
      <c r="E1499" s="183"/>
    </row>
    <row r="1500" spans="1:5" ht="13" hidden="1" x14ac:dyDescent="0.25">
      <c r="A1500" s="174">
        <v>173</v>
      </c>
      <c r="B1500" s="195" t="s">
        <v>3061</v>
      </c>
      <c r="C1500" s="160" t="s">
        <v>4200</v>
      </c>
      <c r="D1500" s="113" t="s">
        <v>4201</v>
      </c>
      <c r="E1500" s="183"/>
    </row>
    <row r="1501" spans="1:5" ht="13" hidden="1" x14ac:dyDescent="0.25">
      <c r="A1501" s="174">
        <v>173</v>
      </c>
      <c r="B1501" s="195" t="s">
        <v>3061</v>
      </c>
      <c r="C1501" s="160" t="s">
        <v>4173</v>
      </c>
      <c r="D1501" s="113" t="s">
        <v>4174</v>
      </c>
      <c r="E1501" s="183"/>
    </row>
    <row r="1502" spans="1:5" ht="13" hidden="1" x14ac:dyDescent="0.25">
      <c r="A1502" s="174">
        <v>173</v>
      </c>
      <c r="B1502" s="195" t="s">
        <v>3061</v>
      </c>
      <c r="C1502" s="160" t="s">
        <v>4175</v>
      </c>
      <c r="D1502" s="113" t="s">
        <v>4176</v>
      </c>
      <c r="E1502" s="183"/>
    </row>
    <row r="1503" spans="1:5" ht="13" hidden="1" x14ac:dyDescent="0.25">
      <c r="A1503" s="174">
        <v>173</v>
      </c>
      <c r="B1503" s="195" t="s">
        <v>3061</v>
      </c>
      <c r="C1503" s="160" t="s">
        <v>4177</v>
      </c>
      <c r="D1503" s="113" t="s">
        <v>4178</v>
      </c>
      <c r="E1503" s="183"/>
    </row>
    <row r="1504" spans="1:5" ht="13" hidden="1" x14ac:dyDescent="0.25">
      <c r="A1504" s="174">
        <v>173</v>
      </c>
      <c r="B1504" s="195" t="s">
        <v>3061</v>
      </c>
      <c r="C1504" s="160" t="s">
        <v>1765</v>
      </c>
      <c r="D1504" s="113" t="s">
        <v>1766</v>
      </c>
      <c r="E1504" s="183"/>
    </row>
    <row r="1505" spans="1:5" ht="13" hidden="1" x14ac:dyDescent="0.25">
      <c r="A1505" s="174">
        <v>173</v>
      </c>
      <c r="B1505" s="195" t="s">
        <v>3061</v>
      </c>
      <c r="C1505" s="160" t="s">
        <v>4179</v>
      </c>
      <c r="D1505" s="113" t="s">
        <v>4180</v>
      </c>
      <c r="E1505" s="183"/>
    </row>
    <row r="1506" spans="1:5" ht="13" hidden="1" x14ac:dyDescent="0.25">
      <c r="A1506" s="174">
        <v>173</v>
      </c>
      <c r="B1506" s="195" t="s">
        <v>3061</v>
      </c>
      <c r="C1506" s="160" t="s">
        <v>4181</v>
      </c>
      <c r="D1506" s="113" t="s">
        <v>4182</v>
      </c>
      <c r="E1506" s="183"/>
    </row>
    <row r="1507" spans="1:5" ht="13" hidden="1" x14ac:dyDescent="0.25">
      <c r="A1507" s="174">
        <v>173</v>
      </c>
      <c r="B1507" s="195" t="s">
        <v>3061</v>
      </c>
      <c r="C1507" s="160" t="s">
        <v>4183</v>
      </c>
      <c r="D1507" s="113" t="s">
        <v>4184</v>
      </c>
      <c r="E1507" s="183"/>
    </row>
    <row r="1508" spans="1:5" ht="13" hidden="1" x14ac:dyDescent="0.25">
      <c r="A1508" s="174">
        <v>173</v>
      </c>
      <c r="B1508" s="195" t="s">
        <v>3061</v>
      </c>
      <c r="C1508" s="160" t="s">
        <v>4185</v>
      </c>
      <c r="D1508" s="113" t="s">
        <v>4186</v>
      </c>
      <c r="E1508" s="183"/>
    </row>
    <row r="1509" spans="1:5" ht="13" hidden="1" x14ac:dyDescent="0.25">
      <c r="A1509" s="174">
        <v>173</v>
      </c>
      <c r="B1509" s="195" t="s">
        <v>3061</v>
      </c>
      <c r="C1509" s="160" t="s">
        <v>4187</v>
      </c>
      <c r="D1509" s="113" t="s">
        <v>4188</v>
      </c>
      <c r="E1509" s="183"/>
    </row>
    <row r="1510" spans="1:5" ht="13" hidden="1" x14ac:dyDescent="0.25">
      <c r="A1510" s="174">
        <v>173</v>
      </c>
      <c r="B1510" s="195" t="s">
        <v>3061</v>
      </c>
      <c r="C1510" s="160" t="s">
        <v>1767</v>
      </c>
      <c r="D1510" s="113" t="s">
        <v>3337</v>
      </c>
      <c r="E1510" s="183"/>
    </row>
    <row r="1511" spans="1:5" ht="13" hidden="1" x14ac:dyDescent="0.25">
      <c r="A1511" s="174">
        <v>173</v>
      </c>
      <c r="B1511" s="195" t="s">
        <v>3061</v>
      </c>
      <c r="C1511" s="160" t="s">
        <v>3338</v>
      </c>
      <c r="D1511" s="113" t="s">
        <v>3339</v>
      </c>
      <c r="E1511" s="183"/>
    </row>
    <row r="1512" spans="1:5" ht="13" hidden="1" x14ac:dyDescent="0.25">
      <c r="A1512" s="174">
        <v>173</v>
      </c>
      <c r="B1512" s="195" t="s">
        <v>3061</v>
      </c>
      <c r="C1512" s="160" t="s">
        <v>4189</v>
      </c>
      <c r="D1512" s="113" t="s">
        <v>4190</v>
      </c>
      <c r="E1512" s="183"/>
    </row>
    <row r="1513" spans="1:5" ht="13" hidden="1" x14ac:dyDescent="0.25">
      <c r="A1513" s="174">
        <v>173</v>
      </c>
      <c r="B1513" s="195" t="s">
        <v>3061</v>
      </c>
      <c r="C1513" s="160" t="s">
        <v>4191</v>
      </c>
      <c r="D1513" s="113" t="s">
        <v>4192</v>
      </c>
      <c r="E1513" s="183"/>
    </row>
    <row r="1514" spans="1:5" ht="13" hidden="1" x14ac:dyDescent="0.25">
      <c r="A1514" s="174">
        <v>173</v>
      </c>
      <c r="B1514" s="195" t="s">
        <v>3061</v>
      </c>
      <c r="C1514" s="160" t="s">
        <v>4193</v>
      </c>
      <c r="D1514" s="113" t="s">
        <v>4194</v>
      </c>
      <c r="E1514" s="183"/>
    </row>
    <row r="1515" spans="1:5" ht="13" hidden="1" x14ac:dyDescent="0.25">
      <c r="A1515" s="174">
        <v>173</v>
      </c>
      <c r="B1515" s="195" t="s">
        <v>3061</v>
      </c>
      <c r="C1515" s="160" t="s">
        <v>3340</v>
      </c>
      <c r="D1515" s="113" t="s">
        <v>3065</v>
      </c>
      <c r="E1515" s="183"/>
    </row>
    <row r="1516" spans="1:5" ht="13" hidden="1" x14ac:dyDescent="0.25">
      <c r="A1516" s="174">
        <v>173</v>
      </c>
      <c r="B1516" s="195" t="s">
        <v>3061</v>
      </c>
      <c r="C1516" s="160" t="s">
        <v>3341</v>
      </c>
      <c r="D1516" s="113" t="s">
        <v>3085</v>
      </c>
      <c r="E1516" s="183"/>
    </row>
    <row r="1517" spans="1:5" ht="13" hidden="1" x14ac:dyDescent="0.25">
      <c r="A1517" s="174">
        <v>173</v>
      </c>
      <c r="B1517" s="195" t="s">
        <v>3061</v>
      </c>
      <c r="C1517" s="160" t="s">
        <v>4195</v>
      </c>
      <c r="D1517" s="113" t="s">
        <v>4196</v>
      </c>
      <c r="E1517" s="183"/>
    </row>
    <row r="1518" spans="1:5" ht="13" hidden="1" x14ac:dyDescent="0.25">
      <c r="A1518" s="174">
        <v>173</v>
      </c>
      <c r="B1518" s="195" t="s">
        <v>3061</v>
      </c>
      <c r="C1518" s="160" t="s">
        <v>4210</v>
      </c>
      <c r="D1518" s="113" t="s">
        <v>4211</v>
      </c>
      <c r="E1518" s="183"/>
    </row>
    <row r="1519" spans="1:5" ht="13" hidden="1" x14ac:dyDescent="0.25">
      <c r="A1519" s="174">
        <v>173</v>
      </c>
      <c r="B1519" s="195" t="s">
        <v>3061</v>
      </c>
      <c r="C1519" s="160" t="s">
        <v>4216</v>
      </c>
      <c r="D1519" s="113" t="s">
        <v>4218</v>
      </c>
      <c r="E1519" s="183"/>
    </row>
    <row r="1520" spans="1:5" ht="13" hidden="1" x14ac:dyDescent="0.25">
      <c r="A1520" s="174">
        <v>173</v>
      </c>
      <c r="B1520" s="195" t="s">
        <v>3061</v>
      </c>
      <c r="C1520" s="160" t="s">
        <v>4212</v>
      </c>
      <c r="D1520" s="113" t="s">
        <v>4213</v>
      </c>
      <c r="E1520" s="183"/>
    </row>
    <row r="1521" spans="1:5" ht="13" hidden="1" x14ac:dyDescent="0.25">
      <c r="A1521" s="174">
        <v>173</v>
      </c>
      <c r="B1521" s="195" t="s">
        <v>3061</v>
      </c>
      <c r="C1521" s="160" t="s">
        <v>4232</v>
      </c>
      <c r="D1521" s="113" t="s">
        <v>4233</v>
      </c>
      <c r="E1521" s="183"/>
    </row>
    <row r="1522" spans="1:5" ht="13" hidden="1" x14ac:dyDescent="0.25">
      <c r="A1522" s="174">
        <v>173</v>
      </c>
      <c r="B1522" s="195" t="s">
        <v>3061</v>
      </c>
      <c r="C1522" s="160" t="s">
        <v>4217</v>
      </c>
      <c r="D1522" s="113" t="s">
        <v>4219</v>
      </c>
      <c r="E1522" s="183"/>
    </row>
    <row r="1523" spans="1:5" ht="13" hidden="1" x14ac:dyDescent="0.25">
      <c r="A1523" s="174">
        <v>173</v>
      </c>
      <c r="B1523" s="195" t="s">
        <v>3061</v>
      </c>
      <c r="C1523" s="160" t="s">
        <v>4244</v>
      </c>
      <c r="D1523" s="113" t="s">
        <v>4245</v>
      </c>
      <c r="E1523" s="183"/>
    </row>
    <row r="1524" spans="1:5" ht="13" hidden="1" x14ac:dyDescent="0.25">
      <c r="A1524" s="175">
        <v>173</v>
      </c>
      <c r="B1524" s="196" t="s">
        <v>3061</v>
      </c>
      <c r="C1524" s="160" t="s">
        <v>4246</v>
      </c>
      <c r="D1524" s="113" t="s">
        <v>4247</v>
      </c>
      <c r="E1524" s="183"/>
    </row>
    <row r="1525" spans="1:5" ht="13" hidden="1" x14ac:dyDescent="0.25">
      <c r="A1525" s="175">
        <v>173</v>
      </c>
      <c r="B1525" s="196" t="s">
        <v>3061</v>
      </c>
      <c r="C1525" s="160" t="s">
        <v>4248</v>
      </c>
      <c r="D1525" s="113" t="s">
        <v>4249</v>
      </c>
      <c r="E1525" s="183"/>
    </row>
    <row r="1526" spans="1:5" ht="13" hidden="1" x14ac:dyDescent="0.25">
      <c r="A1526" s="175">
        <v>173</v>
      </c>
      <c r="B1526" s="196" t="s">
        <v>3061</v>
      </c>
      <c r="C1526" s="160" t="s">
        <v>4250</v>
      </c>
      <c r="D1526" s="113" t="s">
        <v>4251</v>
      </c>
      <c r="E1526" s="183"/>
    </row>
    <row r="1527" spans="1:5" ht="13" hidden="1" x14ac:dyDescent="0.25">
      <c r="A1527" s="175">
        <v>173</v>
      </c>
      <c r="B1527" s="196" t="s">
        <v>3061</v>
      </c>
      <c r="C1527" s="160" t="s">
        <v>4252</v>
      </c>
      <c r="D1527" s="113" t="s">
        <v>4253</v>
      </c>
      <c r="E1527" s="183"/>
    </row>
    <row r="1528" spans="1:5" ht="13" hidden="1" x14ac:dyDescent="0.25">
      <c r="A1528" s="175">
        <v>173</v>
      </c>
      <c r="B1528" s="196" t="s">
        <v>3061</v>
      </c>
      <c r="C1528" s="160" t="s">
        <v>1537</v>
      </c>
      <c r="D1528" s="113" t="s">
        <v>1537</v>
      </c>
      <c r="E1528" s="183"/>
    </row>
    <row r="1529" spans="1:5" ht="13" hidden="1" x14ac:dyDescent="0.25">
      <c r="A1529" s="175">
        <v>173</v>
      </c>
      <c r="B1529" s="196" t="s">
        <v>3061</v>
      </c>
      <c r="C1529" s="160" t="s">
        <v>1538</v>
      </c>
      <c r="D1529" s="113" t="s">
        <v>4014</v>
      </c>
      <c r="E1529" s="116" t="s">
        <v>4227</v>
      </c>
    </row>
    <row r="1530" spans="1:5" ht="13" hidden="1" x14ac:dyDescent="0.25">
      <c r="A1530" s="175">
        <v>173</v>
      </c>
      <c r="B1530" s="196" t="s">
        <v>3061</v>
      </c>
      <c r="C1530" s="160" t="s">
        <v>1539</v>
      </c>
      <c r="D1530" s="113" t="s">
        <v>1411</v>
      </c>
      <c r="E1530" s="183"/>
    </row>
    <row r="1531" spans="1:5" ht="13" hidden="1" x14ac:dyDescent="0.25">
      <c r="A1531" s="174">
        <v>175</v>
      </c>
      <c r="B1531" s="195" t="s">
        <v>3342</v>
      </c>
      <c r="C1531" s="160" t="s">
        <v>3052</v>
      </c>
      <c r="D1531" s="113" t="s">
        <v>3343</v>
      </c>
      <c r="E1531" s="183"/>
    </row>
    <row r="1532" spans="1:5" ht="13" hidden="1" x14ac:dyDescent="0.25">
      <c r="A1532" s="174">
        <v>175</v>
      </c>
      <c r="B1532" s="195" t="s">
        <v>3342</v>
      </c>
      <c r="C1532" s="114" t="s">
        <v>3344</v>
      </c>
      <c r="D1532" s="113" t="s">
        <v>3345</v>
      </c>
      <c r="E1532" s="183"/>
    </row>
    <row r="1533" spans="1:5" ht="13" hidden="1" x14ac:dyDescent="0.25">
      <c r="A1533" s="174">
        <v>175</v>
      </c>
      <c r="B1533" s="195" t="s">
        <v>3342</v>
      </c>
      <c r="C1533" s="114" t="s">
        <v>3346</v>
      </c>
      <c r="D1533" s="113" t="s">
        <v>3347</v>
      </c>
      <c r="E1533" s="183"/>
    </row>
    <row r="1534" spans="1:5" ht="13" hidden="1" x14ac:dyDescent="0.25">
      <c r="A1534" s="174">
        <v>175</v>
      </c>
      <c r="B1534" s="195" t="s">
        <v>3342</v>
      </c>
      <c r="C1534" s="114" t="s">
        <v>509</v>
      </c>
      <c r="D1534" s="113" t="s">
        <v>3348</v>
      </c>
      <c r="E1534" s="116" t="s">
        <v>4227</v>
      </c>
    </row>
    <row r="1535" spans="1:5" ht="13" hidden="1" x14ac:dyDescent="0.25">
      <c r="A1535" s="174">
        <v>180</v>
      </c>
      <c r="B1535" s="195" t="s">
        <v>3349</v>
      </c>
      <c r="C1535" s="114">
        <v>10</v>
      </c>
      <c r="D1535" s="113" t="s">
        <v>3350</v>
      </c>
      <c r="E1535" s="183"/>
    </row>
    <row r="1536" spans="1:5" ht="13" hidden="1" x14ac:dyDescent="0.25">
      <c r="A1536" s="174">
        <v>180</v>
      </c>
      <c r="B1536" s="195" t="s">
        <v>3349</v>
      </c>
      <c r="C1536" s="114">
        <v>20</v>
      </c>
      <c r="D1536" s="113" t="s">
        <v>3351</v>
      </c>
      <c r="E1536" s="183"/>
    </row>
    <row r="1537" spans="1:5" ht="13" hidden="1" x14ac:dyDescent="0.25">
      <c r="A1537" s="174">
        <v>180</v>
      </c>
      <c r="B1537" s="195" t="s">
        <v>3349</v>
      </c>
      <c r="C1537" s="114">
        <v>30</v>
      </c>
      <c r="D1537" s="113" t="s">
        <v>3352</v>
      </c>
      <c r="E1537" s="183"/>
    </row>
    <row r="1538" spans="1:5" ht="13" hidden="1" x14ac:dyDescent="0.25">
      <c r="A1538" s="174">
        <v>180</v>
      </c>
      <c r="B1538" s="195" t="s">
        <v>3349</v>
      </c>
      <c r="C1538" s="114">
        <v>40</v>
      </c>
      <c r="D1538" s="113" t="s">
        <v>3353</v>
      </c>
      <c r="E1538" s="183"/>
    </row>
    <row r="1539" spans="1:5" ht="13" hidden="1" x14ac:dyDescent="0.25">
      <c r="A1539" s="174">
        <v>180</v>
      </c>
      <c r="B1539" s="195" t="s">
        <v>3349</v>
      </c>
      <c r="C1539" s="114">
        <v>50</v>
      </c>
      <c r="D1539" s="113" t="s">
        <v>3354</v>
      </c>
      <c r="E1539" s="183"/>
    </row>
    <row r="1540" spans="1:5" ht="13" hidden="1" x14ac:dyDescent="0.25">
      <c r="A1540" s="174">
        <v>181</v>
      </c>
      <c r="B1540" s="195" t="s">
        <v>2672</v>
      </c>
      <c r="C1540" s="114" t="s">
        <v>530</v>
      </c>
      <c r="D1540" s="113" t="s">
        <v>3355</v>
      </c>
      <c r="E1540" s="183"/>
    </row>
    <row r="1541" spans="1:5" ht="13" hidden="1" x14ac:dyDescent="0.25">
      <c r="A1541" s="174">
        <v>181</v>
      </c>
      <c r="B1541" s="195" t="s">
        <v>2672</v>
      </c>
      <c r="C1541" s="114" t="s">
        <v>3022</v>
      </c>
      <c r="D1541" s="113" t="s">
        <v>3356</v>
      </c>
      <c r="E1541" s="183"/>
    </row>
    <row r="1542" spans="1:5" ht="13" hidden="1" x14ac:dyDescent="0.25">
      <c r="A1542" s="174">
        <v>181</v>
      </c>
      <c r="B1542" s="195" t="s">
        <v>2672</v>
      </c>
      <c r="C1542" s="114" t="s">
        <v>1151</v>
      </c>
      <c r="D1542" s="113" t="s">
        <v>3357</v>
      </c>
      <c r="E1542" s="183"/>
    </row>
    <row r="1543" spans="1:5" ht="13" hidden="1" x14ac:dyDescent="0.25">
      <c r="A1543" s="174">
        <v>181</v>
      </c>
      <c r="B1543" s="195" t="s">
        <v>2672</v>
      </c>
      <c r="C1543" s="114" t="s">
        <v>1153</v>
      </c>
      <c r="D1543" s="113" t="s">
        <v>3358</v>
      </c>
      <c r="E1543" s="183"/>
    </row>
    <row r="1544" spans="1:5" ht="13" hidden="1" x14ac:dyDescent="0.25">
      <c r="A1544" s="174">
        <v>181</v>
      </c>
      <c r="B1544" s="195" t="s">
        <v>2672</v>
      </c>
      <c r="C1544" s="114" t="s">
        <v>1155</v>
      </c>
      <c r="D1544" s="113" t="s">
        <v>3359</v>
      </c>
      <c r="E1544" s="183"/>
    </row>
    <row r="1545" spans="1:5" ht="13" hidden="1" x14ac:dyDescent="0.25">
      <c r="A1545" s="174">
        <v>181</v>
      </c>
      <c r="B1545" s="195" t="s">
        <v>2672</v>
      </c>
      <c r="C1545" s="114" t="s">
        <v>3360</v>
      </c>
      <c r="D1545" s="113" t="s">
        <v>3076</v>
      </c>
      <c r="E1545" s="183"/>
    </row>
    <row r="1546" spans="1:5" ht="13" hidden="1" x14ac:dyDescent="0.25">
      <c r="A1546" s="174">
        <v>181</v>
      </c>
      <c r="B1546" s="195" t="s">
        <v>2672</v>
      </c>
      <c r="C1546" s="114" t="s">
        <v>3361</v>
      </c>
      <c r="D1546" s="113" t="s">
        <v>3362</v>
      </c>
      <c r="E1546" s="183"/>
    </row>
    <row r="1547" spans="1:5" ht="13" hidden="1" x14ac:dyDescent="0.25">
      <c r="A1547" s="174">
        <v>181</v>
      </c>
      <c r="B1547" s="195" t="s">
        <v>2672</v>
      </c>
      <c r="C1547" s="114" t="s">
        <v>3024</v>
      </c>
      <c r="D1547" s="113" t="s">
        <v>3363</v>
      </c>
      <c r="E1547" s="183"/>
    </row>
    <row r="1548" spans="1:5" ht="13" hidden="1" x14ac:dyDescent="0.25">
      <c r="A1548" s="174">
        <v>181</v>
      </c>
      <c r="B1548" s="195" t="s">
        <v>2672</v>
      </c>
      <c r="C1548" s="114" t="s">
        <v>3364</v>
      </c>
      <c r="D1548" s="113" t="s">
        <v>3365</v>
      </c>
      <c r="E1548" s="183"/>
    </row>
    <row r="1549" spans="1:5" ht="13" hidden="1" x14ac:dyDescent="0.25">
      <c r="A1549" s="174">
        <v>185</v>
      </c>
      <c r="B1549" s="195" t="s">
        <v>3366</v>
      </c>
      <c r="C1549" s="115" t="s">
        <v>1318</v>
      </c>
      <c r="D1549" s="113" t="s">
        <v>1926</v>
      </c>
      <c r="E1549" s="183" t="s">
        <v>1926</v>
      </c>
    </row>
    <row r="1550" spans="1:5" ht="13" hidden="1" x14ac:dyDescent="0.25">
      <c r="A1550" s="202">
        <v>192</v>
      </c>
      <c r="B1550" s="203" t="s">
        <v>2598</v>
      </c>
      <c r="C1550" s="115" t="s">
        <v>1318</v>
      </c>
      <c r="D1550" s="113" t="s">
        <v>1926</v>
      </c>
      <c r="E1550" s="183" t="s">
        <v>1926</v>
      </c>
    </row>
    <row r="1551" spans="1:5" ht="13" hidden="1" x14ac:dyDescent="0.25">
      <c r="A1551" s="174">
        <v>189</v>
      </c>
      <c r="B1551" s="195" t="s">
        <v>3367</v>
      </c>
      <c r="C1551" s="117" t="s">
        <v>3368</v>
      </c>
      <c r="D1551" s="113" t="s">
        <v>384</v>
      </c>
      <c r="E1551" s="116" t="s">
        <v>4227</v>
      </c>
    </row>
    <row r="1552" spans="1:5" ht="13" hidden="1" x14ac:dyDescent="0.25">
      <c r="A1552" s="174">
        <v>189</v>
      </c>
      <c r="B1552" s="195" t="s">
        <v>3367</v>
      </c>
      <c r="C1552" s="117" t="s">
        <v>83</v>
      </c>
      <c r="D1552" s="113" t="s">
        <v>384</v>
      </c>
      <c r="E1552" s="116" t="s">
        <v>4227</v>
      </c>
    </row>
    <row r="1553" spans="1:5" ht="13" hidden="1" x14ac:dyDescent="0.25">
      <c r="A1553" s="174">
        <v>189</v>
      </c>
      <c r="B1553" s="195" t="s">
        <v>3367</v>
      </c>
      <c r="C1553" s="117" t="s">
        <v>85</v>
      </c>
      <c r="D1553" s="113" t="s">
        <v>384</v>
      </c>
      <c r="E1553" s="116" t="s">
        <v>4227</v>
      </c>
    </row>
    <row r="1554" spans="1:5" ht="13" hidden="1" x14ac:dyDescent="0.25">
      <c r="A1554" s="174">
        <v>189</v>
      </c>
      <c r="B1554" s="195" t="s">
        <v>3367</v>
      </c>
      <c r="C1554" s="117" t="s">
        <v>87</v>
      </c>
      <c r="D1554" s="113" t="s">
        <v>384</v>
      </c>
      <c r="E1554" s="116" t="s">
        <v>4227</v>
      </c>
    </row>
    <row r="1555" spans="1:5" ht="13" hidden="1" x14ac:dyDescent="0.25">
      <c r="A1555" s="174">
        <v>189</v>
      </c>
      <c r="B1555" s="195" t="s">
        <v>3367</v>
      </c>
      <c r="C1555" s="117" t="s">
        <v>3574</v>
      </c>
      <c r="D1555" s="113" t="s">
        <v>384</v>
      </c>
      <c r="E1555" s="116" t="s">
        <v>4227</v>
      </c>
    </row>
    <row r="1556" spans="1:5" ht="13" hidden="1" x14ac:dyDescent="0.25">
      <c r="A1556" s="174">
        <v>189</v>
      </c>
      <c r="B1556" s="195" t="s">
        <v>3367</v>
      </c>
      <c r="C1556" s="117" t="s">
        <v>3132</v>
      </c>
      <c r="D1556" s="113" t="s">
        <v>384</v>
      </c>
      <c r="E1556" s="116" t="s">
        <v>4227</v>
      </c>
    </row>
    <row r="1557" spans="1:5" ht="13" hidden="1" x14ac:dyDescent="0.25">
      <c r="A1557" s="174">
        <v>189</v>
      </c>
      <c r="B1557" s="195" t="s">
        <v>3367</v>
      </c>
      <c r="C1557" s="117" t="s">
        <v>3577</v>
      </c>
      <c r="D1557" s="113" t="s">
        <v>384</v>
      </c>
      <c r="E1557" s="116" t="s">
        <v>4227</v>
      </c>
    </row>
    <row r="1558" spans="1:5" ht="13" hidden="1" x14ac:dyDescent="0.25">
      <c r="A1558" s="174">
        <v>189</v>
      </c>
      <c r="B1558" s="195" t="s">
        <v>3367</v>
      </c>
      <c r="C1558" s="117" t="s">
        <v>957</v>
      </c>
      <c r="D1558" s="113" t="s">
        <v>384</v>
      </c>
      <c r="E1558" s="116" t="s">
        <v>4227</v>
      </c>
    </row>
    <row r="1559" spans="1:5" ht="13" hidden="1" x14ac:dyDescent="0.25">
      <c r="A1559" s="174">
        <v>189</v>
      </c>
      <c r="B1559" s="195" t="s">
        <v>3367</v>
      </c>
      <c r="C1559" s="117" t="s">
        <v>961</v>
      </c>
      <c r="D1559" s="113" t="s">
        <v>384</v>
      </c>
      <c r="E1559" s="116" t="s">
        <v>4227</v>
      </c>
    </row>
    <row r="1560" spans="1:5" ht="13" hidden="1" x14ac:dyDescent="0.25">
      <c r="A1560" s="174">
        <v>189</v>
      </c>
      <c r="B1560" s="195" t="s">
        <v>3367</v>
      </c>
      <c r="C1560" s="117" t="s">
        <v>963</v>
      </c>
      <c r="D1560" s="113" t="s">
        <v>384</v>
      </c>
      <c r="E1560" s="116" t="s">
        <v>4227</v>
      </c>
    </row>
    <row r="1561" spans="1:5" ht="13" hidden="1" x14ac:dyDescent="0.25">
      <c r="A1561" s="174">
        <v>189</v>
      </c>
      <c r="B1561" s="195" t="s">
        <v>3367</v>
      </c>
      <c r="C1561" s="117" t="s">
        <v>965</v>
      </c>
      <c r="D1561" s="113" t="s">
        <v>384</v>
      </c>
      <c r="E1561" s="116" t="s">
        <v>4227</v>
      </c>
    </row>
    <row r="1562" spans="1:5" ht="13" hidden="1" x14ac:dyDescent="0.25">
      <c r="A1562" s="174">
        <v>189</v>
      </c>
      <c r="B1562" s="195" t="s">
        <v>3367</v>
      </c>
      <c r="C1562" s="117" t="s">
        <v>1800</v>
      </c>
      <c r="D1562" s="113" t="s">
        <v>384</v>
      </c>
      <c r="E1562" s="116" t="s">
        <v>4227</v>
      </c>
    </row>
    <row r="1563" spans="1:5" ht="13" hidden="1" x14ac:dyDescent="0.25">
      <c r="A1563" s="174">
        <v>189</v>
      </c>
      <c r="B1563" s="195" t="s">
        <v>3367</v>
      </c>
      <c r="C1563" s="117" t="s">
        <v>2528</v>
      </c>
      <c r="D1563" s="113" t="s">
        <v>384</v>
      </c>
      <c r="E1563" s="116" t="s">
        <v>4227</v>
      </c>
    </row>
    <row r="1564" spans="1:5" ht="13" hidden="1" x14ac:dyDescent="0.25">
      <c r="A1564" s="174">
        <v>189</v>
      </c>
      <c r="B1564" s="195" t="s">
        <v>3367</v>
      </c>
      <c r="C1564" s="117" t="s">
        <v>2530</v>
      </c>
      <c r="D1564" s="113" t="s">
        <v>384</v>
      </c>
      <c r="E1564" s="116" t="s">
        <v>4227</v>
      </c>
    </row>
    <row r="1565" spans="1:5" ht="13" hidden="1" x14ac:dyDescent="0.25">
      <c r="A1565" s="174">
        <v>189</v>
      </c>
      <c r="B1565" s="195" t="s">
        <v>3367</v>
      </c>
      <c r="C1565" s="117" t="s">
        <v>2532</v>
      </c>
      <c r="D1565" s="113" t="s">
        <v>384</v>
      </c>
      <c r="E1565" s="116" t="s">
        <v>4227</v>
      </c>
    </row>
    <row r="1566" spans="1:5" ht="13" hidden="1" x14ac:dyDescent="0.25">
      <c r="A1566" s="174">
        <v>189</v>
      </c>
      <c r="B1566" s="195" t="s">
        <v>3367</v>
      </c>
      <c r="C1566" s="117" t="s">
        <v>1802</v>
      </c>
      <c r="D1566" s="113" t="s">
        <v>384</v>
      </c>
      <c r="E1566" s="116" t="s">
        <v>4227</v>
      </c>
    </row>
    <row r="1567" spans="1:5" ht="13" hidden="1" x14ac:dyDescent="0.25">
      <c r="A1567" s="174">
        <v>189</v>
      </c>
      <c r="B1567" s="195" t="s">
        <v>3367</v>
      </c>
      <c r="C1567" s="117" t="s">
        <v>2535</v>
      </c>
      <c r="D1567" s="113" t="s">
        <v>384</v>
      </c>
      <c r="E1567" s="116" t="s">
        <v>4227</v>
      </c>
    </row>
    <row r="1568" spans="1:5" ht="13" hidden="1" x14ac:dyDescent="0.25">
      <c r="A1568" s="174">
        <v>189</v>
      </c>
      <c r="B1568" s="195" t="s">
        <v>3367</v>
      </c>
      <c r="C1568" s="117" t="s">
        <v>1806</v>
      </c>
      <c r="D1568" s="113" t="s">
        <v>384</v>
      </c>
      <c r="E1568" s="116" t="s">
        <v>4227</v>
      </c>
    </row>
    <row r="1569" spans="1:5" ht="13" hidden="1" x14ac:dyDescent="0.25">
      <c r="A1569" s="174">
        <v>189</v>
      </c>
      <c r="B1569" s="195" t="s">
        <v>3367</v>
      </c>
      <c r="C1569" s="117" t="s">
        <v>1808</v>
      </c>
      <c r="D1569" s="113" t="s">
        <v>384</v>
      </c>
      <c r="E1569" s="116" t="s">
        <v>4227</v>
      </c>
    </row>
    <row r="1570" spans="1:5" ht="13" hidden="1" x14ac:dyDescent="0.25">
      <c r="A1570" s="174">
        <v>189</v>
      </c>
      <c r="B1570" s="195" t="s">
        <v>3367</v>
      </c>
      <c r="C1570" s="117" t="s">
        <v>2346</v>
      </c>
      <c r="D1570" s="113" t="s">
        <v>384</v>
      </c>
      <c r="E1570" s="116" t="s">
        <v>4227</v>
      </c>
    </row>
    <row r="1571" spans="1:5" ht="13" hidden="1" x14ac:dyDescent="0.25">
      <c r="A1571" s="174">
        <v>189</v>
      </c>
      <c r="B1571" s="195" t="s">
        <v>3367</v>
      </c>
      <c r="C1571" s="117" t="s">
        <v>3369</v>
      </c>
      <c r="D1571" s="113" t="s">
        <v>384</v>
      </c>
      <c r="E1571" s="116" t="s">
        <v>4227</v>
      </c>
    </row>
    <row r="1572" spans="1:5" ht="13" hidden="1" x14ac:dyDescent="0.25">
      <c r="A1572" s="174">
        <v>189</v>
      </c>
      <c r="B1572" s="195" t="s">
        <v>3367</v>
      </c>
      <c r="C1572" s="117" t="s">
        <v>1810</v>
      </c>
      <c r="D1572" s="113" t="s">
        <v>384</v>
      </c>
      <c r="E1572" s="116" t="s">
        <v>4227</v>
      </c>
    </row>
    <row r="1573" spans="1:5" ht="13" hidden="1" x14ac:dyDescent="0.25">
      <c r="A1573" s="174">
        <v>189</v>
      </c>
      <c r="B1573" s="195" t="s">
        <v>3367</v>
      </c>
      <c r="C1573" s="117" t="s">
        <v>3370</v>
      </c>
      <c r="D1573" s="113" t="s">
        <v>384</v>
      </c>
      <c r="E1573" s="116" t="s">
        <v>4227</v>
      </c>
    </row>
    <row r="1574" spans="1:5" ht="13" hidden="1" x14ac:dyDescent="0.25">
      <c r="A1574" s="174">
        <v>189</v>
      </c>
      <c r="B1574" s="195" t="s">
        <v>3367</v>
      </c>
      <c r="C1574" s="117" t="s">
        <v>3371</v>
      </c>
      <c r="D1574" s="113" t="s">
        <v>384</v>
      </c>
      <c r="E1574" s="116" t="s">
        <v>4227</v>
      </c>
    </row>
    <row r="1575" spans="1:5" ht="13" hidden="1" x14ac:dyDescent="0.25">
      <c r="A1575" s="174">
        <v>189</v>
      </c>
      <c r="B1575" s="195" t="s">
        <v>3367</v>
      </c>
      <c r="C1575" s="117" t="s">
        <v>3372</v>
      </c>
      <c r="D1575" s="113" t="s">
        <v>384</v>
      </c>
      <c r="E1575" s="116" t="s">
        <v>4227</v>
      </c>
    </row>
    <row r="1576" spans="1:5" ht="13" hidden="1" x14ac:dyDescent="0.25">
      <c r="A1576" s="174">
        <v>189</v>
      </c>
      <c r="B1576" s="195" t="s">
        <v>3367</v>
      </c>
      <c r="C1576" s="117" t="s">
        <v>3373</v>
      </c>
      <c r="D1576" s="113" t="s">
        <v>384</v>
      </c>
      <c r="E1576" s="116" t="s">
        <v>4227</v>
      </c>
    </row>
    <row r="1577" spans="1:5" ht="13" hidden="1" x14ac:dyDescent="0.25">
      <c r="A1577" s="174">
        <v>189</v>
      </c>
      <c r="B1577" s="195" t="s">
        <v>3367</v>
      </c>
      <c r="C1577" s="117" t="s">
        <v>1814</v>
      </c>
      <c r="D1577" s="113" t="s">
        <v>384</v>
      </c>
      <c r="E1577" s="116" t="s">
        <v>4227</v>
      </c>
    </row>
    <row r="1578" spans="1:5" ht="13" hidden="1" x14ac:dyDescent="0.25">
      <c r="A1578" s="174">
        <v>189</v>
      </c>
      <c r="B1578" s="195" t="s">
        <v>3367</v>
      </c>
      <c r="C1578" s="117" t="s">
        <v>1816</v>
      </c>
      <c r="D1578" s="113" t="s">
        <v>384</v>
      </c>
      <c r="E1578" s="116" t="s">
        <v>4227</v>
      </c>
    </row>
    <row r="1579" spans="1:5" ht="13" hidden="1" x14ac:dyDescent="0.25">
      <c r="A1579" s="174">
        <v>189</v>
      </c>
      <c r="B1579" s="195" t="s">
        <v>3367</v>
      </c>
      <c r="C1579" s="117" t="s">
        <v>1818</v>
      </c>
      <c r="D1579" s="113" t="s">
        <v>384</v>
      </c>
      <c r="E1579" s="116" t="s">
        <v>4227</v>
      </c>
    </row>
    <row r="1580" spans="1:5" ht="13" hidden="1" x14ac:dyDescent="0.25">
      <c r="A1580" s="174">
        <v>189</v>
      </c>
      <c r="B1580" s="195" t="s">
        <v>3367</v>
      </c>
      <c r="C1580" s="117" t="s">
        <v>1820</v>
      </c>
      <c r="D1580" s="113" t="s">
        <v>384</v>
      </c>
      <c r="E1580" s="116" t="s">
        <v>4227</v>
      </c>
    </row>
    <row r="1581" spans="1:5" ht="13" hidden="1" x14ac:dyDescent="0.25">
      <c r="A1581" s="174">
        <v>189</v>
      </c>
      <c r="B1581" s="195" t="s">
        <v>3367</v>
      </c>
      <c r="C1581" s="117" t="s">
        <v>1822</v>
      </c>
      <c r="D1581" s="113" t="s">
        <v>384</v>
      </c>
      <c r="E1581" s="116" t="s">
        <v>4227</v>
      </c>
    </row>
    <row r="1582" spans="1:5" ht="13" hidden="1" x14ac:dyDescent="0.25">
      <c r="A1582" s="174">
        <v>189</v>
      </c>
      <c r="B1582" s="195" t="s">
        <v>3367</v>
      </c>
      <c r="C1582" s="117" t="s">
        <v>1824</v>
      </c>
      <c r="D1582" s="113" t="s">
        <v>384</v>
      </c>
      <c r="E1582" s="116" t="s">
        <v>4227</v>
      </c>
    </row>
    <row r="1583" spans="1:5" ht="13" hidden="1" x14ac:dyDescent="0.25">
      <c r="A1583" s="174">
        <v>189</v>
      </c>
      <c r="B1583" s="195" t="s">
        <v>3367</v>
      </c>
      <c r="C1583" s="117" t="s">
        <v>1826</v>
      </c>
      <c r="D1583" s="113" t="s">
        <v>384</v>
      </c>
      <c r="E1583" s="116" t="s">
        <v>4227</v>
      </c>
    </row>
    <row r="1584" spans="1:5" ht="13" hidden="1" x14ac:dyDescent="0.25">
      <c r="A1584" s="174">
        <v>189</v>
      </c>
      <c r="B1584" s="195" t="s">
        <v>3367</v>
      </c>
      <c r="C1584" s="117" t="s">
        <v>2469</v>
      </c>
      <c r="D1584" s="113" t="s">
        <v>384</v>
      </c>
      <c r="E1584" s="116" t="s">
        <v>4227</v>
      </c>
    </row>
    <row r="1585" spans="1:5" ht="13" hidden="1" x14ac:dyDescent="0.25">
      <c r="A1585" s="174">
        <v>189</v>
      </c>
      <c r="B1585" s="195" t="s">
        <v>3367</v>
      </c>
      <c r="C1585" s="117" t="s">
        <v>2471</v>
      </c>
      <c r="D1585" s="113" t="s">
        <v>384</v>
      </c>
      <c r="E1585" s="116" t="s">
        <v>4227</v>
      </c>
    </row>
    <row r="1586" spans="1:5" ht="13" hidden="1" x14ac:dyDescent="0.25">
      <c r="A1586" s="174">
        <v>189</v>
      </c>
      <c r="B1586" s="195" t="s">
        <v>3367</v>
      </c>
      <c r="C1586" s="117" t="s">
        <v>3858</v>
      </c>
      <c r="D1586" s="113" t="s">
        <v>384</v>
      </c>
      <c r="E1586" s="116" t="s">
        <v>4227</v>
      </c>
    </row>
    <row r="1587" spans="1:5" ht="13" hidden="1" x14ac:dyDescent="0.25">
      <c r="A1587" s="174">
        <v>189</v>
      </c>
      <c r="B1587" s="195" t="s">
        <v>3367</v>
      </c>
      <c r="C1587" s="117" t="s">
        <v>3860</v>
      </c>
      <c r="D1587" s="113" t="s">
        <v>384</v>
      </c>
      <c r="E1587" s="116" t="s">
        <v>4227</v>
      </c>
    </row>
    <row r="1588" spans="1:5" ht="13" hidden="1" x14ac:dyDescent="0.25">
      <c r="A1588" s="174">
        <v>189</v>
      </c>
      <c r="B1588" s="195" t="s">
        <v>3367</v>
      </c>
      <c r="C1588" s="117" t="s">
        <v>3862</v>
      </c>
      <c r="D1588" s="113" t="s">
        <v>384</v>
      </c>
      <c r="E1588" s="116" t="s">
        <v>4227</v>
      </c>
    </row>
    <row r="1589" spans="1:5" ht="13" hidden="1" x14ac:dyDescent="0.25">
      <c r="A1589" s="174">
        <v>189</v>
      </c>
      <c r="B1589" s="195" t="s">
        <v>3367</v>
      </c>
      <c r="C1589" s="117" t="s">
        <v>3864</v>
      </c>
      <c r="D1589" s="113" t="s">
        <v>384</v>
      </c>
      <c r="E1589" s="116" t="s">
        <v>4227</v>
      </c>
    </row>
    <row r="1590" spans="1:5" ht="13" hidden="1" x14ac:dyDescent="0.25">
      <c r="A1590" s="174">
        <v>189</v>
      </c>
      <c r="B1590" s="195" t="s">
        <v>3367</v>
      </c>
      <c r="C1590" s="117" t="s">
        <v>9</v>
      </c>
      <c r="D1590" s="113" t="s">
        <v>384</v>
      </c>
      <c r="E1590" s="116" t="s">
        <v>4227</v>
      </c>
    </row>
    <row r="1591" spans="1:5" ht="13" hidden="1" x14ac:dyDescent="0.25">
      <c r="A1591" s="174">
        <v>189</v>
      </c>
      <c r="B1591" s="195" t="s">
        <v>3367</v>
      </c>
      <c r="C1591" s="117" t="s">
        <v>1710</v>
      </c>
      <c r="D1591" s="113" t="s">
        <v>384</v>
      </c>
      <c r="E1591" s="116" t="s">
        <v>4227</v>
      </c>
    </row>
    <row r="1592" spans="1:5" ht="13" hidden="1" x14ac:dyDescent="0.25">
      <c r="A1592" s="174">
        <v>189</v>
      </c>
      <c r="B1592" s="195" t="s">
        <v>3367</v>
      </c>
      <c r="C1592" s="117" t="s">
        <v>1712</v>
      </c>
      <c r="D1592" s="113" t="s">
        <v>384</v>
      </c>
      <c r="E1592" s="116" t="s">
        <v>4227</v>
      </c>
    </row>
    <row r="1593" spans="1:5" ht="13" hidden="1" x14ac:dyDescent="0.25">
      <c r="A1593" s="174">
        <v>189</v>
      </c>
      <c r="B1593" s="195" t="s">
        <v>3367</v>
      </c>
      <c r="C1593" s="117" t="s">
        <v>1714</v>
      </c>
      <c r="D1593" s="113" t="s">
        <v>384</v>
      </c>
      <c r="E1593" s="116" t="s">
        <v>4227</v>
      </c>
    </row>
    <row r="1594" spans="1:5" ht="13" hidden="1" x14ac:dyDescent="0.25">
      <c r="A1594" s="174">
        <v>189</v>
      </c>
      <c r="B1594" s="195" t="s">
        <v>3367</v>
      </c>
      <c r="C1594" s="117" t="s">
        <v>3374</v>
      </c>
      <c r="D1594" s="113" t="s">
        <v>384</v>
      </c>
      <c r="E1594" s="116" t="s">
        <v>4227</v>
      </c>
    </row>
    <row r="1595" spans="1:5" ht="13" hidden="1" x14ac:dyDescent="0.25">
      <c r="A1595" s="174">
        <v>189</v>
      </c>
      <c r="B1595" s="195" t="s">
        <v>3367</v>
      </c>
      <c r="C1595" s="117" t="s">
        <v>3375</v>
      </c>
      <c r="D1595" s="113" t="s">
        <v>384</v>
      </c>
      <c r="E1595" s="116" t="s">
        <v>4227</v>
      </c>
    </row>
    <row r="1596" spans="1:5" ht="13" hidden="1" x14ac:dyDescent="0.25">
      <c r="A1596" s="174">
        <v>189</v>
      </c>
      <c r="B1596" s="195" t="s">
        <v>3367</v>
      </c>
      <c r="C1596" s="117" t="s">
        <v>3376</v>
      </c>
      <c r="D1596" s="113" t="s">
        <v>384</v>
      </c>
      <c r="E1596" s="116" t="s">
        <v>4227</v>
      </c>
    </row>
    <row r="1597" spans="1:5" ht="13" hidden="1" x14ac:dyDescent="0.25">
      <c r="A1597" s="174">
        <v>189</v>
      </c>
      <c r="B1597" s="195" t="s">
        <v>3367</v>
      </c>
      <c r="C1597" s="117" t="s">
        <v>3377</v>
      </c>
      <c r="D1597" s="113" t="s">
        <v>384</v>
      </c>
      <c r="E1597" s="116" t="s">
        <v>4227</v>
      </c>
    </row>
    <row r="1598" spans="1:5" ht="13" hidden="1" x14ac:dyDescent="0.25">
      <c r="A1598" s="174">
        <v>189</v>
      </c>
      <c r="B1598" s="195" t="s">
        <v>3367</v>
      </c>
      <c r="C1598" s="117" t="s">
        <v>13</v>
      </c>
      <c r="D1598" s="113" t="s">
        <v>384</v>
      </c>
      <c r="E1598" s="116" t="s">
        <v>4227</v>
      </c>
    </row>
    <row r="1599" spans="1:5" ht="13" hidden="1" x14ac:dyDescent="0.25">
      <c r="A1599" s="174">
        <v>189</v>
      </c>
      <c r="B1599" s="195" t="s">
        <v>3367</v>
      </c>
      <c r="C1599" s="117" t="s">
        <v>3378</v>
      </c>
      <c r="D1599" s="113" t="s">
        <v>384</v>
      </c>
      <c r="E1599" s="116" t="s">
        <v>4227</v>
      </c>
    </row>
    <row r="1600" spans="1:5" ht="13" hidden="1" x14ac:dyDescent="0.25">
      <c r="A1600" s="174">
        <v>189</v>
      </c>
      <c r="B1600" s="195" t="s">
        <v>3367</v>
      </c>
      <c r="C1600" s="117" t="s">
        <v>3379</v>
      </c>
      <c r="D1600" s="113" t="s">
        <v>384</v>
      </c>
      <c r="E1600" s="116" t="s">
        <v>4227</v>
      </c>
    </row>
    <row r="1601" spans="1:5" ht="13" hidden="1" x14ac:dyDescent="0.25">
      <c r="A1601" s="174">
        <v>189</v>
      </c>
      <c r="B1601" s="195" t="s">
        <v>3367</v>
      </c>
      <c r="C1601" s="117" t="s">
        <v>3380</v>
      </c>
      <c r="D1601" s="113" t="s">
        <v>384</v>
      </c>
      <c r="E1601" s="116" t="s">
        <v>4227</v>
      </c>
    </row>
    <row r="1602" spans="1:5" ht="13" hidden="1" x14ac:dyDescent="0.25">
      <c r="A1602" s="174">
        <v>189</v>
      </c>
      <c r="B1602" s="195" t="s">
        <v>3367</v>
      </c>
      <c r="C1602" s="117" t="s">
        <v>3381</v>
      </c>
      <c r="D1602" s="113" t="s">
        <v>384</v>
      </c>
      <c r="E1602" s="116" t="s">
        <v>4227</v>
      </c>
    </row>
    <row r="1603" spans="1:5" ht="13" hidden="1" x14ac:dyDescent="0.25">
      <c r="A1603" s="174">
        <v>189</v>
      </c>
      <c r="B1603" s="195" t="s">
        <v>3367</v>
      </c>
      <c r="C1603" s="117" t="s">
        <v>17</v>
      </c>
      <c r="D1603" s="113" t="s">
        <v>384</v>
      </c>
      <c r="E1603" s="116" t="s">
        <v>4227</v>
      </c>
    </row>
    <row r="1604" spans="1:5" ht="13" hidden="1" x14ac:dyDescent="0.25">
      <c r="A1604" s="174">
        <v>189</v>
      </c>
      <c r="B1604" s="195" t="s">
        <v>3367</v>
      </c>
      <c r="C1604" s="117" t="s">
        <v>19</v>
      </c>
      <c r="D1604" s="113" t="s">
        <v>384</v>
      </c>
      <c r="E1604" s="116" t="s">
        <v>4227</v>
      </c>
    </row>
    <row r="1605" spans="1:5" ht="13" hidden="1" x14ac:dyDescent="0.25">
      <c r="A1605" s="174">
        <v>189</v>
      </c>
      <c r="B1605" s="195" t="s">
        <v>3367</v>
      </c>
      <c r="C1605" s="117" t="s">
        <v>21</v>
      </c>
      <c r="D1605" s="113" t="s">
        <v>384</v>
      </c>
      <c r="E1605" s="116" t="s">
        <v>4227</v>
      </c>
    </row>
    <row r="1606" spans="1:5" ht="13" hidden="1" x14ac:dyDescent="0.25">
      <c r="A1606" s="174">
        <v>189</v>
      </c>
      <c r="B1606" s="195" t="s">
        <v>3367</v>
      </c>
      <c r="C1606" s="117" t="s">
        <v>3382</v>
      </c>
      <c r="D1606" s="113" t="s">
        <v>384</v>
      </c>
      <c r="E1606" s="116" t="s">
        <v>4227</v>
      </c>
    </row>
    <row r="1607" spans="1:5" ht="13" hidden="1" x14ac:dyDescent="0.25">
      <c r="A1607" s="174">
        <v>189</v>
      </c>
      <c r="B1607" s="195" t="s">
        <v>3367</v>
      </c>
      <c r="C1607" s="117" t="s">
        <v>23</v>
      </c>
      <c r="D1607" s="113" t="s">
        <v>384</v>
      </c>
      <c r="E1607" s="116" t="s">
        <v>4227</v>
      </c>
    </row>
    <row r="1608" spans="1:5" ht="13" hidden="1" x14ac:dyDescent="0.25">
      <c r="A1608" s="174">
        <v>189</v>
      </c>
      <c r="B1608" s="195" t="s">
        <v>3367</v>
      </c>
      <c r="C1608" s="117" t="s">
        <v>25</v>
      </c>
      <c r="D1608" s="113" t="s">
        <v>384</v>
      </c>
      <c r="E1608" s="116" t="s">
        <v>4227</v>
      </c>
    </row>
    <row r="1609" spans="1:5" ht="13" hidden="1" x14ac:dyDescent="0.25">
      <c r="A1609" s="174">
        <v>189</v>
      </c>
      <c r="B1609" s="195" t="s">
        <v>3367</v>
      </c>
      <c r="C1609" s="117" t="s">
        <v>27</v>
      </c>
      <c r="D1609" s="113" t="s">
        <v>384</v>
      </c>
      <c r="E1609" s="116" t="s">
        <v>4227</v>
      </c>
    </row>
    <row r="1610" spans="1:5" ht="13" hidden="1" x14ac:dyDescent="0.25">
      <c r="A1610" s="174">
        <v>189</v>
      </c>
      <c r="B1610" s="195" t="s">
        <v>3367</v>
      </c>
      <c r="C1610" s="117" t="s">
        <v>3383</v>
      </c>
      <c r="D1610" s="113" t="s">
        <v>384</v>
      </c>
      <c r="E1610" s="116" t="s">
        <v>4227</v>
      </c>
    </row>
    <row r="1611" spans="1:5" ht="13" hidden="1" x14ac:dyDescent="0.25">
      <c r="A1611" s="174">
        <v>189</v>
      </c>
      <c r="B1611" s="195" t="s">
        <v>3367</v>
      </c>
      <c r="C1611" s="117" t="s">
        <v>30</v>
      </c>
      <c r="D1611" s="113" t="s">
        <v>384</v>
      </c>
      <c r="E1611" s="116" t="s">
        <v>4227</v>
      </c>
    </row>
    <row r="1612" spans="1:5" ht="13" hidden="1" x14ac:dyDescent="0.25">
      <c r="A1612" s="174">
        <v>189</v>
      </c>
      <c r="B1612" s="195" t="s">
        <v>3367</v>
      </c>
      <c r="C1612" s="114" t="s">
        <v>3384</v>
      </c>
      <c r="D1612" s="113" t="s">
        <v>384</v>
      </c>
      <c r="E1612" s="116" t="s">
        <v>4227</v>
      </c>
    </row>
    <row r="1613" spans="1:5" ht="13" hidden="1" x14ac:dyDescent="0.25">
      <c r="A1613" s="174">
        <v>189</v>
      </c>
      <c r="B1613" s="195" t="s">
        <v>3367</v>
      </c>
      <c r="C1613" s="114" t="s">
        <v>3385</v>
      </c>
      <c r="D1613" s="113" t="s">
        <v>384</v>
      </c>
      <c r="E1613" s="116" t="s">
        <v>4227</v>
      </c>
    </row>
    <row r="1614" spans="1:5" ht="13" hidden="1" x14ac:dyDescent="0.25">
      <c r="A1614" s="174">
        <v>189</v>
      </c>
      <c r="B1614" s="195" t="s">
        <v>3367</v>
      </c>
      <c r="C1614" s="114" t="s">
        <v>3386</v>
      </c>
      <c r="D1614" s="113" t="s">
        <v>384</v>
      </c>
      <c r="E1614" s="116" t="s">
        <v>4227</v>
      </c>
    </row>
    <row r="1615" spans="1:5" ht="13" hidden="1" x14ac:dyDescent="0.25">
      <c r="A1615" s="174">
        <v>189</v>
      </c>
      <c r="B1615" s="195" t="s">
        <v>3367</v>
      </c>
      <c r="C1615" s="114" t="s">
        <v>3387</v>
      </c>
      <c r="D1615" s="113" t="s">
        <v>384</v>
      </c>
      <c r="E1615" s="116" t="s">
        <v>4227</v>
      </c>
    </row>
    <row r="1616" spans="1:5" ht="13" hidden="1" x14ac:dyDescent="0.25">
      <c r="A1616" s="174">
        <v>189</v>
      </c>
      <c r="B1616" s="195" t="s">
        <v>3367</v>
      </c>
      <c r="C1616" s="114" t="s">
        <v>3388</v>
      </c>
      <c r="D1616" s="113" t="s">
        <v>384</v>
      </c>
      <c r="E1616" s="116" t="s">
        <v>4227</v>
      </c>
    </row>
    <row r="1617" spans="1:5" ht="13" hidden="1" x14ac:dyDescent="0.25">
      <c r="A1617" s="174">
        <v>189</v>
      </c>
      <c r="B1617" s="195" t="s">
        <v>3367</v>
      </c>
      <c r="C1617" s="114" t="s">
        <v>3389</v>
      </c>
      <c r="D1617" s="113" t="s">
        <v>384</v>
      </c>
      <c r="E1617" s="116" t="s">
        <v>4227</v>
      </c>
    </row>
    <row r="1618" spans="1:5" ht="13" hidden="1" x14ac:dyDescent="0.25">
      <c r="A1618" s="174">
        <v>189</v>
      </c>
      <c r="B1618" s="195" t="s">
        <v>3367</v>
      </c>
      <c r="C1618" s="114" t="s">
        <v>2966</v>
      </c>
      <c r="D1618" s="113" t="s">
        <v>384</v>
      </c>
      <c r="E1618" s="116" t="s">
        <v>4227</v>
      </c>
    </row>
    <row r="1619" spans="1:5" ht="13" hidden="1" x14ac:dyDescent="0.25">
      <c r="A1619" s="174">
        <v>189</v>
      </c>
      <c r="B1619" s="195" t="s">
        <v>3367</v>
      </c>
      <c r="C1619" s="114" t="s">
        <v>2967</v>
      </c>
      <c r="D1619" s="113" t="s">
        <v>384</v>
      </c>
      <c r="E1619" s="116" t="s">
        <v>4227</v>
      </c>
    </row>
    <row r="1620" spans="1:5" ht="13" hidden="1" x14ac:dyDescent="0.25">
      <c r="A1620" s="174">
        <v>189</v>
      </c>
      <c r="B1620" s="195" t="s">
        <v>3367</v>
      </c>
      <c r="C1620" s="114" t="s">
        <v>2968</v>
      </c>
      <c r="D1620" s="113" t="s">
        <v>384</v>
      </c>
      <c r="E1620" s="116" t="s">
        <v>4227</v>
      </c>
    </row>
    <row r="1621" spans="1:5" ht="13" hidden="1" x14ac:dyDescent="0.25">
      <c r="A1621" s="174">
        <v>189</v>
      </c>
      <c r="B1621" s="195" t="s">
        <v>3367</v>
      </c>
      <c r="C1621" s="114" t="s">
        <v>2969</v>
      </c>
      <c r="D1621" s="113" t="s">
        <v>384</v>
      </c>
      <c r="E1621" s="116" t="s">
        <v>4227</v>
      </c>
    </row>
    <row r="1622" spans="1:5" ht="13" hidden="1" x14ac:dyDescent="0.25">
      <c r="A1622" s="174">
        <v>189</v>
      </c>
      <c r="B1622" s="195" t="s">
        <v>3367</v>
      </c>
      <c r="C1622" s="114" t="s">
        <v>2970</v>
      </c>
      <c r="D1622" s="113" t="s">
        <v>384</v>
      </c>
      <c r="E1622" s="116" t="s">
        <v>4227</v>
      </c>
    </row>
    <row r="1623" spans="1:5" ht="13" hidden="1" x14ac:dyDescent="0.25">
      <c r="A1623" s="174">
        <v>189</v>
      </c>
      <c r="B1623" s="195" t="s">
        <v>3367</v>
      </c>
      <c r="C1623" s="114" t="s">
        <v>2971</v>
      </c>
      <c r="D1623" s="113" t="s">
        <v>384</v>
      </c>
      <c r="E1623" s="116" t="s">
        <v>4227</v>
      </c>
    </row>
    <row r="1624" spans="1:5" ht="13" hidden="1" x14ac:dyDescent="0.25">
      <c r="A1624" s="174">
        <v>189</v>
      </c>
      <c r="B1624" s="195" t="s">
        <v>3367</v>
      </c>
      <c r="C1624" s="114" t="s">
        <v>2972</v>
      </c>
      <c r="D1624" s="113" t="s">
        <v>384</v>
      </c>
      <c r="E1624" s="116" t="s">
        <v>4227</v>
      </c>
    </row>
    <row r="1625" spans="1:5" ht="13" hidden="1" x14ac:dyDescent="0.25">
      <c r="A1625" s="174">
        <v>189</v>
      </c>
      <c r="B1625" s="195" t="s">
        <v>3367</v>
      </c>
      <c r="C1625" s="114" t="s">
        <v>2973</v>
      </c>
      <c r="D1625" s="113" t="s">
        <v>384</v>
      </c>
      <c r="E1625" s="116" t="s">
        <v>4227</v>
      </c>
    </row>
    <row r="1626" spans="1:5" ht="13" hidden="1" x14ac:dyDescent="0.25">
      <c r="A1626" s="174">
        <v>189</v>
      </c>
      <c r="B1626" s="195" t="s">
        <v>3367</v>
      </c>
      <c r="C1626" s="114" t="s">
        <v>2974</v>
      </c>
      <c r="D1626" s="113" t="s">
        <v>384</v>
      </c>
      <c r="E1626" s="116" t="s">
        <v>4227</v>
      </c>
    </row>
    <row r="1627" spans="1:5" ht="13" hidden="1" x14ac:dyDescent="0.25">
      <c r="A1627" s="174">
        <v>189</v>
      </c>
      <c r="B1627" s="195" t="s">
        <v>3367</v>
      </c>
      <c r="C1627" s="114" t="s">
        <v>2975</v>
      </c>
      <c r="D1627" s="113" t="s">
        <v>384</v>
      </c>
      <c r="E1627" s="116" t="s">
        <v>4227</v>
      </c>
    </row>
    <row r="1628" spans="1:5" ht="13" hidden="1" x14ac:dyDescent="0.25">
      <c r="A1628" s="174">
        <v>189</v>
      </c>
      <c r="B1628" s="195" t="s">
        <v>3367</v>
      </c>
      <c r="C1628" s="114" t="s">
        <v>2976</v>
      </c>
      <c r="D1628" s="113" t="s">
        <v>384</v>
      </c>
      <c r="E1628" s="116" t="s">
        <v>4227</v>
      </c>
    </row>
    <row r="1629" spans="1:5" ht="13" hidden="1" x14ac:dyDescent="0.25">
      <c r="A1629" s="174">
        <v>189</v>
      </c>
      <c r="B1629" s="195" t="s">
        <v>3367</v>
      </c>
      <c r="C1629" s="114" t="s">
        <v>2977</v>
      </c>
      <c r="D1629" s="113" t="s">
        <v>384</v>
      </c>
      <c r="E1629" s="116" t="s">
        <v>4227</v>
      </c>
    </row>
    <row r="1630" spans="1:5" ht="13" hidden="1" x14ac:dyDescent="0.25">
      <c r="A1630" s="174">
        <v>192</v>
      </c>
      <c r="B1630" s="195" t="s">
        <v>425</v>
      </c>
      <c r="C1630" s="107" t="s">
        <v>426</v>
      </c>
      <c r="D1630" s="113" t="s">
        <v>427</v>
      </c>
    </row>
    <row r="1631" spans="1:5" ht="13" hidden="1" x14ac:dyDescent="0.25">
      <c r="A1631" s="174">
        <v>192</v>
      </c>
      <c r="B1631" s="195" t="s">
        <v>425</v>
      </c>
      <c r="C1631" s="107" t="s">
        <v>428</v>
      </c>
      <c r="D1631" s="113" t="s">
        <v>429</v>
      </c>
    </row>
    <row r="1632" spans="1:5" ht="13" hidden="1" x14ac:dyDescent="0.25">
      <c r="A1632" s="174">
        <v>192</v>
      </c>
      <c r="B1632" s="195" t="s">
        <v>425</v>
      </c>
      <c r="C1632" s="114" t="s">
        <v>4117</v>
      </c>
      <c r="D1632" s="113" t="s">
        <v>4120</v>
      </c>
    </row>
    <row r="1633" spans="1:5" ht="13" hidden="1" x14ac:dyDescent="0.25">
      <c r="A1633" s="174">
        <v>192</v>
      </c>
      <c r="B1633" s="195" t="s">
        <v>425</v>
      </c>
      <c r="C1633" s="114" t="s">
        <v>4118</v>
      </c>
      <c r="D1633" s="113" t="s">
        <v>429</v>
      </c>
    </row>
    <row r="1634" spans="1:5" ht="13" hidden="1" x14ac:dyDescent="0.25">
      <c r="A1634" s="174">
        <v>192</v>
      </c>
      <c r="B1634" s="195" t="s">
        <v>425</v>
      </c>
      <c r="C1634" s="114" t="s">
        <v>4119</v>
      </c>
      <c r="D1634" s="113" t="s">
        <v>4121</v>
      </c>
    </row>
    <row r="1635" spans="1:5" ht="13" hidden="1" x14ac:dyDescent="0.25">
      <c r="A1635" s="174">
        <v>192</v>
      </c>
      <c r="B1635" s="195" t="s">
        <v>425</v>
      </c>
      <c r="C1635" s="114" t="s">
        <v>430</v>
      </c>
      <c r="D1635" s="113" t="s">
        <v>431</v>
      </c>
    </row>
    <row r="1636" spans="1:5" ht="13" hidden="1" x14ac:dyDescent="0.25">
      <c r="A1636" s="174">
        <v>192</v>
      </c>
      <c r="B1636" s="195" t="s">
        <v>425</v>
      </c>
      <c r="C1636" s="114" t="s">
        <v>1160</v>
      </c>
      <c r="D1636" s="113" t="s">
        <v>1938</v>
      </c>
      <c r="E1636" s="116" t="s">
        <v>4227</v>
      </c>
    </row>
    <row r="1637" spans="1:5" ht="13" hidden="1" x14ac:dyDescent="0.25">
      <c r="A1637" s="174">
        <v>192</v>
      </c>
      <c r="B1637" s="195" t="s">
        <v>425</v>
      </c>
      <c r="C1637" s="114" t="s">
        <v>1162</v>
      </c>
      <c r="D1637" s="113" t="s">
        <v>432</v>
      </c>
      <c r="E1637" s="116" t="s">
        <v>4227</v>
      </c>
    </row>
    <row r="1638" spans="1:5" ht="13" hidden="1" x14ac:dyDescent="0.25">
      <c r="A1638" s="174">
        <v>192</v>
      </c>
      <c r="B1638" s="195" t="s">
        <v>425</v>
      </c>
      <c r="C1638" s="114" t="s">
        <v>433</v>
      </c>
      <c r="D1638" s="113" t="s">
        <v>434</v>
      </c>
      <c r="E1638" s="116" t="s">
        <v>4227</v>
      </c>
    </row>
    <row r="1639" spans="1:5" ht="13" hidden="1" x14ac:dyDescent="0.25">
      <c r="A1639" s="174">
        <v>192</v>
      </c>
      <c r="B1639" s="195" t="s">
        <v>425</v>
      </c>
      <c r="C1639" s="114" t="s">
        <v>435</v>
      </c>
      <c r="D1639" s="113" t="s">
        <v>436</v>
      </c>
      <c r="E1639" s="116" t="s">
        <v>4227</v>
      </c>
    </row>
    <row r="1640" spans="1:5" ht="13" hidden="1" x14ac:dyDescent="0.25">
      <c r="A1640" s="174">
        <v>192</v>
      </c>
      <c r="B1640" s="195" t="s">
        <v>425</v>
      </c>
      <c r="C1640" s="114" t="s">
        <v>437</v>
      </c>
      <c r="D1640" s="113" t="s">
        <v>438</v>
      </c>
      <c r="E1640" s="116" t="s">
        <v>4227</v>
      </c>
    </row>
    <row r="1641" spans="1:5" ht="13" hidden="1" x14ac:dyDescent="0.25">
      <c r="A1641" s="174">
        <v>192</v>
      </c>
      <c r="B1641" s="195" t="s">
        <v>425</v>
      </c>
      <c r="C1641" s="114" t="s">
        <v>439</v>
      </c>
      <c r="D1641" s="113" t="s">
        <v>440</v>
      </c>
      <c r="E1641" s="116" t="s">
        <v>4227</v>
      </c>
    </row>
    <row r="1642" spans="1:5" ht="13" hidden="1" x14ac:dyDescent="0.25">
      <c r="A1642" s="174">
        <v>192</v>
      </c>
      <c r="B1642" s="195" t="s">
        <v>425</v>
      </c>
      <c r="C1642" s="114" t="s">
        <v>441</v>
      </c>
      <c r="D1642" s="113" t="s">
        <v>442</v>
      </c>
      <c r="E1642" s="116" t="s">
        <v>4227</v>
      </c>
    </row>
    <row r="1643" spans="1:5" ht="26" hidden="1" x14ac:dyDescent="0.25">
      <c r="A1643" s="174">
        <v>192</v>
      </c>
      <c r="B1643" s="195" t="s">
        <v>425</v>
      </c>
      <c r="C1643" s="114" t="s">
        <v>443</v>
      </c>
      <c r="D1643" s="113" t="s">
        <v>668</v>
      </c>
      <c r="E1643" s="116" t="s">
        <v>4227</v>
      </c>
    </row>
    <row r="1644" spans="1:5" ht="26" hidden="1" x14ac:dyDescent="0.25">
      <c r="A1644" s="174">
        <v>192</v>
      </c>
      <c r="B1644" s="195" t="s">
        <v>425</v>
      </c>
      <c r="C1644" s="114" t="s">
        <v>669</v>
      </c>
      <c r="D1644" s="113" t="s">
        <v>670</v>
      </c>
      <c r="E1644" s="116" t="s">
        <v>4227</v>
      </c>
    </row>
    <row r="1645" spans="1:5" ht="13" hidden="1" x14ac:dyDescent="0.25">
      <c r="A1645" s="174">
        <v>192</v>
      </c>
      <c r="B1645" s="195" t="s">
        <v>425</v>
      </c>
      <c r="C1645" s="114" t="s">
        <v>671</v>
      </c>
      <c r="D1645" s="113" t="s">
        <v>672</v>
      </c>
      <c r="E1645" s="116" t="s">
        <v>4227</v>
      </c>
    </row>
    <row r="1646" spans="1:5" ht="13" hidden="1" x14ac:dyDescent="0.25">
      <c r="A1646" s="174">
        <v>192</v>
      </c>
      <c r="B1646" s="195" t="s">
        <v>425</v>
      </c>
      <c r="C1646" s="114" t="s">
        <v>3746</v>
      </c>
      <c r="D1646" s="113" t="s">
        <v>673</v>
      </c>
      <c r="E1646" s="116" t="s">
        <v>4227</v>
      </c>
    </row>
    <row r="1647" spans="1:5" ht="13" hidden="1" x14ac:dyDescent="0.25">
      <c r="A1647" s="174">
        <v>192</v>
      </c>
      <c r="B1647" s="195" t="s">
        <v>425</v>
      </c>
      <c r="C1647" s="114" t="s">
        <v>3747</v>
      </c>
      <c r="D1647" s="113" t="s">
        <v>674</v>
      </c>
      <c r="E1647" s="116" t="s">
        <v>4227</v>
      </c>
    </row>
    <row r="1648" spans="1:5" ht="13" hidden="1" x14ac:dyDescent="0.25">
      <c r="A1648" s="174">
        <v>192</v>
      </c>
      <c r="B1648" s="195" t="s">
        <v>425</v>
      </c>
      <c r="C1648" s="114" t="s">
        <v>3748</v>
      </c>
      <c r="D1648" s="113" t="s">
        <v>675</v>
      </c>
      <c r="E1648" s="116" t="s">
        <v>4227</v>
      </c>
    </row>
    <row r="1649" spans="1:5" ht="13" hidden="1" x14ac:dyDescent="0.25">
      <c r="A1649" s="174">
        <v>192</v>
      </c>
      <c r="B1649" s="195" t="s">
        <v>425</v>
      </c>
      <c r="C1649" s="114" t="s">
        <v>3749</v>
      </c>
      <c r="D1649" s="113" t="s">
        <v>676</v>
      </c>
      <c r="E1649" s="116" t="s">
        <v>4227</v>
      </c>
    </row>
    <row r="1650" spans="1:5" ht="13" hidden="1" x14ac:dyDescent="0.25">
      <c r="A1650" s="174">
        <v>192</v>
      </c>
      <c r="B1650" s="195" t="s">
        <v>425</v>
      </c>
      <c r="C1650" s="114" t="s">
        <v>677</v>
      </c>
      <c r="D1650" s="113" t="s">
        <v>1940</v>
      </c>
      <c r="E1650" s="116" t="s">
        <v>4227</v>
      </c>
    </row>
    <row r="1651" spans="1:5" ht="13" hidden="1" x14ac:dyDescent="0.25">
      <c r="A1651" s="174">
        <v>192</v>
      </c>
      <c r="B1651" s="195" t="s">
        <v>425</v>
      </c>
      <c r="C1651" s="114" t="s">
        <v>678</v>
      </c>
      <c r="D1651" s="113" t="s">
        <v>1941</v>
      </c>
      <c r="E1651" s="116" t="s">
        <v>4227</v>
      </c>
    </row>
    <row r="1652" spans="1:5" ht="13" hidden="1" x14ac:dyDescent="0.25">
      <c r="A1652" s="174">
        <v>192</v>
      </c>
      <c r="B1652" s="195" t="s">
        <v>425</v>
      </c>
      <c r="C1652" s="114" t="s">
        <v>679</v>
      </c>
      <c r="D1652" s="113" t="s">
        <v>680</v>
      </c>
      <c r="E1652" s="116" t="s">
        <v>4227</v>
      </c>
    </row>
    <row r="1653" spans="1:5" ht="13" hidden="1" x14ac:dyDescent="0.25">
      <c r="A1653" s="174">
        <v>192</v>
      </c>
      <c r="B1653" s="195" t="s">
        <v>425</v>
      </c>
      <c r="C1653" s="114" t="s">
        <v>681</v>
      </c>
      <c r="D1653" s="113" t="s">
        <v>682</v>
      </c>
      <c r="E1653" s="116" t="s">
        <v>4227</v>
      </c>
    </row>
    <row r="1654" spans="1:5" ht="13" hidden="1" x14ac:dyDescent="0.25">
      <c r="A1654" s="174">
        <v>192</v>
      </c>
      <c r="B1654" s="195" t="s">
        <v>425</v>
      </c>
      <c r="C1654" s="114" t="s">
        <v>683</v>
      </c>
      <c r="D1654" s="113" t="s">
        <v>3313</v>
      </c>
      <c r="E1654" s="116" t="s">
        <v>4227</v>
      </c>
    </row>
    <row r="1655" spans="1:5" ht="13" hidden="1" x14ac:dyDescent="0.25">
      <c r="A1655" s="174">
        <v>192</v>
      </c>
      <c r="B1655" s="195" t="s">
        <v>425</v>
      </c>
      <c r="C1655" s="114" t="s">
        <v>3314</v>
      </c>
      <c r="D1655" s="113" t="s">
        <v>3315</v>
      </c>
      <c r="E1655" s="116" t="s">
        <v>4227</v>
      </c>
    </row>
    <row r="1656" spans="1:5" ht="13" hidden="1" x14ac:dyDescent="0.25">
      <c r="A1656" s="174">
        <v>192</v>
      </c>
      <c r="B1656" s="195" t="s">
        <v>425</v>
      </c>
      <c r="C1656" s="114" t="s">
        <v>3316</v>
      </c>
      <c r="D1656" s="113" t="s">
        <v>3317</v>
      </c>
      <c r="E1656" s="116" t="s">
        <v>4227</v>
      </c>
    </row>
    <row r="1657" spans="1:5" ht="12.75" hidden="1" customHeight="1" x14ac:dyDescent="0.25">
      <c r="A1657" s="174">
        <v>192</v>
      </c>
      <c r="B1657" s="195" t="s">
        <v>425</v>
      </c>
      <c r="C1657" s="114" t="s">
        <v>445</v>
      </c>
      <c r="D1657" s="113" t="s">
        <v>446</v>
      </c>
      <c r="E1657" s="116" t="s">
        <v>4227</v>
      </c>
    </row>
    <row r="1658" spans="1:5" ht="13" hidden="1" x14ac:dyDescent="0.25">
      <c r="A1658" s="174">
        <v>192</v>
      </c>
      <c r="B1658" s="195" t="s">
        <v>425</v>
      </c>
      <c r="C1658" s="114" t="s">
        <v>447</v>
      </c>
      <c r="D1658" s="113" t="s">
        <v>448</v>
      </c>
      <c r="E1658" s="116" t="s">
        <v>4227</v>
      </c>
    </row>
    <row r="1659" spans="1:5" ht="13" hidden="1" x14ac:dyDescent="0.25">
      <c r="A1659" s="174">
        <v>192</v>
      </c>
      <c r="B1659" s="195" t="s">
        <v>425</v>
      </c>
      <c r="C1659" s="114" t="s">
        <v>449</v>
      </c>
      <c r="D1659" s="113" t="s">
        <v>450</v>
      </c>
      <c r="E1659" s="116" t="s">
        <v>4227</v>
      </c>
    </row>
    <row r="1660" spans="1:5" ht="13" hidden="1" x14ac:dyDescent="0.25">
      <c r="A1660" s="174">
        <v>192</v>
      </c>
      <c r="B1660" s="195" t="s">
        <v>425</v>
      </c>
      <c r="C1660" s="114" t="s">
        <v>451</v>
      </c>
      <c r="D1660" s="113" t="s">
        <v>452</v>
      </c>
    </row>
    <row r="1661" spans="1:5" ht="13" hidden="1" x14ac:dyDescent="0.25">
      <c r="A1661" s="174">
        <v>192</v>
      </c>
      <c r="B1661" s="195" t="s">
        <v>425</v>
      </c>
      <c r="C1661" s="114" t="s">
        <v>453</v>
      </c>
      <c r="D1661" s="113" t="s">
        <v>454</v>
      </c>
      <c r="E1661" s="116" t="s">
        <v>4227</v>
      </c>
    </row>
    <row r="1662" spans="1:5" ht="13" hidden="1" x14ac:dyDescent="0.25">
      <c r="A1662" s="174">
        <v>192</v>
      </c>
      <c r="B1662" s="195" t="s">
        <v>425</v>
      </c>
      <c r="C1662" s="114" t="s">
        <v>455</v>
      </c>
      <c r="D1662" s="113" t="s">
        <v>456</v>
      </c>
      <c r="E1662" s="116" t="s">
        <v>4227</v>
      </c>
    </row>
    <row r="1663" spans="1:5" ht="13" hidden="1" x14ac:dyDescent="0.25">
      <c r="A1663" s="174">
        <v>192</v>
      </c>
      <c r="B1663" s="195" t="s">
        <v>425</v>
      </c>
      <c r="C1663" s="114" t="s">
        <v>457</v>
      </c>
      <c r="D1663" s="113" t="s">
        <v>458</v>
      </c>
      <c r="E1663" s="116" t="s">
        <v>4227</v>
      </c>
    </row>
    <row r="1664" spans="1:5" ht="13" hidden="1" x14ac:dyDescent="0.25">
      <c r="A1664" s="174">
        <v>193</v>
      </c>
      <c r="B1664" s="274" t="s">
        <v>522</v>
      </c>
      <c r="C1664" s="107" t="s">
        <v>426</v>
      </c>
      <c r="D1664" s="113" t="s">
        <v>427</v>
      </c>
    </row>
    <row r="1665" spans="1:10" ht="13" hidden="1" x14ac:dyDescent="0.25">
      <c r="A1665" s="174">
        <v>193</v>
      </c>
      <c r="B1665" s="195" t="s">
        <v>459</v>
      </c>
      <c r="C1665" s="107" t="s">
        <v>428</v>
      </c>
      <c r="D1665" s="113" t="s">
        <v>429</v>
      </c>
    </row>
    <row r="1666" spans="1:10" ht="13" hidden="1" x14ac:dyDescent="0.25">
      <c r="A1666" s="174">
        <v>193</v>
      </c>
      <c r="B1666" s="195" t="s">
        <v>459</v>
      </c>
      <c r="C1666" s="114" t="s">
        <v>4117</v>
      </c>
      <c r="D1666" s="113" t="s">
        <v>4120</v>
      </c>
    </row>
    <row r="1667" spans="1:10" ht="13" hidden="1" x14ac:dyDescent="0.25">
      <c r="A1667" s="174">
        <v>193</v>
      </c>
      <c r="B1667" s="195" t="s">
        <v>459</v>
      </c>
      <c r="C1667" s="114" t="s">
        <v>4118</v>
      </c>
      <c r="D1667" s="113" t="s">
        <v>429</v>
      </c>
    </row>
    <row r="1668" spans="1:10" ht="13" hidden="1" x14ac:dyDescent="0.25">
      <c r="A1668" s="174">
        <v>193</v>
      </c>
      <c r="B1668" s="195" t="s">
        <v>459</v>
      </c>
      <c r="C1668" s="114" t="s">
        <v>4119</v>
      </c>
      <c r="D1668" s="113" t="s">
        <v>4121</v>
      </c>
    </row>
    <row r="1669" spans="1:10" ht="13" hidden="1" x14ac:dyDescent="0.25">
      <c r="A1669" s="174">
        <v>193</v>
      </c>
      <c r="B1669" s="195" t="s">
        <v>459</v>
      </c>
      <c r="C1669" s="107" t="s">
        <v>460</v>
      </c>
      <c r="D1669" s="113" t="s">
        <v>461</v>
      </c>
    </row>
    <row r="1670" spans="1:10" ht="13" hidden="1" x14ac:dyDescent="0.25">
      <c r="A1670" s="174">
        <v>193</v>
      </c>
      <c r="B1670" s="195" t="s">
        <v>459</v>
      </c>
      <c r="C1670" s="107" t="s">
        <v>462</v>
      </c>
      <c r="D1670" s="113" t="s">
        <v>463</v>
      </c>
    </row>
    <row r="1671" spans="1:10" ht="13" hidden="1" x14ac:dyDescent="0.25">
      <c r="A1671" s="174">
        <v>193</v>
      </c>
      <c r="B1671" s="195" t="s">
        <v>459</v>
      </c>
      <c r="C1671" s="107" t="s">
        <v>430</v>
      </c>
      <c r="D1671" s="113" t="s">
        <v>431</v>
      </c>
    </row>
    <row r="1672" spans="1:10" ht="13" hidden="1" x14ac:dyDescent="0.25">
      <c r="A1672" s="174">
        <v>193</v>
      </c>
      <c r="B1672" s="195" t="s">
        <v>459</v>
      </c>
      <c r="C1672" s="107" t="s">
        <v>464</v>
      </c>
      <c r="D1672" s="113" t="s">
        <v>465</v>
      </c>
    </row>
    <row r="1673" spans="1:10" ht="13" hidden="1" x14ac:dyDescent="0.25">
      <c r="A1673" s="174">
        <v>193</v>
      </c>
      <c r="B1673" s="195" t="s">
        <v>459</v>
      </c>
      <c r="C1673" s="107" t="s">
        <v>1160</v>
      </c>
      <c r="D1673" s="113" t="s">
        <v>1938</v>
      </c>
      <c r="E1673" s="116" t="s">
        <v>4227</v>
      </c>
    </row>
    <row r="1674" spans="1:10" ht="13" hidden="1" x14ac:dyDescent="0.25">
      <c r="A1674" s="174">
        <v>193</v>
      </c>
      <c r="B1674" s="195" t="s">
        <v>459</v>
      </c>
      <c r="C1674" s="107" t="s">
        <v>1162</v>
      </c>
      <c r="D1674" s="113" t="s">
        <v>1939</v>
      </c>
      <c r="E1674" s="116" t="s">
        <v>4227</v>
      </c>
    </row>
    <row r="1675" spans="1:10" ht="13" hidden="1" x14ac:dyDescent="0.25">
      <c r="A1675" s="174">
        <v>193</v>
      </c>
      <c r="B1675" s="195" t="s">
        <v>459</v>
      </c>
      <c r="C1675" s="107" t="s">
        <v>433</v>
      </c>
      <c r="D1675" s="113" t="s">
        <v>466</v>
      </c>
      <c r="E1675" s="116" t="s">
        <v>4227</v>
      </c>
    </row>
    <row r="1676" spans="1:10" ht="13" hidden="1" x14ac:dyDescent="0.25">
      <c r="A1676" s="174">
        <v>193</v>
      </c>
      <c r="B1676" s="195" t="s">
        <v>459</v>
      </c>
      <c r="C1676" s="107" t="s">
        <v>435</v>
      </c>
      <c r="D1676" s="113" t="s">
        <v>436</v>
      </c>
      <c r="E1676" s="116" t="s">
        <v>4227</v>
      </c>
    </row>
    <row r="1677" spans="1:10" ht="13" hidden="1" x14ac:dyDescent="0.25">
      <c r="A1677" s="174">
        <v>193</v>
      </c>
      <c r="B1677" s="195" t="s">
        <v>459</v>
      </c>
      <c r="C1677" s="107" t="s">
        <v>437</v>
      </c>
      <c r="D1677" s="113" t="s">
        <v>438</v>
      </c>
      <c r="E1677" s="116" t="s">
        <v>4227</v>
      </c>
    </row>
    <row r="1678" spans="1:10" ht="13" hidden="1" x14ac:dyDescent="0.25">
      <c r="A1678" s="174">
        <v>193</v>
      </c>
      <c r="B1678" s="195" t="s">
        <v>459</v>
      </c>
      <c r="C1678" s="107" t="s">
        <v>439</v>
      </c>
      <c r="D1678" s="113" t="s">
        <v>440</v>
      </c>
      <c r="E1678" s="116" t="s">
        <v>4227</v>
      </c>
    </row>
    <row r="1679" spans="1:10" s="186" customFormat="1" ht="13" hidden="1" x14ac:dyDescent="0.25">
      <c r="A1679" s="174">
        <v>193</v>
      </c>
      <c r="B1679" s="195" t="s">
        <v>459</v>
      </c>
      <c r="C1679" s="107" t="s">
        <v>441</v>
      </c>
      <c r="D1679" s="113" t="s">
        <v>442</v>
      </c>
      <c r="E1679" s="116" t="s">
        <v>4227</v>
      </c>
      <c r="F1679" s="119"/>
      <c r="G1679" s="119"/>
      <c r="H1679" s="119"/>
      <c r="I1679" s="119"/>
      <c r="J1679" s="119"/>
    </row>
    <row r="1680" spans="1:10" s="186" customFormat="1" ht="26" hidden="1" x14ac:dyDescent="0.25">
      <c r="A1680" s="174">
        <v>193</v>
      </c>
      <c r="B1680" s="195" t="s">
        <v>459</v>
      </c>
      <c r="C1680" s="107" t="s">
        <v>443</v>
      </c>
      <c r="D1680" s="113" t="s">
        <v>668</v>
      </c>
      <c r="E1680" s="116" t="s">
        <v>4227</v>
      </c>
    </row>
    <row r="1681" spans="1:10" ht="26" hidden="1" x14ac:dyDescent="0.25">
      <c r="A1681" s="174">
        <v>193</v>
      </c>
      <c r="B1681" s="195" t="s">
        <v>459</v>
      </c>
      <c r="C1681" s="107" t="s">
        <v>669</v>
      </c>
      <c r="D1681" s="113" t="s">
        <v>670</v>
      </c>
      <c r="E1681" s="116" t="s">
        <v>4227</v>
      </c>
      <c r="F1681" s="186"/>
      <c r="G1681" s="186"/>
      <c r="H1681" s="186"/>
      <c r="I1681" s="186"/>
      <c r="J1681" s="186"/>
    </row>
    <row r="1682" spans="1:10" ht="13" hidden="1" x14ac:dyDescent="0.25">
      <c r="A1682" s="174">
        <v>193</v>
      </c>
      <c r="B1682" s="195" t="s">
        <v>459</v>
      </c>
      <c r="C1682" s="107" t="s">
        <v>671</v>
      </c>
      <c r="D1682" s="113" t="s">
        <v>672</v>
      </c>
      <c r="E1682" s="116" t="s">
        <v>4227</v>
      </c>
    </row>
    <row r="1683" spans="1:10" ht="13" hidden="1" x14ac:dyDescent="0.25">
      <c r="A1683" s="174">
        <v>193</v>
      </c>
      <c r="B1683" s="195" t="s">
        <v>459</v>
      </c>
      <c r="C1683" s="107" t="s">
        <v>467</v>
      </c>
      <c r="D1683" s="113" t="s">
        <v>468</v>
      </c>
      <c r="E1683" s="116" t="s">
        <v>4227</v>
      </c>
    </row>
    <row r="1684" spans="1:10" ht="13" hidden="1" x14ac:dyDescent="0.25">
      <c r="A1684" s="174">
        <v>193</v>
      </c>
      <c r="B1684" s="195" t="s">
        <v>459</v>
      </c>
      <c r="C1684" s="107" t="s">
        <v>3746</v>
      </c>
      <c r="D1684" s="113" t="s">
        <v>673</v>
      </c>
      <c r="E1684" s="116" t="s">
        <v>4227</v>
      </c>
    </row>
    <row r="1685" spans="1:10" ht="13" hidden="1" x14ac:dyDescent="0.25">
      <c r="A1685" s="174">
        <v>193</v>
      </c>
      <c r="B1685" s="195" t="s">
        <v>459</v>
      </c>
      <c r="C1685" s="107" t="s">
        <v>3747</v>
      </c>
      <c r="D1685" s="113" t="s">
        <v>674</v>
      </c>
      <c r="E1685" s="116" t="s">
        <v>4227</v>
      </c>
    </row>
    <row r="1686" spans="1:10" ht="13" hidden="1" x14ac:dyDescent="0.25">
      <c r="A1686" s="174">
        <v>193</v>
      </c>
      <c r="B1686" s="195" t="s">
        <v>459</v>
      </c>
      <c r="C1686" s="107" t="s">
        <v>3748</v>
      </c>
      <c r="D1686" s="113" t="s">
        <v>675</v>
      </c>
      <c r="E1686" s="116" t="s">
        <v>4227</v>
      </c>
    </row>
    <row r="1687" spans="1:10" ht="13" hidden="1" x14ac:dyDescent="0.25">
      <c r="A1687" s="174">
        <v>193</v>
      </c>
      <c r="B1687" s="195" t="s">
        <v>459</v>
      </c>
      <c r="C1687" s="107" t="s">
        <v>3749</v>
      </c>
      <c r="D1687" s="113" t="s">
        <v>676</v>
      </c>
      <c r="E1687" s="116" t="s">
        <v>4227</v>
      </c>
    </row>
    <row r="1688" spans="1:10" ht="13" hidden="1" x14ac:dyDescent="0.25">
      <c r="A1688" s="174">
        <v>193</v>
      </c>
      <c r="B1688" s="195" t="s">
        <v>459</v>
      </c>
      <c r="C1688" s="107" t="s">
        <v>677</v>
      </c>
      <c r="D1688" s="113" t="s">
        <v>1940</v>
      </c>
      <c r="E1688" s="116" t="s">
        <v>4227</v>
      </c>
    </row>
    <row r="1689" spans="1:10" ht="13" hidden="1" x14ac:dyDescent="0.25">
      <c r="A1689" s="174">
        <v>193</v>
      </c>
      <c r="B1689" s="195" t="s">
        <v>459</v>
      </c>
      <c r="C1689" s="107" t="s">
        <v>678</v>
      </c>
      <c r="D1689" s="113" t="s">
        <v>1941</v>
      </c>
      <c r="E1689" s="116" t="s">
        <v>4227</v>
      </c>
    </row>
    <row r="1690" spans="1:10" ht="13" hidden="1" x14ac:dyDescent="0.25">
      <c r="A1690" s="174">
        <v>193</v>
      </c>
      <c r="B1690" s="195" t="s">
        <v>459</v>
      </c>
      <c r="C1690" s="107" t="s">
        <v>679</v>
      </c>
      <c r="D1690" s="113" t="s">
        <v>680</v>
      </c>
      <c r="E1690" s="116" t="s">
        <v>4227</v>
      </c>
    </row>
    <row r="1691" spans="1:10" ht="13" hidden="1" x14ac:dyDescent="0.25">
      <c r="A1691" s="174">
        <v>193</v>
      </c>
      <c r="B1691" s="195" t="s">
        <v>459</v>
      </c>
      <c r="C1691" s="107" t="s">
        <v>681</v>
      </c>
      <c r="D1691" s="113" t="s">
        <v>682</v>
      </c>
      <c r="E1691" s="116" t="s">
        <v>4227</v>
      </c>
    </row>
    <row r="1692" spans="1:10" ht="13" hidden="1" x14ac:dyDescent="0.25">
      <c r="A1692" s="174">
        <v>193</v>
      </c>
      <c r="B1692" s="195" t="s">
        <v>459</v>
      </c>
      <c r="C1692" s="107" t="s">
        <v>683</v>
      </c>
      <c r="D1692" s="113" t="s">
        <v>3313</v>
      </c>
      <c r="E1692" s="116" t="s">
        <v>4227</v>
      </c>
    </row>
    <row r="1693" spans="1:10" ht="13" hidden="1" x14ac:dyDescent="0.25">
      <c r="A1693" s="174">
        <v>193</v>
      </c>
      <c r="B1693" s="195" t="s">
        <v>459</v>
      </c>
      <c r="C1693" s="107" t="s">
        <v>3314</v>
      </c>
      <c r="D1693" s="113" t="s">
        <v>3315</v>
      </c>
      <c r="E1693" s="116" t="s">
        <v>4227</v>
      </c>
    </row>
    <row r="1694" spans="1:10" ht="13" hidden="1" x14ac:dyDescent="0.25">
      <c r="A1694" s="174">
        <v>193</v>
      </c>
      <c r="B1694" s="195" t="s">
        <v>459</v>
      </c>
      <c r="C1694" s="107" t="s">
        <v>3316</v>
      </c>
      <c r="D1694" s="113" t="s">
        <v>3317</v>
      </c>
      <c r="E1694" s="116" t="s">
        <v>4227</v>
      </c>
    </row>
    <row r="1695" spans="1:10" ht="13" hidden="1" x14ac:dyDescent="0.25">
      <c r="A1695" s="174">
        <v>193</v>
      </c>
      <c r="B1695" s="195" t="s">
        <v>459</v>
      </c>
      <c r="C1695" s="107" t="s">
        <v>445</v>
      </c>
      <c r="D1695" s="113" t="s">
        <v>446</v>
      </c>
      <c r="E1695" s="116" t="s">
        <v>4227</v>
      </c>
    </row>
    <row r="1696" spans="1:10" ht="13" hidden="1" x14ac:dyDescent="0.25">
      <c r="A1696" s="174">
        <v>193</v>
      </c>
      <c r="B1696" s="195" t="s">
        <v>459</v>
      </c>
      <c r="C1696" s="107" t="s">
        <v>447</v>
      </c>
      <c r="D1696" s="113" t="s">
        <v>448</v>
      </c>
      <c r="E1696" s="116" t="s">
        <v>4227</v>
      </c>
    </row>
    <row r="1697" spans="1:5" ht="13" hidden="1" x14ac:dyDescent="0.25">
      <c r="A1697" s="174">
        <v>193</v>
      </c>
      <c r="B1697" s="195" t="s">
        <v>459</v>
      </c>
      <c r="C1697" s="107" t="s">
        <v>449</v>
      </c>
      <c r="D1697" s="113" t="s">
        <v>469</v>
      </c>
      <c r="E1697" s="116" t="s">
        <v>4227</v>
      </c>
    </row>
    <row r="1698" spans="1:5" ht="13" hidden="1" x14ac:dyDescent="0.25">
      <c r="A1698" s="174">
        <v>193</v>
      </c>
      <c r="B1698" s="195" t="s">
        <v>459</v>
      </c>
      <c r="C1698" s="107" t="s">
        <v>453</v>
      </c>
      <c r="D1698" s="113" t="s">
        <v>454</v>
      </c>
      <c r="E1698" s="116" t="s">
        <v>4227</v>
      </c>
    </row>
    <row r="1699" spans="1:5" ht="13" hidden="1" x14ac:dyDescent="0.25">
      <c r="A1699" s="174">
        <v>193</v>
      </c>
      <c r="B1699" s="195" t="s">
        <v>459</v>
      </c>
      <c r="C1699" s="107" t="s">
        <v>455</v>
      </c>
      <c r="D1699" s="113" t="s">
        <v>456</v>
      </c>
      <c r="E1699" s="116" t="s">
        <v>4227</v>
      </c>
    </row>
    <row r="1700" spans="1:5" ht="13" hidden="1" x14ac:dyDescent="0.25">
      <c r="A1700" s="174">
        <v>193</v>
      </c>
      <c r="B1700" s="195" t="s">
        <v>459</v>
      </c>
      <c r="C1700" s="107" t="s">
        <v>457</v>
      </c>
      <c r="D1700" s="113" t="s">
        <v>458</v>
      </c>
      <c r="E1700" s="116" t="s">
        <v>4227</v>
      </c>
    </row>
    <row r="1701" spans="1:5" ht="13" hidden="1" x14ac:dyDescent="0.25">
      <c r="A1701" s="174">
        <v>195</v>
      </c>
      <c r="B1701" s="195" t="s">
        <v>653</v>
      </c>
      <c r="C1701" s="114" t="s">
        <v>470</v>
      </c>
      <c r="D1701" s="113" t="s">
        <v>471</v>
      </c>
    </row>
    <row r="1702" spans="1:5" ht="13" hidden="1" x14ac:dyDescent="0.25">
      <c r="A1702" s="174">
        <v>195</v>
      </c>
      <c r="B1702" s="195" t="s">
        <v>653</v>
      </c>
      <c r="C1702" s="114" t="s">
        <v>472</v>
      </c>
      <c r="D1702" s="113" t="s">
        <v>473</v>
      </c>
    </row>
    <row r="1703" spans="1:5" ht="13" hidden="1" x14ac:dyDescent="0.25">
      <c r="A1703" s="174">
        <v>195</v>
      </c>
      <c r="B1703" s="195" t="s">
        <v>653</v>
      </c>
      <c r="C1703" s="114" t="s">
        <v>474</v>
      </c>
      <c r="D1703" s="113" t="s">
        <v>475</v>
      </c>
    </row>
    <row r="1704" spans="1:5" ht="13" hidden="1" x14ac:dyDescent="0.25">
      <c r="A1704" s="174">
        <v>195</v>
      </c>
      <c r="B1704" s="195" t="s">
        <v>653</v>
      </c>
      <c r="C1704" s="114" t="s">
        <v>476</v>
      </c>
      <c r="D1704" s="113" t="s">
        <v>477</v>
      </c>
    </row>
    <row r="1705" spans="1:5" ht="13" hidden="1" x14ac:dyDescent="0.25">
      <c r="A1705" s="174">
        <v>195</v>
      </c>
      <c r="B1705" s="195" t="s">
        <v>653</v>
      </c>
      <c r="C1705" s="114" t="s">
        <v>478</v>
      </c>
      <c r="D1705" s="113" t="s">
        <v>478</v>
      </c>
    </row>
    <row r="1706" spans="1:5" ht="13" hidden="1" x14ac:dyDescent="0.25">
      <c r="A1706" s="174">
        <v>195</v>
      </c>
      <c r="B1706" s="195" t="s">
        <v>653</v>
      </c>
      <c r="C1706" s="114" t="s">
        <v>479</v>
      </c>
      <c r="D1706" s="113" t="s">
        <v>479</v>
      </c>
    </row>
    <row r="1707" spans="1:5" ht="13" hidden="1" x14ac:dyDescent="0.25">
      <c r="A1707" s="174">
        <v>195</v>
      </c>
      <c r="B1707" s="195" t="s">
        <v>653</v>
      </c>
      <c r="C1707" s="114" t="s">
        <v>480</v>
      </c>
      <c r="D1707" s="113" t="s">
        <v>480</v>
      </c>
    </row>
    <row r="1708" spans="1:5" ht="13" hidden="1" x14ac:dyDescent="0.25">
      <c r="A1708" s="174">
        <v>195</v>
      </c>
      <c r="B1708" s="195" t="s">
        <v>653</v>
      </c>
      <c r="C1708" s="114" t="s">
        <v>481</v>
      </c>
      <c r="D1708" s="113" t="s">
        <v>481</v>
      </c>
    </row>
    <row r="1709" spans="1:5" ht="13" hidden="1" x14ac:dyDescent="0.25">
      <c r="A1709" s="174">
        <v>195</v>
      </c>
      <c r="B1709" s="195" t="s">
        <v>653</v>
      </c>
      <c r="C1709" s="114" t="s">
        <v>482</v>
      </c>
      <c r="D1709" s="113" t="s">
        <v>482</v>
      </c>
    </row>
    <row r="1710" spans="1:5" ht="13" hidden="1" x14ac:dyDescent="0.25">
      <c r="A1710" s="174">
        <v>195</v>
      </c>
      <c r="B1710" s="195" t="s">
        <v>653</v>
      </c>
      <c r="C1710" s="114" t="s">
        <v>483</v>
      </c>
      <c r="D1710" s="113" t="s">
        <v>483</v>
      </c>
    </row>
    <row r="1711" spans="1:5" ht="13" hidden="1" x14ac:dyDescent="0.25">
      <c r="A1711" s="174">
        <v>195</v>
      </c>
      <c r="B1711" s="195" t="s">
        <v>653</v>
      </c>
      <c r="C1711" s="114" t="s">
        <v>484</v>
      </c>
      <c r="D1711" s="113" t="s">
        <v>485</v>
      </c>
    </row>
    <row r="1712" spans="1:5" ht="13" hidden="1" x14ac:dyDescent="0.25">
      <c r="A1712" s="174">
        <v>195</v>
      </c>
      <c r="B1712" s="195" t="s">
        <v>653</v>
      </c>
      <c r="C1712" s="114" t="s">
        <v>486</v>
      </c>
      <c r="D1712" s="113" t="s">
        <v>487</v>
      </c>
    </row>
    <row r="1713" spans="1:4" ht="13" hidden="1" x14ac:dyDescent="0.25">
      <c r="A1713" s="174">
        <v>195</v>
      </c>
      <c r="B1713" s="195" t="s">
        <v>653</v>
      </c>
      <c r="C1713" s="114" t="s">
        <v>488</v>
      </c>
      <c r="D1713" s="113" t="s">
        <v>489</v>
      </c>
    </row>
    <row r="1714" spans="1:4" ht="13" hidden="1" x14ac:dyDescent="0.25">
      <c r="A1714" s="174">
        <v>195</v>
      </c>
      <c r="B1714" s="195" t="s">
        <v>653</v>
      </c>
      <c r="C1714" s="114" t="s">
        <v>490</v>
      </c>
      <c r="D1714" s="113" t="s">
        <v>490</v>
      </c>
    </row>
    <row r="1715" spans="1:4" ht="13" hidden="1" x14ac:dyDescent="0.25">
      <c r="A1715" s="174">
        <v>195</v>
      </c>
      <c r="B1715" s="195" t="s">
        <v>653</v>
      </c>
      <c r="C1715" s="114" t="s">
        <v>491</v>
      </c>
      <c r="D1715" s="113" t="s">
        <v>492</v>
      </c>
    </row>
    <row r="1716" spans="1:4" ht="13" hidden="1" x14ac:dyDescent="0.25">
      <c r="A1716" s="174">
        <v>204</v>
      </c>
      <c r="B1716" s="195" t="s">
        <v>493</v>
      </c>
      <c r="C1716" s="114" t="s">
        <v>494</v>
      </c>
      <c r="D1716" s="113" t="s">
        <v>495</v>
      </c>
    </row>
    <row r="1717" spans="1:4" ht="13" hidden="1" x14ac:dyDescent="0.25">
      <c r="A1717" s="174">
        <v>204</v>
      </c>
      <c r="B1717" s="195" t="s">
        <v>493</v>
      </c>
      <c r="C1717" s="114" t="s">
        <v>496</v>
      </c>
      <c r="D1717" s="113" t="s">
        <v>497</v>
      </c>
    </row>
    <row r="1718" spans="1:4" ht="13" hidden="1" x14ac:dyDescent="0.25">
      <c r="A1718" s="174">
        <v>204</v>
      </c>
      <c r="B1718" s="195" t="s">
        <v>493</v>
      </c>
      <c r="C1718" s="114" t="s">
        <v>3887</v>
      </c>
      <c r="D1718" s="113" t="s">
        <v>498</v>
      </c>
    </row>
    <row r="1719" spans="1:4" ht="13" hidden="1" x14ac:dyDescent="0.25">
      <c r="A1719" s="174">
        <v>204</v>
      </c>
      <c r="B1719" s="195" t="s">
        <v>493</v>
      </c>
      <c r="C1719" s="114" t="s">
        <v>499</v>
      </c>
      <c r="D1719" s="113" t="s">
        <v>500</v>
      </c>
    </row>
    <row r="1720" spans="1:4" ht="26" hidden="1" x14ac:dyDescent="0.25">
      <c r="A1720" s="174">
        <v>204</v>
      </c>
      <c r="B1720" s="195" t="s">
        <v>493</v>
      </c>
      <c r="C1720" s="114" t="s">
        <v>501</v>
      </c>
      <c r="D1720" s="113" t="s">
        <v>502</v>
      </c>
    </row>
    <row r="1721" spans="1:4" ht="26" hidden="1" x14ac:dyDescent="0.25">
      <c r="A1721" s="174">
        <v>204</v>
      </c>
      <c r="B1721" s="195" t="s">
        <v>493</v>
      </c>
      <c r="C1721" s="114" t="s">
        <v>503</v>
      </c>
      <c r="D1721" s="113" t="s">
        <v>133</v>
      </c>
    </row>
    <row r="1722" spans="1:4" ht="13" hidden="1" x14ac:dyDescent="0.25">
      <c r="A1722" s="174">
        <v>204</v>
      </c>
      <c r="B1722" s="195" t="s">
        <v>493</v>
      </c>
      <c r="C1722" s="114" t="s">
        <v>134</v>
      </c>
      <c r="D1722" s="113" t="s">
        <v>135</v>
      </c>
    </row>
    <row r="1723" spans="1:4" ht="13" hidden="1" x14ac:dyDescent="0.25">
      <c r="A1723" s="174">
        <v>204</v>
      </c>
      <c r="B1723" s="195" t="s">
        <v>493</v>
      </c>
      <c r="C1723" s="114" t="s">
        <v>136</v>
      </c>
      <c r="D1723" s="113" t="s">
        <v>137</v>
      </c>
    </row>
    <row r="1724" spans="1:4" ht="13" hidden="1" x14ac:dyDescent="0.25">
      <c r="A1724" s="174">
        <v>204</v>
      </c>
      <c r="B1724" s="195" t="s">
        <v>493</v>
      </c>
      <c r="C1724" s="114" t="s">
        <v>138</v>
      </c>
      <c r="D1724" s="113" t="s">
        <v>139</v>
      </c>
    </row>
    <row r="1725" spans="1:4" ht="13" hidden="1" x14ac:dyDescent="0.25">
      <c r="A1725" s="174">
        <v>209</v>
      </c>
      <c r="B1725" s="195" t="s">
        <v>395</v>
      </c>
      <c r="C1725" s="114" t="s">
        <v>140</v>
      </c>
      <c r="D1725" s="113" t="s">
        <v>141</v>
      </c>
    </row>
    <row r="1726" spans="1:4" ht="13" hidden="1" x14ac:dyDescent="0.25">
      <c r="A1726" s="174">
        <v>209</v>
      </c>
      <c r="B1726" s="195" t="s">
        <v>395</v>
      </c>
      <c r="C1726" s="114" t="s">
        <v>142</v>
      </c>
      <c r="D1726" s="113" t="s">
        <v>143</v>
      </c>
    </row>
    <row r="1727" spans="1:4" ht="13" hidden="1" x14ac:dyDescent="0.25">
      <c r="A1727" s="174">
        <v>209</v>
      </c>
      <c r="B1727" s="195" t="s">
        <v>395</v>
      </c>
      <c r="C1727" s="114" t="s">
        <v>144</v>
      </c>
      <c r="D1727" s="113" t="s">
        <v>145</v>
      </c>
    </row>
    <row r="1728" spans="1:4" ht="13" hidden="1" x14ac:dyDescent="0.25">
      <c r="A1728" s="174">
        <v>209</v>
      </c>
      <c r="B1728" s="195" t="s">
        <v>395</v>
      </c>
      <c r="C1728" s="114" t="s">
        <v>146</v>
      </c>
      <c r="D1728" s="113" t="s">
        <v>147</v>
      </c>
    </row>
    <row r="1729" spans="1:5" ht="13" hidden="1" x14ac:dyDescent="0.25">
      <c r="A1729" s="174">
        <v>209</v>
      </c>
      <c r="B1729" s="195" t="s">
        <v>395</v>
      </c>
      <c r="C1729" s="114" t="s">
        <v>148</v>
      </c>
      <c r="D1729" s="113" t="s">
        <v>149</v>
      </c>
    </row>
    <row r="1730" spans="1:5" ht="13" hidden="1" x14ac:dyDescent="0.25">
      <c r="A1730" s="174">
        <v>209</v>
      </c>
      <c r="B1730" s="195" t="s">
        <v>395</v>
      </c>
      <c r="C1730" s="114" t="s">
        <v>150</v>
      </c>
      <c r="D1730" s="113" t="s">
        <v>151</v>
      </c>
    </row>
    <row r="1731" spans="1:5" ht="13" hidden="1" x14ac:dyDescent="0.25">
      <c r="A1731" s="174">
        <v>211</v>
      </c>
      <c r="B1731" s="195" t="s">
        <v>152</v>
      </c>
      <c r="C1731" s="114" t="s">
        <v>153</v>
      </c>
      <c r="D1731" s="113" t="s">
        <v>154</v>
      </c>
    </row>
    <row r="1732" spans="1:5" ht="13" hidden="1" x14ac:dyDescent="0.25">
      <c r="A1732" s="174">
        <v>211</v>
      </c>
      <c r="B1732" s="195" t="s">
        <v>152</v>
      </c>
      <c r="C1732" s="114" t="s">
        <v>155</v>
      </c>
      <c r="D1732" s="113" t="s">
        <v>156</v>
      </c>
      <c r="E1732" s="116" t="s">
        <v>4227</v>
      </c>
    </row>
    <row r="1733" spans="1:5" ht="13" hidden="1" x14ac:dyDescent="0.25">
      <c r="A1733" s="174">
        <v>211</v>
      </c>
      <c r="B1733" s="195" t="s">
        <v>152</v>
      </c>
      <c r="C1733" s="114" t="s">
        <v>157</v>
      </c>
      <c r="D1733" s="113" t="s">
        <v>158</v>
      </c>
    </row>
    <row r="1734" spans="1:5" ht="13" hidden="1" x14ac:dyDescent="0.25">
      <c r="A1734" s="174">
        <v>211</v>
      </c>
      <c r="B1734" s="195" t="s">
        <v>152</v>
      </c>
      <c r="C1734" s="114" t="s">
        <v>159</v>
      </c>
      <c r="D1734" s="113" t="s">
        <v>160</v>
      </c>
      <c r="E1734" s="116" t="s">
        <v>4227</v>
      </c>
    </row>
    <row r="1735" spans="1:5" ht="13" hidden="1" x14ac:dyDescent="0.25">
      <c r="A1735" s="174">
        <v>211</v>
      </c>
      <c r="B1735" s="195" t="s">
        <v>152</v>
      </c>
      <c r="C1735" s="114" t="s">
        <v>161</v>
      </c>
      <c r="D1735" s="113" t="s">
        <v>162</v>
      </c>
    </row>
    <row r="1736" spans="1:5" ht="13" hidden="1" x14ac:dyDescent="0.25">
      <c r="A1736" s="174">
        <v>211</v>
      </c>
      <c r="B1736" s="195" t="s">
        <v>152</v>
      </c>
      <c r="C1736" s="114" t="s">
        <v>163</v>
      </c>
      <c r="D1736" s="113" t="s">
        <v>164</v>
      </c>
    </row>
    <row r="1737" spans="1:5" ht="13" hidden="1" x14ac:dyDescent="0.25">
      <c r="A1737" s="174">
        <v>211</v>
      </c>
      <c r="B1737" s="195" t="s">
        <v>152</v>
      </c>
      <c r="C1737" s="114" t="s">
        <v>165</v>
      </c>
      <c r="D1737" s="113" t="s">
        <v>166</v>
      </c>
    </row>
    <row r="1738" spans="1:5" ht="13" hidden="1" x14ac:dyDescent="0.25">
      <c r="A1738" s="174">
        <v>211</v>
      </c>
      <c r="B1738" s="195" t="s">
        <v>152</v>
      </c>
      <c r="C1738" s="114" t="s">
        <v>167</v>
      </c>
      <c r="D1738" s="113" t="s">
        <v>168</v>
      </c>
      <c r="E1738" s="116" t="s">
        <v>4227</v>
      </c>
    </row>
    <row r="1739" spans="1:5" ht="13" hidden="1" x14ac:dyDescent="0.25">
      <c r="A1739" s="174">
        <v>211</v>
      </c>
      <c r="B1739" s="195" t="s">
        <v>152</v>
      </c>
      <c r="C1739" s="114" t="s">
        <v>169</v>
      </c>
      <c r="D1739" s="113" t="s">
        <v>170</v>
      </c>
    </row>
    <row r="1740" spans="1:5" ht="13" hidden="1" x14ac:dyDescent="0.25">
      <c r="A1740" s="174">
        <v>211</v>
      </c>
      <c r="B1740" s="195" t="s">
        <v>152</v>
      </c>
      <c r="C1740" s="114" t="s">
        <v>171</v>
      </c>
      <c r="D1740" s="113" t="s">
        <v>172</v>
      </c>
    </row>
    <row r="1741" spans="1:5" ht="13" hidden="1" x14ac:dyDescent="0.25">
      <c r="A1741" s="174">
        <v>211</v>
      </c>
      <c r="B1741" s="195" t="s">
        <v>152</v>
      </c>
      <c r="C1741" s="114" t="s">
        <v>173</v>
      </c>
      <c r="D1741" s="113" t="s">
        <v>174</v>
      </c>
    </row>
    <row r="1742" spans="1:5" ht="13" hidden="1" x14ac:dyDescent="0.25">
      <c r="A1742" s="174">
        <v>211</v>
      </c>
      <c r="B1742" s="195" t="s">
        <v>152</v>
      </c>
      <c r="C1742" s="114" t="s">
        <v>175</v>
      </c>
      <c r="D1742" s="113" t="s">
        <v>176</v>
      </c>
      <c r="E1742" s="116" t="s">
        <v>4227</v>
      </c>
    </row>
    <row r="1743" spans="1:5" ht="13" hidden="1" x14ac:dyDescent="0.25">
      <c r="A1743" s="174">
        <v>211</v>
      </c>
      <c r="B1743" s="195" t="s">
        <v>152</v>
      </c>
      <c r="C1743" s="114" t="s">
        <v>177</v>
      </c>
      <c r="D1743" s="113" t="s">
        <v>178</v>
      </c>
      <c r="E1743" s="116" t="s">
        <v>4227</v>
      </c>
    </row>
    <row r="1744" spans="1:5" ht="13" hidden="1" x14ac:dyDescent="0.25">
      <c r="A1744" s="174">
        <v>211</v>
      </c>
      <c r="B1744" s="195" t="s">
        <v>152</v>
      </c>
      <c r="C1744" s="114" t="s">
        <v>179</v>
      </c>
      <c r="D1744" s="113" t="s">
        <v>180</v>
      </c>
    </row>
    <row r="1745" spans="1:5" ht="13" hidden="1" x14ac:dyDescent="0.25">
      <c r="A1745" s="174">
        <v>211</v>
      </c>
      <c r="B1745" s="195" t="s">
        <v>152</v>
      </c>
      <c r="C1745" s="114" t="s">
        <v>181</v>
      </c>
      <c r="D1745" s="113" t="s">
        <v>182</v>
      </c>
    </row>
    <row r="1746" spans="1:5" ht="13" hidden="1" x14ac:dyDescent="0.25">
      <c r="A1746" s="174">
        <v>211</v>
      </c>
      <c r="B1746" s="195" t="s">
        <v>152</v>
      </c>
      <c r="C1746" s="114" t="s">
        <v>183</v>
      </c>
      <c r="D1746" s="113" t="s">
        <v>184</v>
      </c>
    </row>
    <row r="1747" spans="1:5" ht="13" hidden="1" x14ac:dyDescent="0.25">
      <c r="A1747" s="174">
        <v>211</v>
      </c>
      <c r="B1747" s="195" t="s">
        <v>152</v>
      </c>
      <c r="C1747" s="114" t="s">
        <v>185</v>
      </c>
      <c r="D1747" s="113" t="s">
        <v>186</v>
      </c>
    </row>
    <row r="1748" spans="1:5" ht="13" hidden="1" x14ac:dyDescent="0.25">
      <c r="A1748" s="174">
        <v>211</v>
      </c>
      <c r="B1748" s="195" t="s">
        <v>152</v>
      </c>
      <c r="C1748" s="114" t="s">
        <v>187</v>
      </c>
      <c r="D1748" s="113" t="s">
        <v>188</v>
      </c>
      <c r="E1748" s="116" t="s">
        <v>4227</v>
      </c>
    </row>
    <row r="1749" spans="1:5" ht="13" hidden="1" x14ac:dyDescent="0.25">
      <c r="A1749" s="174">
        <v>211</v>
      </c>
      <c r="B1749" s="195" t="s">
        <v>152</v>
      </c>
      <c r="C1749" s="114" t="s">
        <v>189</v>
      </c>
      <c r="D1749" s="113" t="s">
        <v>190</v>
      </c>
      <c r="E1749" s="116" t="s">
        <v>4227</v>
      </c>
    </row>
    <row r="1750" spans="1:5" ht="13" hidden="1" x14ac:dyDescent="0.25">
      <c r="A1750" s="174">
        <v>211</v>
      </c>
      <c r="B1750" s="195" t="s">
        <v>152</v>
      </c>
      <c r="C1750" s="114" t="s">
        <v>644</v>
      </c>
      <c r="D1750" s="113" t="s">
        <v>645</v>
      </c>
      <c r="E1750" s="182"/>
    </row>
    <row r="1751" spans="1:5" ht="13" hidden="1" x14ac:dyDescent="0.25">
      <c r="A1751" s="174">
        <v>211</v>
      </c>
      <c r="B1751" s="195" t="s">
        <v>152</v>
      </c>
      <c r="C1751" s="114" t="s">
        <v>191</v>
      </c>
      <c r="D1751" s="113" t="s">
        <v>192</v>
      </c>
      <c r="E1751" s="116" t="s">
        <v>4227</v>
      </c>
    </row>
    <row r="1752" spans="1:5" ht="13" hidden="1" x14ac:dyDescent="0.25">
      <c r="A1752" s="174">
        <v>211</v>
      </c>
      <c r="B1752" s="195" t="s">
        <v>152</v>
      </c>
      <c r="C1752" s="114" t="s">
        <v>193</v>
      </c>
      <c r="D1752" s="113" t="s">
        <v>194</v>
      </c>
      <c r="E1752" s="116" t="s">
        <v>4227</v>
      </c>
    </row>
    <row r="1753" spans="1:5" ht="13" hidden="1" x14ac:dyDescent="0.25">
      <c r="A1753" s="174">
        <v>211</v>
      </c>
      <c r="B1753" s="195" t="s">
        <v>152</v>
      </c>
      <c r="C1753" s="114" t="s">
        <v>195</v>
      </c>
      <c r="D1753" s="113" t="s">
        <v>196</v>
      </c>
      <c r="E1753" s="116" t="s">
        <v>4227</v>
      </c>
    </row>
    <row r="1754" spans="1:5" ht="13" hidden="1" x14ac:dyDescent="0.25">
      <c r="A1754" s="174">
        <v>211</v>
      </c>
      <c r="B1754" s="195" t="s">
        <v>152</v>
      </c>
      <c r="C1754" s="114" t="s">
        <v>197</v>
      </c>
      <c r="D1754" s="113" t="s">
        <v>198</v>
      </c>
      <c r="E1754" s="116" t="s">
        <v>4227</v>
      </c>
    </row>
    <row r="1755" spans="1:5" ht="13" hidden="1" x14ac:dyDescent="0.25">
      <c r="A1755" s="174">
        <v>211</v>
      </c>
      <c r="B1755" s="195" t="s">
        <v>152</v>
      </c>
      <c r="C1755" s="114" t="s">
        <v>199</v>
      </c>
      <c r="D1755" s="113" t="s">
        <v>200</v>
      </c>
      <c r="E1755" s="116" t="s">
        <v>4227</v>
      </c>
    </row>
    <row r="1756" spans="1:5" ht="13" hidden="1" x14ac:dyDescent="0.25">
      <c r="A1756" s="174">
        <v>211</v>
      </c>
      <c r="B1756" s="195" t="s">
        <v>152</v>
      </c>
      <c r="C1756" s="114" t="s">
        <v>201</v>
      </c>
      <c r="D1756" s="113" t="s">
        <v>202</v>
      </c>
    </row>
    <row r="1757" spans="1:5" ht="13" hidden="1" x14ac:dyDescent="0.25">
      <c r="A1757" s="174">
        <v>211</v>
      </c>
      <c r="B1757" s="195" t="s">
        <v>152</v>
      </c>
      <c r="C1757" s="114" t="s">
        <v>203</v>
      </c>
      <c r="D1757" s="113" t="s">
        <v>204</v>
      </c>
    </row>
    <row r="1758" spans="1:5" ht="13" hidden="1" x14ac:dyDescent="0.25">
      <c r="A1758" s="174">
        <v>211</v>
      </c>
      <c r="B1758" s="195" t="s">
        <v>152</v>
      </c>
      <c r="C1758" s="114" t="s">
        <v>205</v>
      </c>
      <c r="D1758" s="113" t="s">
        <v>206</v>
      </c>
      <c r="E1758" s="116" t="s">
        <v>4227</v>
      </c>
    </row>
    <row r="1759" spans="1:5" ht="13" hidden="1" x14ac:dyDescent="0.25">
      <c r="A1759" s="174">
        <v>211</v>
      </c>
      <c r="B1759" s="195" t="s">
        <v>152</v>
      </c>
      <c r="C1759" s="114" t="s">
        <v>207</v>
      </c>
      <c r="D1759" s="113" t="s">
        <v>208</v>
      </c>
    </row>
    <row r="1760" spans="1:5" ht="13" hidden="1" x14ac:dyDescent="0.25">
      <c r="A1760" s="174">
        <v>211</v>
      </c>
      <c r="B1760" s="195" t="s">
        <v>152</v>
      </c>
      <c r="C1760" s="114" t="s">
        <v>209</v>
      </c>
      <c r="D1760" s="113" t="s">
        <v>210</v>
      </c>
      <c r="E1760" s="116" t="s">
        <v>4227</v>
      </c>
    </row>
    <row r="1761" spans="1:5" ht="13" hidden="1" x14ac:dyDescent="0.25">
      <c r="A1761" s="174">
        <v>211</v>
      </c>
      <c r="B1761" s="195" t="s">
        <v>152</v>
      </c>
      <c r="C1761" s="114" t="s">
        <v>211</v>
      </c>
      <c r="D1761" s="113" t="s">
        <v>212</v>
      </c>
    </row>
    <row r="1762" spans="1:5" ht="13" hidden="1" x14ac:dyDescent="0.25">
      <c r="A1762" s="174">
        <v>211</v>
      </c>
      <c r="B1762" s="195" t="s">
        <v>152</v>
      </c>
      <c r="C1762" s="114" t="s">
        <v>213</v>
      </c>
      <c r="D1762" s="113" t="s">
        <v>214</v>
      </c>
    </row>
    <row r="1763" spans="1:5" ht="13" hidden="1" x14ac:dyDescent="0.25">
      <c r="A1763" s="174">
        <v>211</v>
      </c>
      <c r="B1763" s="195" t="s">
        <v>152</v>
      </c>
      <c r="C1763" s="114" t="s">
        <v>215</v>
      </c>
      <c r="D1763" s="113" t="s">
        <v>216</v>
      </c>
    </row>
    <row r="1764" spans="1:5" ht="13" hidden="1" x14ac:dyDescent="0.25">
      <c r="A1764" s="174">
        <v>211</v>
      </c>
      <c r="B1764" s="195" t="s">
        <v>152</v>
      </c>
      <c r="C1764" s="114" t="s">
        <v>217</v>
      </c>
      <c r="D1764" s="113" t="s">
        <v>218</v>
      </c>
    </row>
    <row r="1765" spans="1:5" ht="13" hidden="1" x14ac:dyDescent="0.25">
      <c r="A1765" s="174">
        <v>211</v>
      </c>
      <c r="B1765" s="195" t="s">
        <v>152</v>
      </c>
      <c r="C1765" s="114" t="s">
        <v>219</v>
      </c>
      <c r="D1765" s="113" t="s">
        <v>220</v>
      </c>
      <c r="E1765" s="116" t="s">
        <v>4227</v>
      </c>
    </row>
    <row r="1766" spans="1:5" ht="13" hidden="1" x14ac:dyDescent="0.25">
      <c r="A1766" s="174">
        <v>211</v>
      </c>
      <c r="B1766" s="195" t="s">
        <v>152</v>
      </c>
      <c r="C1766" s="114" t="s">
        <v>1281</v>
      </c>
      <c r="D1766" s="113" t="s">
        <v>1282</v>
      </c>
    </row>
    <row r="1767" spans="1:5" ht="13" hidden="1" x14ac:dyDescent="0.25">
      <c r="A1767" s="174">
        <v>211</v>
      </c>
      <c r="B1767" s="195" t="s">
        <v>152</v>
      </c>
      <c r="C1767" s="114" t="s">
        <v>221</v>
      </c>
      <c r="D1767" s="113" t="s">
        <v>222</v>
      </c>
    </row>
    <row r="1768" spans="1:5" ht="13" hidden="1" x14ac:dyDescent="0.25">
      <c r="A1768" s="174">
        <v>211</v>
      </c>
      <c r="B1768" s="195" t="s">
        <v>152</v>
      </c>
      <c r="C1768" s="114" t="s">
        <v>223</v>
      </c>
      <c r="D1768" s="113" t="s">
        <v>224</v>
      </c>
      <c r="E1768" s="116" t="s">
        <v>4227</v>
      </c>
    </row>
    <row r="1769" spans="1:5" ht="13" hidden="1" x14ac:dyDescent="0.25">
      <c r="A1769" s="174">
        <v>211</v>
      </c>
      <c r="B1769" s="195" t="s">
        <v>152</v>
      </c>
      <c r="C1769" s="114" t="s">
        <v>225</v>
      </c>
      <c r="D1769" s="113" t="s">
        <v>226</v>
      </c>
      <c r="E1769" s="116" t="s">
        <v>4227</v>
      </c>
    </row>
    <row r="1770" spans="1:5" ht="13" hidden="1" x14ac:dyDescent="0.25">
      <c r="A1770" s="174">
        <v>211</v>
      </c>
      <c r="B1770" s="195" t="s">
        <v>152</v>
      </c>
      <c r="C1770" s="114" t="s">
        <v>227</v>
      </c>
      <c r="D1770" s="113" t="s">
        <v>228</v>
      </c>
    </row>
    <row r="1771" spans="1:5" ht="13" hidden="1" x14ac:dyDescent="0.25">
      <c r="A1771" s="174">
        <v>211</v>
      </c>
      <c r="B1771" s="195" t="s">
        <v>152</v>
      </c>
      <c r="C1771" s="114" t="s">
        <v>229</v>
      </c>
      <c r="D1771" s="113" t="s">
        <v>230</v>
      </c>
      <c r="E1771" s="116" t="s">
        <v>4227</v>
      </c>
    </row>
    <row r="1772" spans="1:5" ht="13" hidden="1" x14ac:dyDescent="0.25">
      <c r="A1772" s="174">
        <v>211</v>
      </c>
      <c r="B1772" s="195" t="s">
        <v>152</v>
      </c>
      <c r="C1772" s="114" t="s">
        <v>231</v>
      </c>
      <c r="D1772" s="113" t="s">
        <v>232</v>
      </c>
      <c r="E1772" s="116" t="s">
        <v>4227</v>
      </c>
    </row>
    <row r="1773" spans="1:5" ht="13" hidden="1" x14ac:dyDescent="0.25">
      <c r="A1773" s="174">
        <v>211</v>
      </c>
      <c r="B1773" s="195" t="s">
        <v>152</v>
      </c>
      <c r="C1773" s="114" t="s">
        <v>233</v>
      </c>
      <c r="D1773" s="113" t="s">
        <v>234</v>
      </c>
      <c r="E1773" s="116" t="s">
        <v>4227</v>
      </c>
    </row>
    <row r="1774" spans="1:5" ht="13" hidden="1" x14ac:dyDescent="0.25">
      <c r="A1774" s="174">
        <v>211</v>
      </c>
      <c r="B1774" s="195" t="s">
        <v>152</v>
      </c>
      <c r="C1774" s="114" t="s">
        <v>235</v>
      </c>
      <c r="D1774" s="113" t="s">
        <v>236</v>
      </c>
      <c r="E1774" s="116" t="s">
        <v>4227</v>
      </c>
    </row>
    <row r="1775" spans="1:5" ht="13" hidden="1" x14ac:dyDescent="0.25">
      <c r="A1775" s="174">
        <v>211</v>
      </c>
      <c r="B1775" s="195" t="s">
        <v>152</v>
      </c>
      <c r="C1775" s="114" t="s">
        <v>237</v>
      </c>
      <c r="D1775" s="113" t="s">
        <v>238</v>
      </c>
      <c r="E1775" s="116" t="s">
        <v>4227</v>
      </c>
    </row>
    <row r="1776" spans="1:5" ht="13" hidden="1" x14ac:dyDescent="0.25">
      <c r="A1776" s="174">
        <v>211</v>
      </c>
      <c r="B1776" s="195" t="s">
        <v>152</v>
      </c>
      <c r="C1776" s="114" t="s">
        <v>239</v>
      </c>
      <c r="D1776" s="113" t="s">
        <v>240</v>
      </c>
    </row>
    <row r="1777" spans="1:5" ht="13" hidden="1" x14ac:dyDescent="0.25">
      <c r="A1777" s="174">
        <v>211</v>
      </c>
      <c r="B1777" s="195" t="s">
        <v>152</v>
      </c>
      <c r="C1777" s="114" t="s">
        <v>241</v>
      </c>
      <c r="D1777" s="113" t="s">
        <v>242</v>
      </c>
    </row>
    <row r="1778" spans="1:5" ht="13" hidden="1" x14ac:dyDescent="0.25">
      <c r="A1778" s="174">
        <v>211</v>
      </c>
      <c r="B1778" s="195" t="s">
        <v>152</v>
      </c>
      <c r="C1778" s="114" t="s">
        <v>243</v>
      </c>
      <c r="D1778" s="113" t="s">
        <v>244</v>
      </c>
    </row>
    <row r="1779" spans="1:5" ht="13" hidden="1" x14ac:dyDescent="0.25">
      <c r="A1779" s="174">
        <v>211</v>
      </c>
      <c r="B1779" s="195" t="s">
        <v>152</v>
      </c>
      <c r="C1779" s="114" t="s">
        <v>245</v>
      </c>
      <c r="D1779" s="113" t="s">
        <v>396</v>
      </c>
      <c r="E1779" s="116" t="s">
        <v>4227</v>
      </c>
    </row>
    <row r="1780" spans="1:5" ht="13" hidden="1" x14ac:dyDescent="0.25">
      <c r="A1780" s="174">
        <v>211</v>
      </c>
      <c r="B1780" s="195" t="s">
        <v>152</v>
      </c>
      <c r="C1780" s="114" t="s">
        <v>397</v>
      </c>
      <c r="D1780" s="113" t="s">
        <v>398</v>
      </c>
    </row>
    <row r="1781" spans="1:5" ht="13" hidden="1" x14ac:dyDescent="0.25">
      <c r="A1781" s="174">
        <v>211</v>
      </c>
      <c r="B1781" s="195" t="s">
        <v>152</v>
      </c>
      <c r="C1781" s="114" t="s">
        <v>399</v>
      </c>
      <c r="D1781" s="113" t="s">
        <v>400</v>
      </c>
      <c r="E1781" s="116" t="s">
        <v>4227</v>
      </c>
    </row>
    <row r="1782" spans="1:5" ht="13" hidden="1" x14ac:dyDescent="0.25">
      <c r="A1782" s="174">
        <v>211</v>
      </c>
      <c r="B1782" s="195" t="s">
        <v>152</v>
      </c>
      <c r="C1782" s="114" t="s">
        <v>401</v>
      </c>
      <c r="D1782" s="113" t="s">
        <v>402</v>
      </c>
      <c r="E1782" s="116" t="s">
        <v>4227</v>
      </c>
    </row>
    <row r="1783" spans="1:5" ht="13" hidden="1" x14ac:dyDescent="0.25">
      <c r="A1783" s="174">
        <v>211</v>
      </c>
      <c r="B1783" s="195" t="s">
        <v>152</v>
      </c>
      <c r="C1783" s="114" t="s">
        <v>1125</v>
      </c>
      <c r="D1783" s="113" t="s">
        <v>182</v>
      </c>
    </row>
    <row r="1784" spans="1:5" ht="13" hidden="1" x14ac:dyDescent="0.25">
      <c r="A1784" s="174">
        <v>211</v>
      </c>
      <c r="B1784" s="195" t="s">
        <v>152</v>
      </c>
      <c r="C1784" s="114" t="s">
        <v>403</v>
      </c>
      <c r="D1784" s="113" t="s">
        <v>404</v>
      </c>
    </row>
    <row r="1785" spans="1:5" ht="13" hidden="1" x14ac:dyDescent="0.25">
      <c r="A1785" s="174">
        <v>211</v>
      </c>
      <c r="B1785" s="195" t="s">
        <v>152</v>
      </c>
      <c r="C1785" s="114" t="s">
        <v>405</v>
      </c>
      <c r="D1785" s="113" t="s">
        <v>406</v>
      </c>
    </row>
    <row r="1786" spans="1:5" ht="13" hidden="1" x14ac:dyDescent="0.25">
      <c r="A1786" s="174">
        <v>211</v>
      </c>
      <c r="B1786" s="195" t="s">
        <v>152</v>
      </c>
      <c r="C1786" s="114" t="s">
        <v>407</v>
      </c>
      <c r="D1786" s="113" t="s">
        <v>408</v>
      </c>
    </row>
    <row r="1787" spans="1:5" ht="13" hidden="1" x14ac:dyDescent="0.25">
      <c r="A1787" s="174">
        <v>211</v>
      </c>
      <c r="B1787" s="195" t="s">
        <v>152</v>
      </c>
      <c r="C1787" s="114" t="s">
        <v>409</v>
      </c>
      <c r="D1787" s="113" t="s">
        <v>409</v>
      </c>
      <c r="E1787" s="116" t="s">
        <v>4227</v>
      </c>
    </row>
    <row r="1788" spans="1:5" ht="13" hidden="1" x14ac:dyDescent="0.25">
      <c r="A1788" s="174">
        <v>211</v>
      </c>
      <c r="B1788" s="195" t="s">
        <v>152</v>
      </c>
      <c r="C1788" s="114" t="s">
        <v>410</v>
      </c>
      <c r="D1788" s="113" t="s">
        <v>411</v>
      </c>
      <c r="E1788" s="116" t="s">
        <v>4227</v>
      </c>
    </row>
    <row r="1789" spans="1:5" ht="13" hidden="1" x14ac:dyDescent="0.25">
      <c r="A1789" s="174">
        <v>211</v>
      </c>
      <c r="B1789" s="195" t="s">
        <v>152</v>
      </c>
      <c r="C1789" s="114" t="s">
        <v>412</v>
      </c>
      <c r="D1789" s="113" t="s">
        <v>413</v>
      </c>
      <c r="E1789" s="116" t="s">
        <v>4227</v>
      </c>
    </row>
    <row r="1790" spans="1:5" ht="13" hidden="1" x14ac:dyDescent="0.25">
      <c r="A1790" s="174">
        <v>211</v>
      </c>
      <c r="B1790" s="195" t="s">
        <v>152</v>
      </c>
      <c r="C1790" s="114" t="s">
        <v>414</v>
      </c>
      <c r="D1790" s="113" t="s">
        <v>415</v>
      </c>
      <c r="E1790" s="116" t="s">
        <v>4227</v>
      </c>
    </row>
    <row r="1791" spans="1:5" ht="13" hidden="1" x14ac:dyDescent="0.25">
      <c r="A1791" s="174">
        <v>211</v>
      </c>
      <c r="B1791" s="195" t="s">
        <v>152</v>
      </c>
      <c r="C1791" s="114" t="s">
        <v>416</v>
      </c>
      <c r="D1791" s="113" t="s">
        <v>417</v>
      </c>
    </row>
    <row r="1792" spans="1:5" ht="13" hidden="1" x14ac:dyDescent="0.25">
      <c r="A1792" s="174">
        <v>211</v>
      </c>
      <c r="B1792" s="195" t="s">
        <v>152</v>
      </c>
      <c r="C1792" s="114" t="s">
        <v>418</v>
      </c>
      <c r="D1792" s="113" t="s">
        <v>419</v>
      </c>
    </row>
    <row r="1793" spans="1:5" ht="13" hidden="1" x14ac:dyDescent="0.25">
      <c r="A1793" s="174">
        <v>211</v>
      </c>
      <c r="B1793" s="195" t="s">
        <v>152</v>
      </c>
      <c r="C1793" s="114" t="s">
        <v>420</v>
      </c>
      <c r="D1793" s="113" t="s">
        <v>421</v>
      </c>
      <c r="E1793" s="116" t="s">
        <v>4227</v>
      </c>
    </row>
    <row r="1794" spans="1:5" ht="13" hidden="1" x14ac:dyDescent="0.25">
      <c r="A1794" s="174">
        <v>211</v>
      </c>
      <c r="B1794" s="195" t="s">
        <v>152</v>
      </c>
      <c r="C1794" s="114" t="s">
        <v>422</v>
      </c>
      <c r="D1794" s="113" t="s">
        <v>423</v>
      </c>
    </row>
    <row r="1795" spans="1:5" ht="13" hidden="1" x14ac:dyDescent="0.25">
      <c r="A1795" s="174">
        <v>211</v>
      </c>
      <c r="B1795" s="195" t="s">
        <v>152</v>
      </c>
      <c r="C1795" s="114" t="s">
        <v>424</v>
      </c>
      <c r="D1795" s="113" t="s">
        <v>3223</v>
      </c>
    </row>
    <row r="1796" spans="1:5" ht="13" hidden="1" x14ac:dyDescent="0.25">
      <c r="A1796" s="174">
        <v>211</v>
      </c>
      <c r="B1796" s="195" t="s">
        <v>152</v>
      </c>
      <c r="C1796" s="114" t="s">
        <v>3224</v>
      </c>
      <c r="D1796" s="113" t="s">
        <v>3225</v>
      </c>
      <c r="E1796" s="116" t="s">
        <v>4227</v>
      </c>
    </row>
    <row r="1797" spans="1:5" ht="13" hidden="1" x14ac:dyDescent="0.25">
      <c r="A1797" s="174">
        <v>211</v>
      </c>
      <c r="B1797" s="195" t="s">
        <v>152</v>
      </c>
      <c r="C1797" s="114" t="s">
        <v>3226</v>
      </c>
      <c r="D1797" s="113" t="s">
        <v>3227</v>
      </c>
      <c r="E1797" s="116" t="s">
        <v>4227</v>
      </c>
    </row>
    <row r="1798" spans="1:5" ht="13" hidden="1" x14ac:dyDescent="0.25">
      <c r="A1798" s="174">
        <v>211</v>
      </c>
      <c r="B1798" s="195" t="s">
        <v>152</v>
      </c>
      <c r="C1798" s="114" t="s">
        <v>283</v>
      </c>
      <c r="D1798" s="113" t="s">
        <v>266</v>
      </c>
    </row>
    <row r="1799" spans="1:5" ht="13" hidden="1" x14ac:dyDescent="0.25">
      <c r="A1799" s="174">
        <v>211</v>
      </c>
      <c r="B1799" s="195" t="s">
        <v>152</v>
      </c>
      <c r="C1799" s="114" t="s">
        <v>267</v>
      </c>
      <c r="D1799" s="113" t="s">
        <v>268</v>
      </c>
    </row>
    <row r="1800" spans="1:5" ht="26" hidden="1" x14ac:dyDescent="0.25">
      <c r="A1800" s="174">
        <v>211</v>
      </c>
      <c r="B1800" s="195" t="s">
        <v>152</v>
      </c>
      <c r="C1800" s="114" t="s">
        <v>269</v>
      </c>
      <c r="D1800" s="113" t="s">
        <v>270</v>
      </c>
    </row>
    <row r="1801" spans="1:5" ht="26" hidden="1" x14ac:dyDescent="0.25">
      <c r="A1801" s="174">
        <v>211</v>
      </c>
      <c r="B1801" s="195" t="s">
        <v>152</v>
      </c>
      <c r="C1801" s="114" t="s">
        <v>271</v>
      </c>
      <c r="D1801" s="113" t="s">
        <v>272</v>
      </c>
    </row>
    <row r="1802" spans="1:5" ht="13" hidden="1" x14ac:dyDescent="0.25">
      <c r="A1802" s="174">
        <v>211</v>
      </c>
      <c r="B1802" s="195" t="s">
        <v>152</v>
      </c>
      <c r="C1802" s="114" t="s">
        <v>273</v>
      </c>
      <c r="D1802" s="113" t="s">
        <v>274</v>
      </c>
      <c r="E1802" s="116" t="s">
        <v>4227</v>
      </c>
    </row>
    <row r="1803" spans="1:5" ht="13" hidden="1" x14ac:dyDescent="0.25">
      <c r="A1803" s="174">
        <v>211</v>
      </c>
      <c r="B1803" s="195" t="s">
        <v>152</v>
      </c>
      <c r="C1803" s="114" t="s">
        <v>275</v>
      </c>
      <c r="D1803" s="113" t="s">
        <v>276</v>
      </c>
      <c r="E1803" s="116" t="s">
        <v>4227</v>
      </c>
    </row>
    <row r="1804" spans="1:5" ht="13" hidden="1" x14ac:dyDescent="0.25">
      <c r="A1804" s="174">
        <v>211</v>
      </c>
      <c r="B1804" s="195" t="s">
        <v>152</v>
      </c>
      <c r="C1804" s="114" t="s">
        <v>646</v>
      </c>
      <c r="D1804" s="113" t="s">
        <v>647</v>
      </c>
    </row>
    <row r="1805" spans="1:5" ht="13" hidden="1" x14ac:dyDescent="0.25">
      <c r="A1805" s="174">
        <v>211</v>
      </c>
      <c r="B1805" s="195" t="s">
        <v>152</v>
      </c>
      <c r="C1805" s="114" t="s">
        <v>277</v>
      </c>
      <c r="D1805" s="113" t="s">
        <v>278</v>
      </c>
      <c r="E1805" s="116" t="s">
        <v>4227</v>
      </c>
    </row>
    <row r="1806" spans="1:5" ht="13" hidden="1" x14ac:dyDescent="0.25">
      <c r="A1806" s="174">
        <v>211</v>
      </c>
      <c r="B1806" s="195" t="s">
        <v>152</v>
      </c>
      <c r="C1806" s="114" t="s">
        <v>279</v>
      </c>
      <c r="D1806" s="113" t="s">
        <v>280</v>
      </c>
      <c r="E1806" s="116" t="s">
        <v>4227</v>
      </c>
    </row>
    <row r="1807" spans="1:5" ht="13" hidden="1" x14ac:dyDescent="0.25">
      <c r="A1807" s="174">
        <v>211</v>
      </c>
      <c r="B1807" s="195" t="s">
        <v>152</v>
      </c>
      <c r="C1807" s="114" t="s">
        <v>281</v>
      </c>
      <c r="D1807" s="113" t="s">
        <v>282</v>
      </c>
      <c r="E1807" s="116" t="s">
        <v>4227</v>
      </c>
    </row>
    <row r="1808" spans="1:5" ht="13" hidden="1" x14ac:dyDescent="0.25">
      <c r="A1808" s="174">
        <v>211</v>
      </c>
      <c r="B1808" s="195" t="s">
        <v>152</v>
      </c>
      <c r="C1808" s="114" t="s">
        <v>3711</v>
      </c>
      <c r="D1808" s="113" t="s">
        <v>3712</v>
      </c>
      <c r="E1808" s="116" t="s">
        <v>4227</v>
      </c>
    </row>
    <row r="1809" spans="1:5" ht="13" hidden="1" x14ac:dyDescent="0.25">
      <c r="A1809" s="174">
        <v>211</v>
      </c>
      <c r="B1809" s="195" t="s">
        <v>152</v>
      </c>
      <c r="C1809" s="114" t="s">
        <v>138</v>
      </c>
      <c r="D1809" s="113" t="s">
        <v>3713</v>
      </c>
    </row>
    <row r="1810" spans="1:5" ht="13" hidden="1" x14ac:dyDescent="0.25">
      <c r="A1810" s="174">
        <v>211</v>
      </c>
      <c r="B1810" s="195" t="s">
        <v>152</v>
      </c>
      <c r="C1810" s="114" t="s">
        <v>3714</v>
      </c>
      <c r="D1810" s="113" t="s">
        <v>3715</v>
      </c>
      <c r="E1810" s="116" t="s">
        <v>4227</v>
      </c>
    </row>
    <row r="1811" spans="1:5" ht="13" hidden="1" x14ac:dyDescent="0.25">
      <c r="A1811" s="174">
        <v>211</v>
      </c>
      <c r="B1811" s="195" t="s">
        <v>152</v>
      </c>
      <c r="C1811" s="114" t="s">
        <v>3716</v>
      </c>
      <c r="D1811" s="113" t="s">
        <v>3717</v>
      </c>
    </row>
    <row r="1812" spans="1:5" ht="13" hidden="1" x14ac:dyDescent="0.25">
      <c r="A1812" s="174">
        <v>211</v>
      </c>
      <c r="B1812" s="195" t="s">
        <v>152</v>
      </c>
      <c r="C1812" s="114" t="s">
        <v>3718</v>
      </c>
      <c r="D1812" s="113" t="s">
        <v>3719</v>
      </c>
    </row>
    <row r="1813" spans="1:5" ht="13" hidden="1" x14ac:dyDescent="0.25">
      <c r="A1813" s="174">
        <v>211</v>
      </c>
      <c r="B1813" s="195" t="s">
        <v>152</v>
      </c>
      <c r="C1813" s="114" t="s">
        <v>3000</v>
      </c>
      <c r="D1813" s="113" t="s">
        <v>3720</v>
      </c>
    </row>
    <row r="1814" spans="1:5" ht="13" hidden="1" x14ac:dyDescent="0.25">
      <c r="A1814" s="174">
        <v>211</v>
      </c>
      <c r="B1814" s="195" t="s">
        <v>152</v>
      </c>
      <c r="C1814" s="114" t="s">
        <v>3721</v>
      </c>
      <c r="D1814" s="113" t="s">
        <v>3722</v>
      </c>
    </row>
    <row r="1815" spans="1:5" ht="13" hidden="1" x14ac:dyDescent="0.25">
      <c r="A1815" s="174">
        <v>211</v>
      </c>
      <c r="B1815" s="195" t="s">
        <v>152</v>
      </c>
      <c r="C1815" s="114" t="s">
        <v>3723</v>
      </c>
      <c r="D1815" s="113" t="s">
        <v>3724</v>
      </c>
      <c r="E1815" s="116" t="s">
        <v>4227</v>
      </c>
    </row>
    <row r="1816" spans="1:5" ht="13" hidden="1" x14ac:dyDescent="0.25">
      <c r="A1816" s="174">
        <v>211</v>
      </c>
      <c r="B1816" s="195" t="s">
        <v>152</v>
      </c>
      <c r="C1816" s="114" t="s">
        <v>3725</v>
      </c>
      <c r="D1816" s="113" t="s">
        <v>3726</v>
      </c>
      <c r="E1816" s="116" t="s">
        <v>4227</v>
      </c>
    </row>
    <row r="1817" spans="1:5" ht="13" hidden="1" x14ac:dyDescent="0.25">
      <c r="A1817" s="174">
        <v>211</v>
      </c>
      <c r="B1817" s="195" t="s">
        <v>152</v>
      </c>
      <c r="C1817" s="114" t="s">
        <v>3727</v>
      </c>
      <c r="D1817" s="113" t="s">
        <v>3728</v>
      </c>
    </row>
    <row r="1818" spans="1:5" ht="13" hidden="1" x14ac:dyDescent="0.25">
      <c r="A1818" s="174">
        <v>211</v>
      </c>
      <c r="B1818" s="195" t="s">
        <v>152</v>
      </c>
      <c r="C1818" s="114" t="s">
        <v>3729</v>
      </c>
      <c r="D1818" s="113" t="s">
        <v>3730</v>
      </c>
    </row>
    <row r="1819" spans="1:5" ht="13" hidden="1" x14ac:dyDescent="0.25">
      <c r="A1819" s="174">
        <v>211</v>
      </c>
      <c r="B1819" s="195" t="s">
        <v>152</v>
      </c>
      <c r="C1819" s="114" t="s">
        <v>3731</v>
      </c>
      <c r="D1819" s="113" t="s">
        <v>3732</v>
      </c>
    </row>
    <row r="1820" spans="1:5" ht="13" hidden="1" x14ac:dyDescent="0.25">
      <c r="A1820" s="174">
        <v>211</v>
      </c>
      <c r="B1820" s="195" t="s">
        <v>152</v>
      </c>
      <c r="C1820" s="114" t="s">
        <v>3733</v>
      </c>
      <c r="D1820" s="113" t="s">
        <v>3734</v>
      </c>
    </row>
    <row r="1821" spans="1:5" ht="13" hidden="1" x14ac:dyDescent="0.25">
      <c r="A1821" s="174">
        <v>211</v>
      </c>
      <c r="B1821" s="195" t="s">
        <v>152</v>
      </c>
      <c r="C1821" s="114" t="s">
        <v>1864</v>
      </c>
      <c r="D1821" s="113" t="s">
        <v>1865</v>
      </c>
    </row>
    <row r="1822" spans="1:5" ht="13" hidden="1" x14ac:dyDescent="0.25">
      <c r="A1822" s="174">
        <v>211</v>
      </c>
      <c r="B1822" s="195" t="s">
        <v>152</v>
      </c>
      <c r="C1822" s="114" t="s">
        <v>1866</v>
      </c>
      <c r="D1822" s="113" t="s">
        <v>1867</v>
      </c>
    </row>
    <row r="1823" spans="1:5" ht="13" hidden="1" x14ac:dyDescent="0.25">
      <c r="A1823" s="174">
        <v>211</v>
      </c>
      <c r="B1823" s="195" t="s">
        <v>152</v>
      </c>
      <c r="C1823" s="114" t="s">
        <v>1868</v>
      </c>
      <c r="D1823" s="113" t="s">
        <v>1869</v>
      </c>
    </row>
    <row r="1824" spans="1:5" ht="13" hidden="1" x14ac:dyDescent="0.25">
      <c r="A1824" s="174">
        <v>211</v>
      </c>
      <c r="B1824" s="195" t="s">
        <v>152</v>
      </c>
      <c r="C1824" s="114" t="s">
        <v>1870</v>
      </c>
      <c r="D1824" s="113" t="s">
        <v>1871</v>
      </c>
    </row>
    <row r="1825" spans="1:5" ht="13" hidden="1" x14ac:dyDescent="0.25">
      <c r="A1825" s="174">
        <v>211</v>
      </c>
      <c r="B1825" s="195" t="s">
        <v>152</v>
      </c>
      <c r="C1825" s="114" t="s">
        <v>1872</v>
      </c>
      <c r="D1825" s="113" t="s">
        <v>1873</v>
      </c>
      <c r="E1825" s="116" t="s">
        <v>4227</v>
      </c>
    </row>
    <row r="1826" spans="1:5" ht="13" hidden="1" x14ac:dyDescent="0.25">
      <c r="A1826" s="174">
        <v>211</v>
      </c>
      <c r="B1826" s="195" t="s">
        <v>152</v>
      </c>
      <c r="C1826" s="114" t="s">
        <v>1874</v>
      </c>
      <c r="D1826" s="113" t="s">
        <v>1875</v>
      </c>
    </row>
    <row r="1827" spans="1:5" ht="13" hidden="1" x14ac:dyDescent="0.25">
      <c r="A1827" s="174">
        <v>211</v>
      </c>
      <c r="B1827" s="195" t="s">
        <v>152</v>
      </c>
      <c r="C1827" s="114" t="s">
        <v>1876</v>
      </c>
      <c r="D1827" s="113" t="s">
        <v>1877</v>
      </c>
    </row>
    <row r="1828" spans="1:5" ht="13" hidden="1" x14ac:dyDescent="0.25">
      <c r="A1828" s="174">
        <v>211</v>
      </c>
      <c r="B1828" s="195" t="s">
        <v>152</v>
      </c>
      <c r="C1828" s="114" t="s">
        <v>1878</v>
      </c>
      <c r="D1828" s="113" t="s">
        <v>1879</v>
      </c>
    </row>
    <row r="1829" spans="1:5" ht="13" hidden="1" x14ac:dyDescent="0.25">
      <c r="A1829" s="174">
        <v>211</v>
      </c>
      <c r="B1829" s="195" t="s">
        <v>152</v>
      </c>
      <c r="C1829" s="114" t="s">
        <v>1880</v>
      </c>
      <c r="D1829" s="113" t="s">
        <v>1768</v>
      </c>
    </row>
    <row r="1830" spans="1:5" ht="13" hidden="1" x14ac:dyDescent="0.25">
      <c r="A1830" s="174">
        <v>211</v>
      </c>
      <c r="B1830" s="195" t="s">
        <v>152</v>
      </c>
      <c r="C1830" s="114" t="s">
        <v>1769</v>
      </c>
      <c r="D1830" s="113" t="s">
        <v>1770</v>
      </c>
      <c r="E1830" s="116" t="s">
        <v>4227</v>
      </c>
    </row>
    <row r="1831" spans="1:5" ht="13" hidden="1" x14ac:dyDescent="0.25">
      <c r="A1831" s="174">
        <v>211</v>
      </c>
      <c r="B1831" s="195" t="s">
        <v>152</v>
      </c>
      <c r="C1831" s="114" t="s">
        <v>1771</v>
      </c>
      <c r="D1831" s="113" t="s">
        <v>1772</v>
      </c>
    </row>
    <row r="1832" spans="1:5" ht="13" hidden="1" x14ac:dyDescent="0.25">
      <c r="A1832" s="174">
        <v>211</v>
      </c>
      <c r="B1832" s="195" t="s">
        <v>152</v>
      </c>
      <c r="C1832" s="114" t="s">
        <v>1773</v>
      </c>
      <c r="D1832" s="113" t="s">
        <v>970</v>
      </c>
      <c r="E1832" s="116" t="s">
        <v>4227</v>
      </c>
    </row>
    <row r="1833" spans="1:5" ht="13" hidden="1" x14ac:dyDescent="0.25">
      <c r="A1833" s="174">
        <v>211</v>
      </c>
      <c r="B1833" s="195" t="s">
        <v>152</v>
      </c>
      <c r="C1833" s="114" t="s">
        <v>971</v>
      </c>
      <c r="D1833" s="113" t="s">
        <v>972</v>
      </c>
      <c r="E1833" s="116" t="s">
        <v>4227</v>
      </c>
    </row>
    <row r="1834" spans="1:5" ht="13" hidden="1" x14ac:dyDescent="0.25">
      <c r="A1834" s="174">
        <v>211</v>
      </c>
      <c r="B1834" s="195" t="s">
        <v>152</v>
      </c>
      <c r="C1834" s="114" t="s">
        <v>973</v>
      </c>
      <c r="D1834" s="113" t="s">
        <v>974</v>
      </c>
      <c r="E1834" s="116" t="s">
        <v>4227</v>
      </c>
    </row>
    <row r="1835" spans="1:5" ht="13" hidden="1" x14ac:dyDescent="0.25">
      <c r="A1835" s="174">
        <v>211</v>
      </c>
      <c r="B1835" s="195" t="s">
        <v>152</v>
      </c>
      <c r="C1835" s="114" t="s">
        <v>975</v>
      </c>
      <c r="D1835" s="113" t="s">
        <v>976</v>
      </c>
      <c r="E1835" s="116" t="s">
        <v>4227</v>
      </c>
    </row>
    <row r="1836" spans="1:5" ht="13" hidden="1" x14ac:dyDescent="0.25">
      <c r="A1836" s="174">
        <v>211</v>
      </c>
      <c r="B1836" s="195" t="s">
        <v>152</v>
      </c>
      <c r="C1836" s="114" t="s">
        <v>977</v>
      </c>
      <c r="D1836" s="113" t="s">
        <v>978</v>
      </c>
      <c r="E1836" s="116" t="s">
        <v>4227</v>
      </c>
    </row>
    <row r="1837" spans="1:5" ht="13" hidden="1" x14ac:dyDescent="0.25">
      <c r="A1837" s="174">
        <v>211</v>
      </c>
      <c r="B1837" s="195" t="s">
        <v>152</v>
      </c>
      <c r="C1837" s="114" t="s">
        <v>979</v>
      </c>
      <c r="D1837" s="113" t="s">
        <v>980</v>
      </c>
      <c r="E1837" s="116" t="s">
        <v>4227</v>
      </c>
    </row>
    <row r="1838" spans="1:5" ht="13" hidden="1" x14ac:dyDescent="0.25">
      <c r="A1838" s="174">
        <v>211</v>
      </c>
      <c r="B1838" s="195" t="s">
        <v>152</v>
      </c>
      <c r="C1838" s="114" t="s">
        <v>981</v>
      </c>
      <c r="D1838" s="113" t="s">
        <v>982</v>
      </c>
      <c r="E1838" s="116" t="s">
        <v>4227</v>
      </c>
    </row>
    <row r="1839" spans="1:5" ht="13" hidden="1" x14ac:dyDescent="0.25">
      <c r="A1839" s="174">
        <v>211</v>
      </c>
      <c r="B1839" s="195" t="s">
        <v>152</v>
      </c>
      <c r="C1839" s="114" t="s">
        <v>983</v>
      </c>
      <c r="D1839" s="113" t="s">
        <v>984</v>
      </c>
    </row>
    <row r="1840" spans="1:5" ht="13" hidden="1" x14ac:dyDescent="0.25">
      <c r="A1840" s="174">
        <v>211</v>
      </c>
      <c r="B1840" s="195" t="s">
        <v>152</v>
      </c>
      <c r="C1840" s="114" t="s">
        <v>985</v>
      </c>
      <c r="D1840" s="113" t="s">
        <v>986</v>
      </c>
      <c r="E1840" s="116" t="s">
        <v>4227</v>
      </c>
    </row>
    <row r="1841" spans="1:5" ht="13" hidden="1" x14ac:dyDescent="0.25">
      <c r="A1841" s="174">
        <v>211</v>
      </c>
      <c r="B1841" s="195" t="s">
        <v>152</v>
      </c>
      <c r="C1841" s="114" t="s">
        <v>987</v>
      </c>
      <c r="D1841" s="113" t="s">
        <v>988</v>
      </c>
      <c r="E1841" s="116" t="s">
        <v>4227</v>
      </c>
    </row>
    <row r="1842" spans="1:5" ht="13" hidden="1" x14ac:dyDescent="0.25">
      <c r="A1842" s="174">
        <v>211</v>
      </c>
      <c r="B1842" s="195" t="s">
        <v>152</v>
      </c>
      <c r="C1842" s="114" t="s">
        <v>989</v>
      </c>
      <c r="D1842" s="113" t="s">
        <v>990</v>
      </c>
      <c r="E1842" s="116" t="s">
        <v>4227</v>
      </c>
    </row>
    <row r="1843" spans="1:5" ht="13" hidden="1" x14ac:dyDescent="0.25">
      <c r="A1843" s="174">
        <v>211</v>
      </c>
      <c r="B1843" s="195" t="s">
        <v>152</v>
      </c>
      <c r="C1843" s="114" t="s">
        <v>991</v>
      </c>
      <c r="D1843" s="113" t="s">
        <v>992</v>
      </c>
    </row>
    <row r="1844" spans="1:5" ht="26" hidden="1" x14ac:dyDescent="0.25">
      <c r="A1844" s="174">
        <v>211</v>
      </c>
      <c r="B1844" s="195" t="s">
        <v>152</v>
      </c>
      <c r="C1844" s="114" t="s">
        <v>993</v>
      </c>
      <c r="D1844" s="113" t="s">
        <v>994</v>
      </c>
    </row>
    <row r="1845" spans="1:5" ht="26" hidden="1" x14ac:dyDescent="0.25">
      <c r="A1845" s="174">
        <v>211</v>
      </c>
      <c r="B1845" s="195" t="s">
        <v>152</v>
      </c>
      <c r="C1845" s="114" t="s">
        <v>995</v>
      </c>
      <c r="D1845" s="113" t="s">
        <v>996</v>
      </c>
    </row>
    <row r="1846" spans="1:5" ht="13" hidden="1" x14ac:dyDescent="0.25">
      <c r="A1846" s="174">
        <v>211</v>
      </c>
      <c r="B1846" s="195" t="s">
        <v>152</v>
      </c>
      <c r="C1846" s="114" t="s">
        <v>997</v>
      </c>
      <c r="D1846" s="113" t="s">
        <v>998</v>
      </c>
    </row>
    <row r="1847" spans="1:5" ht="13" hidden="1" x14ac:dyDescent="0.25">
      <c r="A1847" s="174">
        <v>211</v>
      </c>
      <c r="B1847" s="195" t="s">
        <v>152</v>
      </c>
      <c r="C1847" s="114" t="s">
        <v>999</v>
      </c>
      <c r="D1847" s="113" t="s">
        <v>1000</v>
      </c>
    </row>
    <row r="1848" spans="1:5" ht="13" hidden="1" x14ac:dyDescent="0.25">
      <c r="A1848" s="174">
        <v>211</v>
      </c>
      <c r="B1848" s="195" t="s">
        <v>152</v>
      </c>
      <c r="C1848" s="114" t="s">
        <v>1001</v>
      </c>
      <c r="D1848" s="113" t="s">
        <v>1002</v>
      </c>
      <c r="E1848" s="116" t="s">
        <v>4227</v>
      </c>
    </row>
    <row r="1849" spans="1:5" ht="13" hidden="1" x14ac:dyDescent="0.25">
      <c r="A1849" s="174">
        <v>211</v>
      </c>
      <c r="B1849" s="195" t="s">
        <v>152</v>
      </c>
      <c r="C1849" s="114" t="s">
        <v>1003</v>
      </c>
      <c r="D1849" s="113" t="s">
        <v>1003</v>
      </c>
      <c r="E1849" s="116" t="s">
        <v>4227</v>
      </c>
    </row>
    <row r="1850" spans="1:5" ht="13" hidden="1" x14ac:dyDescent="0.25">
      <c r="A1850" s="174">
        <v>211</v>
      </c>
      <c r="B1850" s="195" t="s">
        <v>152</v>
      </c>
      <c r="C1850" s="114" t="s">
        <v>1004</v>
      </c>
      <c r="D1850" s="113" t="s">
        <v>1005</v>
      </c>
      <c r="E1850" s="116" t="s">
        <v>4227</v>
      </c>
    </row>
    <row r="1851" spans="1:5" ht="13" hidden="1" x14ac:dyDescent="0.25">
      <c r="A1851" s="174">
        <v>211</v>
      </c>
      <c r="B1851" s="195" t="s">
        <v>152</v>
      </c>
      <c r="C1851" s="114" t="s">
        <v>1006</v>
      </c>
      <c r="D1851" s="113" t="s">
        <v>1007</v>
      </c>
      <c r="E1851" s="116" t="s">
        <v>4227</v>
      </c>
    </row>
    <row r="1852" spans="1:5" ht="13" hidden="1" x14ac:dyDescent="0.25">
      <c r="A1852" s="174">
        <v>211</v>
      </c>
      <c r="B1852" s="195" t="s">
        <v>152</v>
      </c>
      <c r="C1852" s="114" t="s">
        <v>1008</v>
      </c>
      <c r="D1852" s="113" t="s">
        <v>202</v>
      </c>
    </row>
    <row r="1853" spans="1:5" ht="13" hidden="1" x14ac:dyDescent="0.25">
      <c r="A1853" s="174">
        <v>211</v>
      </c>
      <c r="B1853" s="195" t="s">
        <v>152</v>
      </c>
      <c r="C1853" s="114" t="s">
        <v>1009</v>
      </c>
      <c r="D1853" s="113" t="s">
        <v>204</v>
      </c>
    </row>
    <row r="1854" spans="1:5" ht="13" hidden="1" x14ac:dyDescent="0.25">
      <c r="A1854" s="174">
        <v>211</v>
      </c>
      <c r="B1854" s="195" t="s">
        <v>152</v>
      </c>
      <c r="C1854" s="114" t="s">
        <v>1010</v>
      </c>
      <c r="D1854" s="113" t="s">
        <v>240</v>
      </c>
    </row>
    <row r="1855" spans="1:5" ht="13" hidden="1" x14ac:dyDescent="0.25">
      <c r="A1855" s="174">
        <v>211</v>
      </c>
      <c r="B1855" s="195" t="s">
        <v>152</v>
      </c>
      <c r="C1855" s="114" t="s">
        <v>1011</v>
      </c>
      <c r="D1855" s="113" t="s">
        <v>244</v>
      </c>
    </row>
    <row r="1856" spans="1:5" ht="13" hidden="1" x14ac:dyDescent="0.25">
      <c r="A1856" s="174">
        <v>211</v>
      </c>
      <c r="B1856" s="195" t="s">
        <v>152</v>
      </c>
      <c r="C1856" s="114" t="s">
        <v>1012</v>
      </c>
      <c r="D1856" s="113" t="s">
        <v>398</v>
      </c>
    </row>
    <row r="1857" spans="1:4" ht="13" hidden="1" x14ac:dyDescent="0.25">
      <c r="A1857" s="174">
        <v>211</v>
      </c>
      <c r="B1857" s="195" t="s">
        <v>152</v>
      </c>
      <c r="C1857" s="114" t="s">
        <v>1013</v>
      </c>
      <c r="D1857" s="113" t="s">
        <v>3720</v>
      </c>
    </row>
    <row r="1858" spans="1:4" ht="13" hidden="1" x14ac:dyDescent="0.25">
      <c r="A1858" s="174">
        <v>211</v>
      </c>
      <c r="B1858" s="195" t="s">
        <v>152</v>
      </c>
      <c r="C1858" s="114" t="s">
        <v>1014</v>
      </c>
      <c r="D1858" s="113" t="s">
        <v>3722</v>
      </c>
    </row>
    <row r="1859" spans="1:4" ht="13" hidden="1" x14ac:dyDescent="0.25">
      <c r="A1859" s="174">
        <v>211</v>
      </c>
      <c r="B1859" s="195" t="s">
        <v>152</v>
      </c>
      <c r="C1859" s="114" t="s">
        <v>1015</v>
      </c>
      <c r="D1859" s="113" t="s">
        <v>3728</v>
      </c>
    </row>
    <row r="1860" spans="1:4" ht="13" hidden="1" x14ac:dyDescent="0.25">
      <c r="A1860" s="174">
        <v>211</v>
      </c>
      <c r="B1860" s="195" t="s">
        <v>152</v>
      </c>
      <c r="C1860" s="114" t="s">
        <v>1016</v>
      </c>
      <c r="D1860" s="113" t="s">
        <v>3732</v>
      </c>
    </row>
    <row r="1861" spans="1:4" ht="13" hidden="1" x14ac:dyDescent="0.25">
      <c r="A1861" s="174">
        <v>211</v>
      </c>
      <c r="B1861" s="195" t="s">
        <v>152</v>
      </c>
      <c r="C1861" s="114" t="s">
        <v>1017</v>
      </c>
      <c r="D1861" s="113" t="s">
        <v>1879</v>
      </c>
    </row>
    <row r="1862" spans="1:4" ht="13" hidden="1" x14ac:dyDescent="0.25">
      <c r="A1862" s="174">
        <v>211</v>
      </c>
      <c r="B1862" s="195" t="s">
        <v>152</v>
      </c>
      <c r="C1862" s="114" t="s">
        <v>1018</v>
      </c>
      <c r="D1862" s="113" t="s">
        <v>984</v>
      </c>
    </row>
    <row r="1863" spans="1:4" ht="13" hidden="1" x14ac:dyDescent="0.25">
      <c r="A1863" s="174">
        <v>217</v>
      </c>
      <c r="B1863" s="195" t="s">
        <v>1019</v>
      </c>
      <c r="C1863" s="114" t="s">
        <v>3384</v>
      </c>
      <c r="D1863" s="113" t="s">
        <v>1020</v>
      </c>
    </row>
    <row r="1864" spans="1:4" ht="13" hidden="1" x14ac:dyDescent="0.25">
      <c r="A1864" s="174">
        <v>217</v>
      </c>
      <c r="B1864" s="195" t="s">
        <v>1019</v>
      </c>
      <c r="C1864" s="114" t="s">
        <v>3385</v>
      </c>
      <c r="D1864" s="113" t="s">
        <v>1021</v>
      </c>
    </row>
    <row r="1865" spans="1:4" ht="13" hidden="1" x14ac:dyDescent="0.25">
      <c r="A1865" s="174">
        <v>217</v>
      </c>
      <c r="B1865" s="195" t="s">
        <v>1019</v>
      </c>
      <c r="C1865" s="114" t="s">
        <v>3386</v>
      </c>
      <c r="D1865" s="113" t="s">
        <v>1022</v>
      </c>
    </row>
    <row r="1866" spans="1:4" ht="13" hidden="1" x14ac:dyDescent="0.25">
      <c r="A1866" s="174">
        <v>217</v>
      </c>
      <c r="B1866" s="195" t="s">
        <v>1019</v>
      </c>
      <c r="C1866" s="114" t="s">
        <v>3387</v>
      </c>
      <c r="D1866" s="113" t="s">
        <v>1564</v>
      </c>
    </row>
    <row r="1867" spans="1:4" ht="13" hidden="1" x14ac:dyDescent="0.25">
      <c r="A1867" s="174">
        <v>217</v>
      </c>
      <c r="B1867" s="195" t="s">
        <v>1019</v>
      </c>
      <c r="C1867" s="114" t="s">
        <v>3388</v>
      </c>
      <c r="D1867" s="113" t="s">
        <v>1565</v>
      </c>
    </row>
    <row r="1868" spans="1:4" ht="13" hidden="1" x14ac:dyDescent="0.25">
      <c r="A1868" s="174">
        <v>217</v>
      </c>
      <c r="B1868" s="195" t="s">
        <v>1019</v>
      </c>
      <c r="C1868" s="114" t="s">
        <v>2969</v>
      </c>
      <c r="D1868" s="113" t="s">
        <v>1023</v>
      </c>
    </row>
    <row r="1869" spans="1:4" ht="13" hidden="1" x14ac:dyDescent="0.25">
      <c r="A1869" s="174">
        <v>217</v>
      </c>
      <c r="B1869" s="195" t="s">
        <v>1019</v>
      </c>
      <c r="C1869" s="114" t="s">
        <v>533</v>
      </c>
      <c r="D1869" s="113" t="s">
        <v>1024</v>
      </c>
    </row>
    <row r="1870" spans="1:4" ht="13" hidden="1" x14ac:dyDescent="0.25">
      <c r="A1870" s="174">
        <v>217</v>
      </c>
      <c r="B1870" s="195" t="s">
        <v>1019</v>
      </c>
      <c r="C1870" s="114" t="s">
        <v>535</v>
      </c>
      <c r="D1870" s="113" t="s">
        <v>1025</v>
      </c>
    </row>
    <row r="1871" spans="1:4" ht="13" hidden="1" x14ac:dyDescent="0.25">
      <c r="A1871" s="174">
        <v>217</v>
      </c>
      <c r="B1871" s="195" t="s">
        <v>1019</v>
      </c>
      <c r="C1871" s="114" t="s">
        <v>1026</v>
      </c>
      <c r="D1871" s="113" t="s">
        <v>1027</v>
      </c>
    </row>
    <row r="1872" spans="1:4" ht="13" hidden="1" x14ac:dyDescent="0.25">
      <c r="A1872" s="174">
        <v>217</v>
      </c>
      <c r="B1872" s="195" t="s">
        <v>1019</v>
      </c>
      <c r="C1872" s="114" t="s">
        <v>1028</v>
      </c>
      <c r="D1872" s="113" t="s">
        <v>3591</v>
      </c>
    </row>
    <row r="1873" spans="1:5" ht="13" hidden="1" x14ac:dyDescent="0.25">
      <c r="A1873" s="174">
        <v>217</v>
      </c>
      <c r="B1873" s="195" t="s">
        <v>1019</v>
      </c>
      <c r="C1873" s="114" t="s">
        <v>1029</v>
      </c>
      <c r="D1873" s="113" t="s">
        <v>1030</v>
      </c>
    </row>
    <row r="1874" spans="1:5" ht="13" hidden="1" x14ac:dyDescent="0.25">
      <c r="A1874" s="174">
        <v>217</v>
      </c>
      <c r="B1874" s="195" t="s">
        <v>1019</v>
      </c>
      <c r="C1874" s="114" t="s">
        <v>1031</v>
      </c>
      <c r="D1874" s="113" t="s">
        <v>642</v>
      </c>
      <c r="E1874" s="116" t="s">
        <v>4227</v>
      </c>
    </row>
    <row r="1875" spans="1:5" ht="13" hidden="1" x14ac:dyDescent="0.25">
      <c r="A1875" s="188">
        <v>218</v>
      </c>
      <c r="B1875" s="197" t="s">
        <v>1032</v>
      </c>
      <c r="C1875" s="114" t="s">
        <v>1033</v>
      </c>
      <c r="D1875" s="113" t="s">
        <v>1034</v>
      </c>
    </row>
    <row r="1876" spans="1:5" ht="13" hidden="1" x14ac:dyDescent="0.25">
      <c r="A1876" s="189">
        <v>218</v>
      </c>
      <c r="B1876" s="198" t="s">
        <v>1032</v>
      </c>
      <c r="C1876" s="114" t="s">
        <v>1035</v>
      </c>
      <c r="D1876" s="113" t="s">
        <v>1036</v>
      </c>
    </row>
    <row r="1877" spans="1:5" ht="13" hidden="1" x14ac:dyDescent="0.25">
      <c r="A1877" s="189">
        <v>218</v>
      </c>
      <c r="B1877" s="198" t="s">
        <v>1032</v>
      </c>
      <c r="C1877" s="114" t="s">
        <v>1037</v>
      </c>
      <c r="D1877" s="113" t="s">
        <v>1038</v>
      </c>
    </row>
    <row r="1878" spans="1:5" ht="13" hidden="1" x14ac:dyDescent="0.25">
      <c r="A1878" s="189">
        <v>218</v>
      </c>
      <c r="B1878" s="198" t="s">
        <v>1032</v>
      </c>
      <c r="C1878" s="114" t="s">
        <v>1039</v>
      </c>
      <c r="D1878" s="113" t="s">
        <v>1040</v>
      </c>
    </row>
    <row r="1879" spans="1:5" ht="13" hidden="1" x14ac:dyDescent="0.25">
      <c r="A1879" s="189">
        <v>218</v>
      </c>
      <c r="B1879" s="198" t="s">
        <v>1032</v>
      </c>
      <c r="C1879" s="114" t="s">
        <v>1041</v>
      </c>
      <c r="D1879" s="113" t="s">
        <v>1042</v>
      </c>
    </row>
    <row r="1880" spans="1:5" ht="13" hidden="1" x14ac:dyDescent="0.25">
      <c r="A1880" s="189">
        <v>218</v>
      </c>
      <c r="B1880" s="198" t="s">
        <v>1032</v>
      </c>
      <c r="C1880" s="114" t="s">
        <v>1043</v>
      </c>
      <c r="D1880" s="113" t="s">
        <v>1044</v>
      </c>
    </row>
    <row r="1881" spans="1:5" ht="13" hidden="1" x14ac:dyDescent="0.25">
      <c r="A1881" s="189">
        <v>218</v>
      </c>
      <c r="B1881" s="198" t="s">
        <v>1032</v>
      </c>
      <c r="C1881" s="114" t="s">
        <v>1045</v>
      </c>
      <c r="D1881" s="113" t="s">
        <v>2799</v>
      </c>
    </row>
    <row r="1882" spans="1:5" ht="13" hidden="1" x14ac:dyDescent="0.25">
      <c r="A1882" s="189">
        <v>218</v>
      </c>
      <c r="B1882" s="198" t="s">
        <v>1032</v>
      </c>
      <c r="C1882" s="114" t="s">
        <v>4202</v>
      </c>
      <c r="D1882" s="113" t="s">
        <v>4204</v>
      </c>
    </row>
    <row r="1883" spans="1:5" ht="13" hidden="1" x14ac:dyDescent="0.25">
      <c r="A1883" s="189">
        <v>218</v>
      </c>
      <c r="B1883" s="198" t="s">
        <v>1032</v>
      </c>
      <c r="C1883" s="114" t="s">
        <v>4203</v>
      </c>
      <c r="D1883" s="113" t="s">
        <v>4205</v>
      </c>
    </row>
    <row r="1884" spans="1:5" ht="13" hidden="1" x14ac:dyDescent="0.25">
      <c r="A1884" s="189">
        <v>218</v>
      </c>
      <c r="B1884" s="198" t="s">
        <v>1032</v>
      </c>
      <c r="C1884" s="114" t="s">
        <v>4214</v>
      </c>
      <c r="D1884" s="113" t="s">
        <v>4215</v>
      </c>
    </row>
    <row r="1885" spans="1:5" ht="13" hidden="1" x14ac:dyDescent="0.25">
      <c r="A1885" s="189">
        <v>218</v>
      </c>
      <c r="B1885" s="198" t="s">
        <v>1032</v>
      </c>
      <c r="C1885" s="114" t="s">
        <v>2800</v>
      </c>
      <c r="D1885" s="113" t="s">
        <v>2801</v>
      </c>
    </row>
    <row r="1886" spans="1:5" ht="13" hidden="1" x14ac:dyDescent="0.25">
      <c r="A1886" s="189">
        <v>218</v>
      </c>
      <c r="B1886" s="198" t="s">
        <v>1032</v>
      </c>
      <c r="C1886" s="114" t="s">
        <v>2802</v>
      </c>
      <c r="D1886" s="113" t="s">
        <v>2803</v>
      </c>
    </row>
    <row r="1887" spans="1:5" ht="13" hidden="1" x14ac:dyDescent="0.25">
      <c r="A1887" s="189">
        <v>218</v>
      </c>
      <c r="B1887" s="198" t="s">
        <v>1032</v>
      </c>
      <c r="C1887" s="114" t="s">
        <v>2804</v>
      </c>
      <c r="D1887" s="113" t="s">
        <v>2805</v>
      </c>
    </row>
    <row r="1888" spans="1:5" ht="13" hidden="1" x14ac:dyDescent="0.25">
      <c r="A1888" s="189">
        <v>218</v>
      </c>
      <c r="B1888" s="198" t="s">
        <v>1032</v>
      </c>
      <c r="C1888" s="114" t="s">
        <v>2806</v>
      </c>
      <c r="D1888" s="113" t="s">
        <v>1242</v>
      </c>
    </row>
    <row r="1889" spans="1:10" ht="13" hidden="1" x14ac:dyDescent="0.25">
      <c r="A1889" s="189">
        <v>218</v>
      </c>
      <c r="B1889" s="198" t="s">
        <v>1032</v>
      </c>
      <c r="C1889" s="114" t="s">
        <v>1243</v>
      </c>
      <c r="D1889" s="113" t="s">
        <v>1244</v>
      </c>
    </row>
    <row r="1890" spans="1:10" ht="13" hidden="1" x14ac:dyDescent="0.25">
      <c r="A1890" s="189">
        <v>218</v>
      </c>
      <c r="B1890" s="198" t="s">
        <v>1032</v>
      </c>
      <c r="C1890" s="114" t="s">
        <v>3851</v>
      </c>
      <c r="D1890" s="113" t="s">
        <v>3852</v>
      </c>
    </row>
    <row r="1891" spans="1:10" ht="13" hidden="1" x14ac:dyDescent="0.25">
      <c r="A1891" s="189">
        <v>218</v>
      </c>
      <c r="B1891" s="198" t="s">
        <v>1032</v>
      </c>
      <c r="C1891" s="114" t="s">
        <v>3853</v>
      </c>
      <c r="D1891" s="113" t="s">
        <v>3854</v>
      </c>
    </row>
    <row r="1892" spans="1:10" ht="13" hidden="1" x14ac:dyDescent="0.25">
      <c r="A1892" s="189">
        <v>218</v>
      </c>
      <c r="B1892" s="198" t="s">
        <v>1032</v>
      </c>
      <c r="C1892" s="114" t="s">
        <v>1285</v>
      </c>
      <c r="D1892" s="113" t="s">
        <v>2452</v>
      </c>
    </row>
    <row r="1893" spans="1:10" ht="13" hidden="1" x14ac:dyDescent="0.25">
      <c r="A1893" s="189">
        <v>218</v>
      </c>
      <c r="B1893" s="198" t="s">
        <v>1032</v>
      </c>
      <c r="C1893" s="114" t="s">
        <v>1286</v>
      </c>
      <c r="D1893" s="113" t="s">
        <v>1287</v>
      </c>
    </row>
    <row r="1894" spans="1:10" ht="13" hidden="1" x14ac:dyDescent="0.25">
      <c r="A1894" s="189">
        <v>218</v>
      </c>
      <c r="B1894" s="198" t="s">
        <v>1032</v>
      </c>
      <c r="C1894" s="114" t="s">
        <v>1288</v>
      </c>
      <c r="D1894" s="113" t="s">
        <v>1289</v>
      </c>
    </row>
    <row r="1895" spans="1:10" s="186" customFormat="1" ht="13" hidden="1" x14ac:dyDescent="0.25">
      <c r="A1895" s="189">
        <v>218</v>
      </c>
      <c r="B1895" s="198" t="s">
        <v>1032</v>
      </c>
      <c r="C1895" s="114" t="s">
        <v>1290</v>
      </c>
      <c r="D1895" s="113" t="s">
        <v>1291</v>
      </c>
      <c r="E1895" s="116"/>
      <c r="F1895" s="119"/>
      <c r="G1895" s="119"/>
      <c r="H1895" s="119"/>
      <c r="I1895" s="119"/>
      <c r="J1895" s="119"/>
    </row>
    <row r="1896" spans="1:10" s="186" customFormat="1" ht="13" hidden="1" x14ac:dyDescent="0.25">
      <c r="A1896" s="189">
        <v>218</v>
      </c>
      <c r="B1896" s="198" t="s">
        <v>1032</v>
      </c>
      <c r="C1896" s="114" t="s">
        <v>1292</v>
      </c>
      <c r="D1896" s="113" t="s">
        <v>1293</v>
      </c>
      <c r="E1896" s="185"/>
    </row>
    <row r="1897" spans="1:10" ht="13" hidden="1" x14ac:dyDescent="0.25">
      <c r="A1897" s="189">
        <v>218</v>
      </c>
      <c r="B1897" s="198" t="s">
        <v>1032</v>
      </c>
      <c r="C1897" s="114" t="s">
        <v>1294</v>
      </c>
      <c r="D1897" s="113" t="s">
        <v>2454</v>
      </c>
      <c r="E1897" s="116" t="s">
        <v>4227</v>
      </c>
      <c r="F1897" s="186"/>
      <c r="G1897" s="186"/>
      <c r="H1897" s="186"/>
      <c r="I1897" s="186"/>
      <c r="J1897" s="186"/>
    </row>
    <row r="1898" spans="1:10" s="186" customFormat="1" ht="13" hidden="1" x14ac:dyDescent="0.25">
      <c r="A1898" s="189">
        <v>218</v>
      </c>
      <c r="B1898" s="198" t="s">
        <v>1032</v>
      </c>
      <c r="C1898" s="114" t="s">
        <v>1295</v>
      </c>
      <c r="D1898" s="113" t="s">
        <v>2458</v>
      </c>
      <c r="E1898" s="116" t="s">
        <v>4227</v>
      </c>
      <c r="F1898" s="119"/>
      <c r="G1898" s="119"/>
      <c r="H1898" s="119"/>
      <c r="I1898" s="119"/>
      <c r="J1898" s="119"/>
    </row>
    <row r="1899" spans="1:10" s="186" customFormat="1" ht="13" hidden="1" x14ac:dyDescent="0.25">
      <c r="A1899" s="189">
        <v>218</v>
      </c>
      <c r="B1899" s="198" t="s">
        <v>1032</v>
      </c>
      <c r="C1899" s="114" t="s">
        <v>1296</v>
      </c>
      <c r="D1899" s="113" t="s">
        <v>1297</v>
      </c>
      <c r="E1899" s="116" t="s">
        <v>4227</v>
      </c>
    </row>
    <row r="1900" spans="1:10" s="186" customFormat="1" ht="13" hidden="1" x14ac:dyDescent="0.25">
      <c r="A1900" s="189">
        <v>218</v>
      </c>
      <c r="B1900" s="198" t="s">
        <v>1032</v>
      </c>
      <c r="C1900" s="114" t="s">
        <v>1298</v>
      </c>
      <c r="D1900" s="113" t="s">
        <v>3318</v>
      </c>
      <c r="E1900" s="116" t="s">
        <v>4227</v>
      </c>
    </row>
    <row r="1901" spans="1:10" ht="26" hidden="1" x14ac:dyDescent="0.25">
      <c r="A1901" s="189">
        <v>218</v>
      </c>
      <c r="B1901" s="198" t="s">
        <v>1032</v>
      </c>
      <c r="C1901" s="114" t="s">
        <v>1299</v>
      </c>
      <c r="D1901" s="113" t="s">
        <v>1300</v>
      </c>
      <c r="E1901" s="116" t="s">
        <v>4227</v>
      </c>
      <c r="F1901" s="186"/>
      <c r="G1901" s="186"/>
      <c r="H1901" s="186"/>
      <c r="I1901" s="186"/>
      <c r="J1901" s="186"/>
    </row>
    <row r="1902" spans="1:10" ht="26" hidden="1" x14ac:dyDescent="0.25">
      <c r="A1902" s="189">
        <v>218</v>
      </c>
      <c r="B1902" s="198" t="s">
        <v>1032</v>
      </c>
      <c r="C1902" s="114" t="s">
        <v>1301</v>
      </c>
      <c r="D1902" s="113" t="s">
        <v>1302</v>
      </c>
      <c r="E1902" s="116" t="s">
        <v>4227</v>
      </c>
    </row>
    <row r="1903" spans="1:10" ht="13" hidden="1" x14ac:dyDescent="0.25">
      <c r="A1903" s="189">
        <v>218</v>
      </c>
      <c r="B1903" s="198" t="s">
        <v>1032</v>
      </c>
      <c r="C1903" s="114" t="s">
        <v>1303</v>
      </c>
      <c r="D1903" s="113" t="s">
        <v>1304</v>
      </c>
      <c r="E1903" s="116" t="s">
        <v>4227</v>
      </c>
    </row>
    <row r="1904" spans="1:10" ht="13" hidden="1" x14ac:dyDescent="0.25">
      <c r="A1904" s="189">
        <v>218</v>
      </c>
      <c r="B1904" s="198" t="s">
        <v>1032</v>
      </c>
      <c r="C1904" s="114" t="s">
        <v>1305</v>
      </c>
      <c r="D1904" s="113" t="s">
        <v>1306</v>
      </c>
      <c r="E1904" s="116" t="s">
        <v>4227</v>
      </c>
    </row>
    <row r="1905" spans="1:5" ht="13" hidden="1" x14ac:dyDescent="0.25">
      <c r="A1905" s="189">
        <v>218</v>
      </c>
      <c r="B1905" s="198" t="s">
        <v>1032</v>
      </c>
      <c r="C1905" s="114" t="s">
        <v>4206</v>
      </c>
      <c r="D1905" s="113" t="s">
        <v>4207</v>
      </c>
      <c r="E1905" s="171"/>
    </row>
    <row r="1906" spans="1:5" ht="13" hidden="1" x14ac:dyDescent="0.25">
      <c r="A1906" s="189">
        <v>218</v>
      </c>
      <c r="B1906" s="198" t="s">
        <v>1032</v>
      </c>
      <c r="C1906" s="114" t="s">
        <v>1307</v>
      </c>
      <c r="D1906" s="113" t="s">
        <v>2228</v>
      </c>
      <c r="E1906" s="171"/>
    </row>
    <row r="1907" spans="1:5" ht="13" hidden="1" x14ac:dyDescent="0.25">
      <c r="A1907" s="189">
        <v>218</v>
      </c>
      <c r="B1907" s="198" t="s">
        <v>1032</v>
      </c>
      <c r="C1907" s="114" t="s">
        <v>2229</v>
      </c>
      <c r="D1907" s="113" t="s">
        <v>2230</v>
      </c>
    </row>
    <row r="1908" spans="1:5" ht="13" hidden="1" x14ac:dyDescent="0.25">
      <c r="A1908" s="189">
        <v>218</v>
      </c>
      <c r="B1908" s="198" t="s">
        <v>1032</v>
      </c>
      <c r="C1908" s="114" t="s">
        <v>2231</v>
      </c>
      <c r="D1908" s="113" t="s">
        <v>2232</v>
      </c>
    </row>
    <row r="1909" spans="1:5" ht="13" hidden="1" x14ac:dyDescent="0.25">
      <c r="A1909" s="189">
        <v>218</v>
      </c>
      <c r="B1909" s="198" t="s">
        <v>1032</v>
      </c>
      <c r="C1909" s="114" t="s">
        <v>2233</v>
      </c>
      <c r="D1909" s="113" t="s">
        <v>2234</v>
      </c>
    </row>
    <row r="1910" spans="1:5" ht="13" hidden="1" x14ac:dyDescent="0.25">
      <c r="A1910" s="189">
        <v>218</v>
      </c>
      <c r="B1910" s="198" t="s">
        <v>1032</v>
      </c>
      <c r="C1910" s="114" t="s">
        <v>2235</v>
      </c>
      <c r="D1910" s="113" t="s">
        <v>2236</v>
      </c>
    </row>
    <row r="1911" spans="1:5" ht="13" hidden="1" x14ac:dyDescent="0.25">
      <c r="A1911" s="189">
        <v>218</v>
      </c>
      <c r="B1911" s="198" t="s">
        <v>1032</v>
      </c>
      <c r="C1911" s="114" t="s">
        <v>2237</v>
      </c>
      <c r="D1911" s="152" t="s">
        <v>2238</v>
      </c>
    </row>
    <row r="1912" spans="1:5" ht="13" hidden="1" x14ac:dyDescent="0.25">
      <c r="A1912" s="190">
        <v>218</v>
      </c>
      <c r="B1912" s="199" t="s">
        <v>1032</v>
      </c>
      <c r="C1912" s="114" t="s">
        <v>2239</v>
      </c>
      <c r="D1912" s="152" t="s">
        <v>2240</v>
      </c>
    </row>
    <row r="1913" spans="1:5" s="187" customFormat="1" ht="13" hidden="1" x14ac:dyDescent="0.25">
      <c r="A1913" s="174">
        <v>219</v>
      </c>
      <c r="B1913" s="195" t="s">
        <v>4072</v>
      </c>
      <c r="C1913" s="114" t="s">
        <v>3022</v>
      </c>
      <c r="D1913" s="113" t="s">
        <v>3023</v>
      </c>
      <c r="E1913" s="185"/>
    </row>
    <row r="1914" spans="1:5" s="187" customFormat="1" ht="13" hidden="1" x14ac:dyDescent="0.25">
      <c r="A1914" s="174">
        <v>220</v>
      </c>
      <c r="B1914" s="195" t="s">
        <v>4077</v>
      </c>
      <c r="C1914" s="114" t="s">
        <v>85</v>
      </c>
      <c r="D1914" s="113" t="s">
        <v>4094</v>
      </c>
      <c r="E1914" s="185"/>
    </row>
    <row r="1915" spans="1:5" s="187" customFormat="1" ht="13" hidden="1" x14ac:dyDescent="0.25">
      <c r="A1915" s="174">
        <v>220</v>
      </c>
      <c r="B1915" s="195" t="s">
        <v>4077</v>
      </c>
      <c r="C1915" s="114" t="s">
        <v>87</v>
      </c>
      <c r="D1915" s="113" t="s">
        <v>4095</v>
      </c>
      <c r="E1915" s="185"/>
    </row>
    <row r="1916" spans="1:5" s="184" customFormat="1" ht="13" hidden="1" x14ac:dyDescent="0.25">
      <c r="A1916" s="174">
        <v>220</v>
      </c>
      <c r="B1916" s="195" t="s">
        <v>4077</v>
      </c>
      <c r="C1916" s="114" t="s">
        <v>3574</v>
      </c>
      <c r="D1916" s="113" t="s">
        <v>4096</v>
      </c>
      <c r="E1916" s="116"/>
    </row>
    <row r="1917" spans="1:5" ht="13" hidden="1" x14ac:dyDescent="0.25">
      <c r="A1917" s="174">
        <v>222</v>
      </c>
      <c r="B1917" s="195" t="s">
        <v>4125</v>
      </c>
      <c r="C1917" s="114" t="s">
        <v>83</v>
      </c>
      <c r="D1917" s="113" t="s">
        <v>4106</v>
      </c>
    </row>
    <row r="1918" spans="1:5" ht="13" hidden="1" x14ac:dyDescent="0.25">
      <c r="A1918" s="174">
        <v>222</v>
      </c>
      <c r="B1918" s="195" t="s">
        <v>4125</v>
      </c>
      <c r="C1918" s="114" t="s">
        <v>85</v>
      </c>
      <c r="D1918" s="113" t="s">
        <v>4107</v>
      </c>
    </row>
    <row r="1919" spans="1:5" ht="13" hidden="1" x14ac:dyDescent="0.25">
      <c r="A1919" s="174">
        <v>223</v>
      </c>
      <c r="B1919" s="195" t="s">
        <v>4078</v>
      </c>
      <c r="C1919" s="114" t="s">
        <v>83</v>
      </c>
      <c r="D1919" s="113" t="s">
        <v>4133</v>
      </c>
    </row>
    <row r="1920" spans="1:5" ht="13" hidden="1" x14ac:dyDescent="0.25">
      <c r="A1920" s="174">
        <v>223</v>
      </c>
      <c r="B1920" s="195" t="s">
        <v>4078</v>
      </c>
      <c r="C1920" s="114" t="s">
        <v>85</v>
      </c>
      <c r="D1920" s="113" t="s">
        <v>4134</v>
      </c>
    </row>
    <row r="1921" spans="1:5" ht="13" hidden="1" x14ac:dyDescent="0.25">
      <c r="A1921" s="174">
        <v>223</v>
      </c>
      <c r="B1921" s="195" t="s">
        <v>4078</v>
      </c>
      <c r="C1921" s="114" t="s">
        <v>87</v>
      </c>
      <c r="D1921" s="113" t="s">
        <v>4135</v>
      </c>
      <c r="E1921" s="273"/>
    </row>
    <row r="1922" spans="1:5" ht="26" hidden="1" x14ac:dyDescent="0.25">
      <c r="A1922" s="174">
        <v>223</v>
      </c>
      <c r="B1922" s="195" t="s">
        <v>4078</v>
      </c>
      <c r="C1922" s="114" t="s">
        <v>3574</v>
      </c>
      <c r="D1922" s="113" t="s">
        <v>4136</v>
      </c>
    </row>
    <row r="1923" spans="1:5" x14ac:dyDescent="0.25">
      <c r="A1923" s="191"/>
      <c r="B1923" s="200"/>
    </row>
    <row r="1924" spans="1:5" x14ac:dyDescent="0.25">
      <c r="A1924" s="191"/>
      <c r="B1924" s="200"/>
    </row>
    <row r="1925" spans="1:5" x14ac:dyDescent="0.25">
      <c r="A1925" s="191"/>
      <c r="B1925" s="200"/>
    </row>
    <row r="1926" spans="1:5" x14ac:dyDescent="0.25">
      <c r="A1926" s="191"/>
      <c r="B1926" s="200"/>
    </row>
    <row r="1927" spans="1:5" x14ac:dyDescent="0.25">
      <c r="A1927" s="191"/>
      <c r="B1927" s="200"/>
    </row>
    <row r="1928" spans="1:5" x14ac:dyDescent="0.25">
      <c r="A1928" s="191"/>
      <c r="B1928" s="200"/>
    </row>
    <row r="1929" spans="1:5" x14ac:dyDescent="0.25">
      <c r="A1929" s="191"/>
      <c r="B1929" s="200"/>
    </row>
    <row r="1930" spans="1:5" x14ac:dyDescent="0.25">
      <c r="A1930" s="191"/>
      <c r="B1930" s="200"/>
    </row>
    <row r="1931" spans="1:5" x14ac:dyDescent="0.25">
      <c r="A1931" s="191"/>
      <c r="B1931" s="200"/>
    </row>
    <row r="1932" spans="1:5" x14ac:dyDescent="0.25">
      <c r="A1932" s="191"/>
      <c r="B1932" s="200"/>
    </row>
    <row r="1933" spans="1:5" x14ac:dyDescent="0.25">
      <c r="A1933" s="191"/>
      <c r="B1933" s="200"/>
    </row>
    <row r="1934" spans="1:5" x14ac:dyDescent="0.25">
      <c r="A1934" s="191"/>
      <c r="B1934" s="200"/>
    </row>
    <row r="1935" spans="1:5" x14ac:dyDescent="0.25">
      <c r="A1935" s="191"/>
      <c r="B1935" s="200"/>
    </row>
    <row r="1936" spans="1:5" x14ac:dyDescent="0.25">
      <c r="A1936" s="191"/>
      <c r="B1936" s="200"/>
    </row>
    <row r="1937" spans="1:2" x14ac:dyDescent="0.25">
      <c r="A1937" s="191"/>
      <c r="B1937" s="200"/>
    </row>
    <row r="1938" spans="1:2" x14ac:dyDescent="0.25">
      <c r="A1938" s="191"/>
      <c r="B1938" s="200"/>
    </row>
    <row r="1939" spans="1:2" x14ac:dyDescent="0.25">
      <c r="A1939" s="191"/>
      <c r="B1939" s="200"/>
    </row>
    <row r="1940" spans="1:2" x14ac:dyDescent="0.25">
      <c r="A1940" s="191"/>
      <c r="B1940" s="200"/>
    </row>
    <row r="1941" spans="1:2" x14ac:dyDescent="0.25">
      <c r="A1941" s="191"/>
      <c r="B1941" s="200"/>
    </row>
    <row r="1942" spans="1:2" x14ac:dyDescent="0.25">
      <c r="A1942" s="191"/>
      <c r="B1942" s="200"/>
    </row>
    <row r="1943" spans="1:2" x14ac:dyDescent="0.25">
      <c r="A1943" s="191"/>
      <c r="B1943" s="200"/>
    </row>
    <row r="1944" spans="1:2" x14ac:dyDescent="0.25">
      <c r="A1944" s="191"/>
      <c r="B1944" s="200"/>
    </row>
    <row r="1945" spans="1:2" x14ac:dyDescent="0.25">
      <c r="A1945" s="191"/>
      <c r="B1945" s="200"/>
    </row>
    <row r="1946" spans="1:2" x14ac:dyDescent="0.25">
      <c r="A1946" s="191"/>
      <c r="B1946" s="200"/>
    </row>
    <row r="1947" spans="1:2" x14ac:dyDescent="0.25">
      <c r="A1947" s="191"/>
      <c r="B1947" s="200"/>
    </row>
    <row r="1948" spans="1:2" x14ac:dyDescent="0.25">
      <c r="A1948" s="191"/>
      <c r="B1948" s="200"/>
    </row>
    <row r="1949" spans="1:2" x14ac:dyDescent="0.25">
      <c r="A1949" s="191"/>
      <c r="B1949" s="200"/>
    </row>
    <row r="1950" spans="1:2" x14ac:dyDescent="0.25">
      <c r="A1950" s="191"/>
      <c r="B1950" s="200"/>
    </row>
    <row r="1951" spans="1:2" x14ac:dyDescent="0.25">
      <c r="A1951" s="191"/>
      <c r="B1951" s="200"/>
    </row>
    <row r="1952" spans="1:2" x14ac:dyDescent="0.25">
      <c r="A1952" s="191"/>
      <c r="B1952" s="200"/>
    </row>
    <row r="1953" spans="1:2" x14ac:dyDescent="0.25">
      <c r="A1953" s="191"/>
      <c r="B1953" s="200"/>
    </row>
    <row r="1954" spans="1:2" x14ac:dyDescent="0.25">
      <c r="A1954" s="191"/>
      <c r="B1954" s="200"/>
    </row>
    <row r="1955" spans="1:2" x14ac:dyDescent="0.25">
      <c r="A1955" s="191"/>
      <c r="B1955" s="200"/>
    </row>
    <row r="1956" spans="1:2" x14ac:dyDescent="0.25">
      <c r="A1956" s="191"/>
      <c r="B1956" s="200"/>
    </row>
    <row r="1957" spans="1:2" x14ac:dyDescent="0.25">
      <c r="A1957" s="191"/>
      <c r="B1957" s="200"/>
    </row>
    <row r="1958" spans="1:2" x14ac:dyDescent="0.25">
      <c r="A1958" s="191"/>
      <c r="B1958" s="200"/>
    </row>
    <row r="1959" spans="1:2" x14ac:dyDescent="0.25">
      <c r="A1959" s="191"/>
      <c r="B1959" s="200"/>
    </row>
    <row r="1960" spans="1:2" x14ac:dyDescent="0.25">
      <c r="A1960" s="191"/>
      <c r="B1960" s="200"/>
    </row>
    <row r="1961" spans="1:2" x14ac:dyDescent="0.25">
      <c r="A1961" s="191"/>
      <c r="B1961" s="200"/>
    </row>
    <row r="1962" spans="1:2" x14ac:dyDescent="0.25">
      <c r="A1962" s="191"/>
      <c r="B1962" s="200"/>
    </row>
    <row r="1963" spans="1:2" x14ac:dyDescent="0.25">
      <c r="A1963" s="191"/>
      <c r="B1963" s="200"/>
    </row>
    <row r="1964" spans="1:2" x14ac:dyDescent="0.25">
      <c r="A1964" s="191"/>
      <c r="B1964" s="200"/>
    </row>
    <row r="1965" spans="1:2" x14ac:dyDescent="0.25">
      <c r="A1965" s="191"/>
      <c r="B1965" s="200"/>
    </row>
    <row r="1966" spans="1:2" x14ac:dyDescent="0.25">
      <c r="A1966" s="191"/>
      <c r="B1966" s="200"/>
    </row>
    <row r="1967" spans="1:2" x14ac:dyDescent="0.25">
      <c r="A1967" s="191"/>
      <c r="B1967" s="200"/>
    </row>
    <row r="1968" spans="1:2" x14ac:dyDescent="0.25">
      <c r="A1968" s="191"/>
      <c r="B1968" s="200"/>
    </row>
    <row r="1969" spans="1:2" x14ac:dyDescent="0.25">
      <c r="A1969" s="191"/>
      <c r="B1969" s="200"/>
    </row>
    <row r="1970" spans="1:2" x14ac:dyDescent="0.25">
      <c r="A1970" s="191"/>
      <c r="B1970" s="200"/>
    </row>
    <row r="1971" spans="1:2" x14ac:dyDescent="0.25">
      <c r="A1971" s="191"/>
      <c r="B1971" s="200"/>
    </row>
    <row r="1972" spans="1:2" x14ac:dyDescent="0.25">
      <c r="A1972" s="191"/>
      <c r="B1972" s="200"/>
    </row>
    <row r="1973" spans="1:2" x14ac:dyDescent="0.25">
      <c r="A1973" s="191"/>
      <c r="B1973" s="200"/>
    </row>
  </sheetData>
  <sheetProtection insertRows="0"/>
  <autoFilter ref="A3:J1922" xr:uid="{00000000-0009-0000-0000-000004000000}">
    <filterColumn colId="1">
      <filters>
        <filter val="Meter Category"/>
      </filters>
    </filterColumn>
  </autoFilter>
  <customSheetViews>
    <customSheetView guid="{F0ADC036-509F-4B65-ABB7-BB20C5F9332B}" scale="85" showGridLines="0" zeroValues="0" fitToPage="1" filter="1" showAutoFilter="1" hiddenColumns="1">
      <pane ySplit="3" topLeftCell="A1273" activePane="bottomLeft" state="frozen"/>
      <selection pane="bottomLeft" activeCell="B1274" sqref="B1274"/>
      <pageMargins left="0.74803149606299213" right="0.74803149606299213" top="0.44" bottom="0.98425196850393704" header="0.31496062992125984" footer="0.51181102362204722"/>
      <pageSetup paperSize="9" scale="74" fitToHeight="0" orientation="portrait" r:id="rId1"/>
      <headerFooter alignWithMargins="0">
        <oddFooter>&amp;C&amp;8Page &amp;P of &amp;N&amp;R&amp;8RMDS</oddFooter>
      </headerFooter>
      <autoFilter ref="B1:H1" xr:uid="{348A0DE3-21B0-4109-9B03-29D1DDE9E620}">
        <filterColumn colId="1">
          <filters>
            <filter val="Reject Reason"/>
          </filters>
        </filterColumn>
      </autoFilter>
    </customSheetView>
    <customSheetView guid="{CFD4B24B-326F-455E-9EE4-C694EF0991A6}" scale="85" showGridLines="0" zeroValues="0" fitToPage="1" showAutoFilter="1" hiddenColumns="1">
      <pane ySplit="3" topLeftCell="A1370" activePane="bottomLeft" state="frozen"/>
      <selection pane="bottomLeft" activeCell="D33" sqref="D33"/>
      <pageMargins left="0.74803149606299213" right="0.74803149606299213" top="0.44" bottom="0.98425196850393704" header="0.31496062992125984" footer="0.51181102362204722"/>
      <pageSetup paperSize="9" scale="74" fitToHeight="0" orientation="portrait" r:id="rId2"/>
      <headerFooter alignWithMargins="0">
        <oddFooter>&amp;C&amp;8Page &amp;P of &amp;N&amp;R&amp;8RMDS</oddFooter>
      </headerFooter>
      <autoFilter ref="B1:H1" xr:uid="{842F13FA-D240-4094-9937-0F04D4C508F9}"/>
    </customSheetView>
  </customSheetViews>
  <mergeCells count="2">
    <mergeCell ref="A1:E1"/>
    <mergeCell ref="A2:E2"/>
  </mergeCells>
  <phoneticPr fontId="22" type="noConversion"/>
  <conditionalFormatting sqref="A4:B19 A1078:B1183 A1186:B1465 A1468:B1498 A1551:B1628 A1630:B1663 A1875:B1880 A1885:B1903 A22:B112 A1501:B1515 A1665:B1873 A1664 A1906:B1915 A1917:B1920 A114:B603 A607:B642 A645:B1075 A1528:B1548">
    <cfRule type="expression" dxfId="26" priority="435" stopIfTrue="1">
      <formula>$A4&lt;&gt;$A5</formula>
    </cfRule>
  </conditionalFormatting>
  <conditionalFormatting sqref="A20:B20 A1076:B1077 A1466:B1467 A1499:B1500 A1549:B1549 A1904:B1905 A643:B644">
    <cfRule type="expression" dxfId="25" priority="437" stopIfTrue="1">
      <formula>$A20&lt;&gt;$A22</formula>
    </cfRule>
  </conditionalFormatting>
  <conditionalFormatting sqref="E3">
    <cfRule type="cellIs" dxfId="24" priority="442" stopIfTrue="1" operator="equal">
      <formula>"Yes"</formula>
    </cfRule>
    <cfRule type="cellIs" dxfId="23" priority="443" stopIfTrue="1" operator="equal">
      <formula>"No"</formula>
    </cfRule>
    <cfRule type="cellIs" dxfId="22" priority="444" stopIfTrue="1" operator="equal">
      <formula>"TBD"</formula>
    </cfRule>
  </conditionalFormatting>
  <conditionalFormatting sqref="J21:K21 Q21:R21 X21:Y21 AE21:AF21 AL21:AM21 AS21:AT21 AZ21:BA21 BG21:BH21 BN21:BO21 BU21:BV21 CB21:CC21 CI21:CJ21 CP21:CQ21 CW21:CX21 DD21:DE21 DK21:DL21 DR21:DS21 DY21:DZ21 EF21:EG21 EM21:EN21 ET21:EU21 FA21:FB21 FH21:FI21 FO21:FP21 FV21:FW21 GC21:GD21 GJ21:GK21 GQ21:GR21 GX21:GY21 HE21:HF21 HL21:HM21 HS21:HT21 HZ21:IA21 IG21:IH21 IN21:IO21">
    <cfRule type="cellIs" dxfId="21" priority="99" stopIfTrue="1" operator="equal">
      <formula>"Yes"</formula>
    </cfRule>
    <cfRule type="cellIs" dxfId="20" priority="100" stopIfTrue="1" operator="equal">
      <formula>"No"</formula>
    </cfRule>
    <cfRule type="cellIs" dxfId="19" priority="101" stopIfTrue="1" operator="equal">
      <formula>"TBD"</formula>
    </cfRule>
  </conditionalFormatting>
  <conditionalFormatting sqref="A1184:B1184 A1874:B1874">
    <cfRule type="expression" dxfId="18" priority="447" stopIfTrue="1">
      <formula>$A1184&lt;&gt;#REF!</formula>
    </cfRule>
  </conditionalFormatting>
  <conditionalFormatting sqref="A1185:B1185">
    <cfRule type="expression" dxfId="17" priority="37" stopIfTrue="1">
      <formula>$A1185&lt;&gt;$A1186</formula>
    </cfRule>
  </conditionalFormatting>
  <conditionalFormatting sqref="A1629:B1629">
    <cfRule type="expression" dxfId="16" priority="452" stopIfTrue="1">
      <formula>$A1629&lt;&gt;$A1550</formula>
    </cfRule>
  </conditionalFormatting>
  <conditionalFormatting sqref="A1550:B1550">
    <cfRule type="expression" dxfId="15" priority="454" stopIfTrue="1">
      <formula>$A1550&lt;&gt;$A1630</formula>
    </cfRule>
  </conditionalFormatting>
  <conditionalFormatting sqref="A1881:B1883">
    <cfRule type="expression" dxfId="14" priority="30" stopIfTrue="1">
      <formula>$A1881&lt;&gt;$A1885</formula>
    </cfRule>
  </conditionalFormatting>
  <conditionalFormatting sqref="A113:B113">
    <cfRule type="expression" dxfId="13" priority="468" stopIfTrue="1">
      <formula>$A113&lt;&gt;#REF!</formula>
    </cfRule>
  </conditionalFormatting>
  <conditionalFormatting sqref="A1884:B1884">
    <cfRule type="expression" dxfId="12" priority="18" stopIfTrue="1">
      <formula>$A1884&lt;&gt;$A1888</formula>
    </cfRule>
  </conditionalFormatting>
  <conditionalFormatting sqref="A1518:B1518">
    <cfRule type="expression" dxfId="11" priority="14" stopIfTrue="1">
      <formula>$A1518&lt;&gt;$A1519</formula>
    </cfRule>
  </conditionalFormatting>
  <conditionalFormatting sqref="A1516:B1516 A1522:B1525">
    <cfRule type="expression" dxfId="10" priority="471" stopIfTrue="1">
      <formula>$A1516&lt;&gt;$A1522</formula>
    </cfRule>
  </conditionalFormatting>
  <conditionalFormatting sqref="A1520:B1520">
    <cfRule type="expression" dxfId="9" priority="10" stopIfTrue="1">
      <formula>$A1520&lt;&gt;$A1522</formula>
    </cfRule>
  </conditionalFormatting>
  <conditionalFormatting sqref="B1664">
    <cfRule type="cellIs" dxfId="8" priority="5" stopIfTrue="1" operator="equal">
      <formula>"TBD"</formula>
    </cfRule>
  </conditionalFormatting>
  <conditionalFormatting sqref="A1916:B1916">
    <cfRule type="expression" dxfId="7" priority="479" stopIfTrue="1">
      <formula>$A1916&lt;&gt;#REF!</formula>
    </cfRule>
  </conditionalFormatting>
  <conditionalFormatting sqref="A1519:B1519 A604:B606">
    <cfRule type="expression" dxfId="6" priority="481" stopIfTrue="1">
      <formula>$A604&lt;&gt;$A607</formula>
    </cfRule>
  </conditionalFormatting>
  <conditionalFormatting sqref="A1517:B1517">
    <cfRule type="expression" dxfId="5" priority="482" stopIfTrue="1">
      <formula>$A1517&lt;&gt;$A1522</formula>
    </cfRule>
  </conditionalFormatting>
  <conditionalFormatting sqref="A1521:B1521">
    <cfRule type="expression" dxfId="4" priority="507" stopIfTrue="1">
      <formula>$A1521&lt;&gt;$A1528</formula>
    </cfRule>
  </conditionalFormatting>
  <conditionalFormatting sqref="A1921:B1922">
    <cfRule type="expression" dxfId="3" priority="510" stopIfTrue="1">
      <formula>$A1921&lt;&gt;$A1184</formula>
    </cfRule>
  </conditionalFormatting>
  <conditionalFormatting sqref="A1526:B1526">
    <cfRule type="expression" dxfId="2" priority="2" stopIfTrue="1">
      <formula>$A1526&lt;&gt;$A1532</formula>
    </cfRule>
  </conditionalFormatting>
  <conditionalFormatting sqref="A1527:B1527">
    <cfRule type="expression" dxfId="1" priority="1" stopIfTrue="1">
      <formula>$A1527&lt;&gt;$A1533</formula>
    </cfRule>
  </conditionalFormatting>
  <hyperlinks>
    <hyperlink ref="E1233" location="dc_173" display="See Senders ID " xr:uid="{00000000-0004-0000-0400-000000000000}"/>
    <hyperlink ref="E1550" location="dc_173" display="See Senders ID " xr:uid="{00000000-0004-0000-0400-000001000000}"/>
    <hyperlink ref="E1193" location="dc_173" display="See Senders ID " xr:uid="{00000000-0004-0000-0400-000002000000}"/>
    <hyperlink ref="E1549" location="dc_173" display="See Senders ID " xr:uid="{00000000-0004-0000-0400-000003000000}"/>
    <hyperlink ref="B1664" location="dc_189" display="Values" xr:uid="{00000000-0004-0000-0400-000004000000}"/>
  </hyperlinks>
  <pageMargins left="0.74803149606299213" right="0.74803149606299213" top="0.44" bottom="0.98425196850393704" header="0.31496062992125984" footer="0.51181102362204722"/>
  <pageSetup paperSize="9" fitToHeight="0" orientation="portrait" r:id="rId3"/>
  <headerFooter alignWithMargins="0">
    <oddFooter>&amp;C&amp;8Page &amp;P of &amp;N&amp;R&amp;8RMDS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indexed="43"/>
  </sheetPr>
  <dimension ref="A1:N1787"/>
  <sheetViews>
    <sheetView zoomScale="80" zoomScaleNormal="80" workbookViewId="0">
      <pane ySplit="4" topLeftCell="A11" activePane="bottomLeft" state="frozen"/>
      <selection pane="bottomLeft" activeCell="B9" sqref="B9"/>
    </sheetView>
  </sheetViews>
  <sheetFormatPr defaultRowHeight="12.5" x14ac:dyDescent="0.25"/>
  <cols>
    <col min="1" max="1" width="43.54296875" customWidth="1"/>
    <col min="2" max="2" width="17.26953125" bestFit="1" customWidth="1"/>
    <col min="3" max="3" width="4.81640625" bestFit="1" customWidth="1"/>
    <col min="5" max="5" width="50.1796875" customWidth="1"/>
    <col min="6" max="6" width="53" bestFit="1" customWidth="1"/>
    <col min="7" max="7" width="5.26953125" customWidth="1"/>
    <col min="8" max="8" width="5.26953125" hidden="1" customWidth="1"/>
    <col min="10" max="10" width="53" bestFit="1" customWidth="1"/>
    <col min="11" max="11" width="43.54296875" bestFit="1" customWidth="1"/>
    <col min="12" max="12" width="5.26953125" bestFit="1" customWidth="1"/>
    <col min="13" max="13" width="28.453125" bestFit="1" customWidth="1"/>
  </cols>
  <sheetData>
    <row r="1" spans="1:14" ht="23.25" customHeight="1" x14ac:dyDescent="0.25">
      <c r="A1" s="311" t="s">
        <v>4222</v>
      </c>
      <c r="B1" s="312"/>
      <c r="C1" s="312"/>
      <c r="D1" s="312"/>
      <c r="E1" s="312"/>
      <c r="F1" s="312"/>
      <c r="G1" s="312"/>
      <c r="H1" s="312"/>
      <c r="I1" s="312"/>
      <c r="J1" s="312"/>
      <c r="K1" s="312"/>
      <c r="L1" s="312"/>
      <c r="M1" s="312"/>
      <c r="N1" s="312"/>
    </row>
    <row r="2" spans="1:14" ht="15.5" x14ac:dyDescent="0.35">
      <c r="A2" s="132" t="s">
        <v>2443</v>
      </c>
      <c r="D2" s="133"/>
      <c r="E2" s="132" t="s">
        <v>2412</v>
      </c>
      <c r="F2" s="133"/>
      <c r="G2" s="133"/>
      <c r="H2" s="133"/>
      <c r="I2" s="133"/>
      <c r="J2" s="132" t="s">
        <v>2414</v>
      </c>
      <c r="K2" s="133"/>
      <c r="L2" s="133"/>
      <c r="M2" s="133"/>
      <c r="N2" s="133"/>
    </row>
    <row r="3" spans="1:14" x14ac:dyDescent="0.25">
      <c r="A3" s="210" t="s">
        <v>3394</v>
      </c>
      <c r="B3" s="211"/>
      <c r="C3" s="212"/>
      <c r="E3" s="210" t="s">
        <v>609</v>
      </c>
      <c r="F3" s="211"/>
      <c r="G3" s="212"/>
      <c r="J3" s="210" t="s">
        <v>4209</v>
      </c>
      <c r="K3" s="211"/>
      <c r="L3" s="212"/>
    </row>
    <row r="4" spans="1:14" x14ac:dyDescent="0.25">
      <c r="A4" s="210" t="s">
        <v>3392</v>
      </c>
      <c r="B4" s="210" t="s">
        <v>2328</v>
      </c>
      <c r="C4" s="283" t="s">
        <v>3395</v>
      </c>
      <c r="E4" s="210" t="s">
        <v>928</v>
      </c>
      <c r="F4" s="210" t="s">
        <v>4208</v>
      </c>
      <c r="G4" s="212" t="s">
        <v>3395</v>
      </c>
      <c r="J4" s="210" t="s">
        <v>4208</v>
      </c>
      <c r="K4" s="210" t="s">
        <v>928</v>
      </c>
      <c r="L4" s="212" t="s">
        <v>3395</v>
      </c>
    </row>
    <row r="5" spans="1:14" x14ac:dyDescent="0.25">
      <c r="A5" s="217"/>
      <c r="B5" s="284"/>
      <c r="C5" s="285"/>
      <c r="E5" s="213" t="s">
        <v>3651</v>
      </c>
      <c r="F5" s="213" t="s">
        <v>3442</v>
      </c>
      <c r="G5" s="214">
        <v>1</v>
      </c>
      <c r="J5" s="213" t="s">
        <v>529</v>
      </c>
      <c r="K5" s="213" t="s">
        <v>624</v>
      </c>
      <c r="L5" s="214">
        <v>1</v>
      </c>
    </row>
    <row r="6" spans="1:14" x14ac:dyDescent="0.25">
      <c r="E6" s="213" t="s">
        <v>3650</v>
      </c>
      <c r="F6" s="213" t="s">
        <v>3443</v>
      </c>
      <c r="G6" s="214">
        <v>1</v>
      </c>
      <c r="J6" s="213" t="s">
        <v>3442</v>
      </c>
      <c r="K6" s="213" t="s">
        <v>3651</v>
      </c>
      <c r="L6" s="214">
        <v>1</v>
      </c>
    </row>
    <row r="7" spans="1:14" x14ac:dyDescent="0.25">
      <c r="E7" s="213" t="s">
        <v>1246</v>
      </c>
      <c r="F7" s="213" t="s">
        <v>3444</v>
      </c>
      <c r="G7" s="214">
        <v>1</v>
      </c>
      <c r="J7" s="213" t="s">
        <v>3443</v>
      </c>
      <c r="K7" s="213" t="s">
        <v>3650</v>
      </c>
      <c r="L7" s="214">
        <v>1</v>
      </c>
    </row>
    <row r="8" spans="1:14" x14ac:dyDescent="0.25">
      <c r="E8" s="213" t="s">
        <v>1248</v>
      </c>
      <c r="F8" s="213" t="s">
        <v>3445</v>
      </c>
      <c r="G8" s="214">
        <v>1</v>
      </c>
      <c r="J8" s="213" t="s">
        <v>3444</v>
      </c>
      <c r="K8" s="213" t="s">
        <v>1246</v>
      </c>
      <c r="L8" s="214">
        <v>1</v>
      </c>
    </row>
    <row r="9" spans="1:14" x14ac:dyDescent="0.25">
      <c r="E9" s="213" t="s">
        <v>1249</v>
      </c>
      <c r="F9" s="213" t="s">
        <v>3446</v>
      </c>
      <c r="G9" s="214">
        <v>1</v>
      </c>
      <c r="J9" s="213" t="s">
        <v>3445</v>
      </c>
      <c r="K9" s="213" t="s">
        <v>1248</v>
      </c>
      <c r="L9" s="214">
        <v>1</v>
      </c>
    </row>
    <row r="10" spans="1:14" x14ac:dyDescent="0.25">
      <c r="E10" s="213" t="s">
        <v>1252</v>
      </c>
      <c r="F10" s="213" t="s">
        <v>3447</v>
      </c>
      <c r="G10" s="214">
        <v>1</v>
      </c>
      <c r="J10" s="213" t="s">
        <v>3446</v>
      </c>
      <c r="K10" s="213" t="s">
        <v>1249</v>
      </c>
      <c r="L10" s="214">
        <v>1</v>
      </c>
    </row>
    <row r="11" spans="1:14" x14ac:dyDescent="0.25">
      <c r="E11" s="213" t="s">
        <v>1253</v>
      </c>
      <c r="F11" s="213" t="s">
        <v>2109</v>
      </c>
      <c r="G11" s="214">
        <v>1</v>
      </c>
      <c r="J11" s="213" t="s">
        <v>3447</v>
      </c>
      <c r="K11" s="213" t="s">
        <v>1252</v>
      </c>
      <c r="L11" s="214">
        <v>1</v>
      </c>
    </row>
    <row r="12" spans="1:14" x14ac:dyDescent="0.25">
      <c r="E12" s="213" t="s">
        <v>2673</v>
      </c>
      <c r="F12" s="213" t="s">
        <v>2110</v>
      </c>
      <c r="G12" s="214">
        <v>1</v>
      </c>
      <c r="J12" s="213" t="s">
        <v>2109</v>
      </c>
      <c r="K12" s="213" t="s">
        <v>1253</v>
      </c>
      <c r="L12" s="214">
        <v>1</v>
      </c>
    </row>
    <row r="13" spans="1:14" x14ac:dyDescent="0.25">
      <c r="E13" s="213" t="s">
        <v>2580</v>
      </c>
      <c r="F13" s="213" t="s">
        <v>511</v>
      </c>
      <c r="G13" s="214">
        <v>1</v>
      </c>
      <c r="J13" s="213" t="s">
        <v>2110</v>
      </c>
      <c r="K13" s="213" t="s">
        <v>2673</v>
      </c>
      <c r="L13" s="214">
        <v>1</v>
      </c>
    </row>
    <row r="14" spans="1:14" x14ac:dyDescent="0.25">
      <c r="E14" s="213" t="s">
        <v>3457</v>
      </c>
      <c r="F14" s="213" t="s">
        <v>2111</v>
      </c>
      <c r="G14" s="214">
        <v>1</v>
      </c>
      <c r="J14" s="213" t="s">
        <v>511</v>
      </c>
      <c r="K14" s="213" t="s">
        <v>2580</v>
      </c>
      <c r="L14" s="214">
        <v>1</v>
      </c>
    </row>
    <row r="15" spans="1:14" x14ac:dyDescent="0.25">
      <c r="E15" s="213" t="s">
        <v>3846</v>
      </c>
      <c r="F15" s="213" t="s">
        <v>2112</v>
      </c>
      <c r="G15" s="214">
        <v>1</v>
      </c>
      <c r="J15" s="213" t="s">
        <v>2111</v>
      </c>
      <c r="K15" s="213" t="s">
        <v>3457</v>
      </c>
      <c r="L15" s="214">
        <v>1</v>
      </c>
    </row>
    <row r="16" spans="1:14" x14ac:dyDescent="0.25">
      <c r="E16" s="213" t="s">
        <v>3842</v>
      </c>
      <c r="F16" s="213" t="s">
        <v>2113</v>
      </c>
      <c r="G16" s="214">
        <v>1</v>
      </c>
      <c r="J16" s="213" t="s">
        <v>2112</v>
      </c>
      <c r="K16" s="213" t="s">
        <v>3846</v>
      </c>
      <c r="L16" s="214">
        <v>1</v>
      </c>
    </row>
    <row r="17" spans="5:12" x14ac:dyDescent="0.25">
      <c r="E17" s="213" t="s">
        <v>3848</v>
      </c>
      <c r="F17" s="213" t="s">
        <v>1882</v>
      </c>
      <c r="G17" s="214">
        <v>1</v>
      </c>
      <c r="J17" s="213" t="s">
        <v>2113</v>
      </c>
      <c r="K17" s="213" t="s">
        <v>3842</v>
      </c>
      <c r="L17" s="214">
        <v>1</v>
      </c>
    </row>
    <row r="18" spans="5:12" x14ac:dyDescent="0.25">
      <c r="E18" s="213" t="s">
        <v>3847</v>
      </c>
      <c r="F18" s="213" t="s">
        <v>543</v>
      </c>
      <c r="G18" s="214">
        <v>1</v>
      </c>
      <c r="J18" s="213" t="s">
        <v>1882</v>
      </c>
      <c r="K18" s="213" t="s">
        <v>3848</v>
      </c>
      <c r="L18" s="214">
        <v>1</v>
      </c>
    </row>
    <row r="19" spans="5:12" x14ac:dyDescent="0.25">
      <c r="E19" s="213" t="s">
        <v>2892</v>
      </c>
      <c r="F19" s="213" t="s">
        <v>3428</v>
      </c>
      <c r="G19" s="214">
        <v>1</v>
      </c>
      <c r="J19" s="213" t="s">
        <v>543</v>
      </c>
      <c r="K19" s="213" t="s">
        <v>3847</v>
      </c>
      <c r="L19" s="214">
        <v>1</v>
      </c>
    </row>
    <row r="20" spans="5:12" x14ac:dyDescent="0.25">
      <c r="E20" s="213" t="s">
        <v>2891</v>
      </c>
      <c r="F20" s="213" t="s">
        <v>3429</v>
      </c>
      <c r="G20" s="214">
        <v>1</v>
      </c>
      <c r="J20" s="213" t="s">
        <v>3428</v>
      </c>
      <c r="K20" s="213" t="s">
        <v>2892</v>
      </c>
      <c r="L20" s="214">
        <v>1</v>
      </c>
    </row>
    <row r="21" spans="5:12" x14ac:dyDescent="0.25">
      <c r="E21" s="213" t="s">
        <v>2887</v>
      </c>
      <c r="F21" s="213" t="s">
        <v>2114</v>
      </c>
      <c r="G21" s="214">
        <v>1</v>
      </c>
      <c r="J21" s="213" t="s">
        <v>3429</v>
      </c>
      <c r="K21" s="213" t="s">
        <v>2891</v>
      </c>
      <c r="L21" s="214">
        <v>1</v>
      </c>
    </row>
    <row r="22" spans="5:12" x14ac:dyDescent="0.25">
      <c r="E22" s="213" t="s">
        <v>2890</v>
      </c>
      <c r="F22" s="213" t="s">
        <v>2115</v>
      </c>
      <c r="G22" s="214">
        <v>1</v>
      </c>
      <c r="J22" s="213" t="s">
        <v>2114</v>
      </c>
      <c r="K22" s="213" t="s">
        <v>2887</v>
      </c>
      <c r="L22" s="214">
        <v>1</v>
      </c>
    </row>
    <row r="23" spans="5:12" x14ac:dyDescent="0.25">
      <c r="E23" s="213" t="s">
        <v>3459</v>
      </c>
      <c r="F23" s="213" t="s">
        <v>2116</v>
      </c>
      <c r="G23" s="214">
        <v>1</v>
      </c>
      <c r="J23" s="213" t="s">
        <v>2122</v>
      </c>
      <c r="K23" s="213" t="s">
        <v>2652</v>
      </c>
      <c r="L23" s="214">
        <v>1</v>
      </c>
    </row>
    <row r="24" spans="5:12" x14ac:dyDescent="0.25">
      <c r="E24" s="213" t="s">
        <v>2661</v>
      </c>
      <c r="F24" s="213" t="s">
        <v>550</v>
      </c>
      <c r="G24" s="214">
        <v>1</v>
      </c>
      <c r="J24" s="213" t="s">
        <v>2115</v>
      </c>
      <c r="K24" s="213" t="s">
        <v>2890</v>
      </c>
      <c r="L24" s="214">
        <v>1</v>
      </c>
    </row>
    <row r="25" spans="5:12" x14ac:dyDescent="0.25">
      <c r="E25" s="213" t="s">
        <v>3409</v>
      </c>
      <c r="F25" s="213" t="s">
        <v>2117</v>
      </c>
      <c r="G25" s="214">
        <v>1</v>
      </c>
      <c r="J25" s="213" t="s">
        <v>2116</v>
      </c>
      <c r="K25" s="213" t="s">
        <v>3459</v>
      </c>
      <c r="L25" s="214">
        <v>1</v>
      </c>
    </row>
    <row r="26" spans="5:12" x14ac:dyDescent="0.25">
      <c r="E26" s="213" t="s">
        <v>3412</v>
      </c>
      <c r="F26" s="213" t="s">
        <v>82</v>
      </c>
      <c r="G26" s="214">
        <v>1</v>
      </c>
      <c r="J26" s="213" t="s">
        <v>550</v>
      </c>
      <c r="K26" s="213" t="s">
        <v>2661</v>
      </c>
      <c r="L26" s="214">
        <v>1</v>
      </c>
    </row>
    <row r="27" spans="5:12" x14ac:dyDescent="0.25">
      <c r="E27" s="213" t="s">
        <v>3450</v>
      </c>
      <c r="F27" s="213" t="s">
        <v>2118</v>
      </c>
      <c r="G27" s="214">
        <v>1</v>
      </c>
      <c r="J27" s="213" t="s">
        <v>2117</v>
      </c>
      <c r="K27" s="213" t="s">
        <v>3409</v>
      </c>
      <c r="L27" s="214">
        <v>1</v>
      </c>
    </row>
    <row r="28" spans="5:12" x14ac:dyDescent="0.25">
      <c r="E28" s="213" t="s">
        <v>3407</v>
      </c>
      <c r="F28" s="213" t="s">
        <v>2119</v>
      </c>
      <c r="G28" s="214">
        <v>1</v>
      </c>
      <c r="J28" s="213" t="s">
        <v>2126</v>
      </c>
      <c r="K28" s="213" t="s">
        <v>1050</v>
      </c>
      <c r="L28" s="214">
        <v>1</v>
      </c>
    </row>
    <row r="29" spans="5:12" x14ac:dyDescent="0.25">
      <c r="E29" s="213" t="s">
        <v>1254</v>
      </c>
      <c r="F29" s="213" t="s">
        <v>1254</v>
      </c>
      <c r="G29" s="214">
        <v>1</v>
      </c>
      <c r="J29" s="213" t="s">
        <v>82</v>
      </c>
      <c r="K29" s="213" t="s">
        <v>3412</v>
      </c>
      <c r="L29" s="214">
        <v>1</v>
      </c>
    </row>
    <row r="30" spans="5:12" x14ac:dyDescent="0.25">
      <c r="E30" s="213" t="s">
        <v>3841</v>
      </c>
      <c r="F30" s="213" t="s">
        <v>2120</v>
      </c>
      <c r="G30" s="214">
        <v>1</v>
      </c>
      <c r="J30" s="213" t="s">
        <v>2118</v>
      </c>
      <c r="K30" s="213" t="s">
        <v>3450</v>
      </c>
      <c r="L30" s="214">
        <v>1</v>
      </c>
    </row>
    <row r="31" spans="5:12" x14ac:dyDescent="0.25">
      <c r="E31" s="213" t="s">
        <v>4066</v>
      </c>
      <c r="F31" s="213" t="s">
        <v>4078</v>
      </c>
      <c r="G31" s="214">
        <v>1</v>
      </c>
      <c r="J31" s="213" t="s">
        <v>2119</v>
      </c>
      <c r="K31" s="213" t="s">
        <v>3407</v>
      </c>
      <c r="L31" s="214">
        <v>1</v>
      </c>
    </row>
    <row r="32" spans="5:12" x14ac:dyDescent="0.25">
      <c r="E32" s="213" t="s">
        <v>3659</v>
      </c>
      <c r="F32" s="213" t="s">
        <v>2121</v>
      </c>
      <c r="G32" s="214">
        <v>1</v>
      </c>
      <c r="J32" s="213" t="s">
        <v>2128</v>
      </c>
      <c r="K32" s="213" t="s">
        <v>2642</v>
      </c>
      <c r="L32" s="214">
        <v>1</v>
      </c>
    </row>
    <row r="33" spans="5:12" x14ac:dyDescent="0.25">
      <c r="E33" s="213" t="s">
        <v>2652</v>
      </c>
      <c r="F33" s="213" t="s">
        <v>2122</v>
      </c>
      <c r="G33" s="214">
        <v>1</v>
      </c>
      <c r="J33" s="213" t="s">
        <v>1254</v>
      </c>
      <c r="K33" s="213" t="s">
        <v>1254</v>
      </c>
      <c r="L33" s="214">
        <v>1</v>
      </c>
    </row>
    <row r="34" spans="5:12" x14ac:dyDescent="0.25">
      <c r="E34" s="213" t="s">
        <v>649</v>
      </c>
      <c r="F34" s="213" t="s">
        <v>89</v>
      </c>
      <c r="G34" s="214">
        <v>1</v>
      </c>
      <c r="J34" s="213" t="s">
        <v>2120</v>
      </c>
      <c r="K34" s="213" t="s">
        <v>3841</v>
      </c>
      <c r="L34" s="214">
        <v>1</v>
      </c>
    </row>
    <row r="35" spans="5:12" x14ac:dyDescent="0.25">
      <c r="E35" s="213" t="s">
        <v>2884</v>
      </c>
      <c r="F35" s="213" t="s">
        <v>2123</v>
      </c>
      <c r="G35" s="214">
        <v>1</v>
      </c>
      <c r="J35" s="213" t="s">
        <v>4078</v>
      </c>
      <c r="K35" s="213" t="s">
        <v>4066</v>
      </c>
      <c r="L35" s="214">
        <v>1</v>
      </c>
    </row>
    <row r="36" spans="5:12" x14ac:dyDescent="0.25">
      <c r="E36" s="213" t="s">
        <v>2893</v>
      </c>
      <c r="F36" s="213" t="s">
        <v>2893</v>
      </c>
      <c r="G36" s="214">
        <v>1</v>
      </c>
      <c r="J36" s="213" t="s">
        <v>2121</v>
      </c>
      <c r="K36" s="213" t="s">
        <v>3659</v>
      </c>
      <c r="L36" s="214">
        <v>1</v>
      </c>
    </row>
    <row r="37" spans="5:12" x14ac:dyDescent="0.25">
      <c r="E37" s="226"/>
      <c r="F37" s="215" t="s">
        <v>3882</v>
      </c>
      <c r="G37" s="216">
        <v>1</v>
      </c>
      <c r="J37" s="213" t="s">
        <v>89</v>
      </c>
      <c r="K37" s="213" t="s">
        <v>649</v>
      </c>
      <c r="L37" s="214">
        <v>1</v>
      </c>
    </row>
    <row r="38" spans="5:12" x14ac:dyDescent="0.25">
      <c r="E38" s="213" t="s">
        <v>2779</v>
      </c>
      <c r="F38" s="213" t="s">
        <v>2124</v>
      </c>
      <c r="G38" s="214">
        <v>1</v>
      </c>
      <c r="J38" s="213" t="s">
        <v>2123</v>
      </c>
      <c r="K38" s="213" t="s">
        <v>2884</v>
      </c>
      <c r="L38" s="214">
        <v>1</v>
      </c>
    </row>
    <row r="39" spans="5:12" x14ac:dyDescent="0.25">
      <c r="E39" s="213" t="s">
        <v>1052</v>
      </c>
      <c r="F39" s="213" t="s">
        <v>2125</v>
      </c>
      <c r="G39" s="214">
        <v>1</v>
      </c>
      <c r="J39" s="213" t="s">
        <v>2893</v>
      </c>
      <c r="K39" s="213" t="s">
        <v>2893</v>
      </c>
      <c r="L39" s="214">
        <v>1</v>
      </c>
    </row>
    <row r="40" spans="5:12" x14ac:dyDescent="0.25">
      <c r="E40" s="213" t="s">
        <v>1051</v>
      </c>
      <c r="F40" s="213" t="s">
        <v>95</v>
      </c>
      <c r="G40" s="214">
        <v>1</v>
      </c>
      <c r="J40" s="213" t="s">
        <v>2124</v>
      </c>
      <c r="K40" s="213" t="s">
        <v>2779</v>
      </c>
      <c r="L40" s="214">
        <v>1</v>
      </c>
    </row>
    <row r="41" spans="5:12" x14ac:dyDescent="0.25">
      <c r="E41" s="213" t="s">
        <v>1050</v>
      </c>
      <c r="F41" s="213" t="s">
        <v>2126</v>
      </c>
      <c r="G41" s="214">
        <v>1</v>
      </c>
      <c r="J41" s="213" t="s">
        <v>2125</v>
      </c>
      <c r="K41" s="213" t="s">
        <v>1052</v>
      </c>
      <c r="L41" s="214">
        <v>1</v>
      </c>
    </row>
    <row r="42" spans="5:12" x14ac:dyDescent="0.25">
      <c r="E42" s="213" t="s">
        <v>2882</v>
      </c>
      <c r="F42" s="213" t="s">
        <v>2882</v>
      </c>
      <c r="G42" s="214">
        <v>1</v>
      </c>
      <c r="J42" s="213" t="s">
        <v>95</v>
      </c>
      <c r="K42" s="213" t="s">
        <v>1051</v>
      </c>
      <c r="L42" s="214">
        <v>1</v>
      </c>
    </row>
    <row r="43" spans="5:12" x14ac:dyDescent="0.25">
      <c r="E43" s="213" t="s">
        <v>1255</v>
      </c>
      <c r="F43" s="213" t="s">
        <v>1373</v>
      </c>
      <c r="G43" s="214">
        <v>1</v>
      </c>
      <c r="J43" s="213" t="s">
        <v>785</v>
      </c>
      <c r="K43" s="213" t="s">
        <v>2680</v>
      </c>
      <c r="L43" s="214">
        <v>1</v>
      </c>
    </row>
    <row r="44" spans="5:12" x14ac:dyDescent="0.25">
      <c r="E44" s="213" t="s">
        <v>2774</v>
      </c>
      <c r="F44" s="213" t="s">
        <v>2127</v>
      </c>
      <c r="G44" s="214">
        <v>1</v>
      </c>
      <c r="J44" s="213" t="s">
        <v>2882</v>
      </c>
      <c r="K44" s="213" t="s">
        <v>2882</v>
      </c>
      <c r="L44" s="214">
        <v>1</v>
      </c>
    </row>
    <row r="45" spans="5:12" x14ac:dyDescent="0.25">
      <c r="E45" s="213" t="s">
        <v>2642</v>
      </c>
      <c r="F45" s="213" t="s">
        <v>2128</v>
      </c>
      <c r="G45" s="214">
        <v>1</v>
      </c>
      <c r="J45" s="213" t="s">
        <v>1373</v>
      </c>
      <c r="K45" s="213" t="s">
        <v>1255</v>
      </c>
      <c r="L45" s="214">
        <v>1</v>
      </c>
    </row>
    <row r="46" spans="5:12" x14ac:dyDescent="0.25">
      <c r="E46" s="213" t="s">
        <v>3838</v>
      </c>
      <c r="F46" s="213" t="s">
        <v>2129</v>
      </c>
      <c r="G46" s="214">
        <v>1</v>
      </c>
      <c r="J46" s="213" t="s">
        <v>2127</v>
      </c>
      <c r="K46" s="213" t="s">
        <v>2774</v>
      </c>
      <c r="L46" s="214">
        <v>1</v>
      </c>
    </row>
    <row r="47" spans="5:12" x14ac:dyDescent="0.25">
      <c r="E47" s="213" t="s">
        <v>2656</v>
      </c>
      <c r="F47" s="213" t="s">
        <v>2130</v>
      </c>
      <c r="G47" s="214">
        <v>1</v>
      </c>
      <c r="J47" s="213" t="s">
        <v>2129</v>
      </c>
      <c r="K47" s="213" t="s">
        <v>3838</v>
      </c>
      <c r="L47" s="214">
        <v>1</v>
      </c>
    </row>
    <row r="48" spans="5:12" x14ac:dyDescent="0.25">
      <c r="E48" s="213" t="s">
        <v>3452</v>
      </c>
      <c r="F48" s="213" t="s">
        <v>2131</v>
      </c>
      <c r="G48" s="214">
        <v>1</v>
      </c>
      <c r="J48" s="213" t="s">
        <v>2130</v>
      </c>
      <c r="K48" s="213" t="s">
        <v>2656</v>
      </c>
      <c r="L48" s="214">
        <v>1</v>
      </c>
    </row>
    <row r="49" spans="5:12" x14ac:dyDescent="0.25">
      <c r="E49" s="213" t="s">
        <v>2640</v>
      </c>
      <c r="F49" s="213" t="s">
        <v>3293</v>
      </c>
      <c r="G49" s="214">
        <v>1</v>
      </c>
      <c r="J49" s="213" t="s">
        <v>2131</v>
      </c>
      <c r="K49" s="213" t="s">
        <v>3452</v>
      </c>
      <c r="L49" s="214">
        <v>1</v>
      </c>
    </row>
    <row r="50" spans="5:12" x14ac:dyDescent="0.25">
      <c r="E50" s="213" t="s">
        <v>3850</v>
      </c>
      <c r="F50" s="213" t="s">
        <v>2132</v>
      </c>
      <c r="G50" s="214">
        <v>1</v>
      </c>
      <c r="J50" s="213" t="s">
        <v>3293</v>
      </c>
      <c r="K50" s="213" t="s">
        <v>2640</v>
      </c>
      <c r="L50" s="214">
        <v>1</v>
      </c>
    </row>
    <row r="51" spans="5:12" x14ac:dyDescent="0.25">
      <c r="E51" s="213" t="s">
        <v>3449</v>
      </c>
      <c r="F51" s="213" t="s">
        <v>2133</v>
      </c>
      <c r="G51" s="214">
        <v>1</v>
      </c>
      <c r="J51" s="213" t="s">
        <v>3547</v>
      </c>
      <c r="K51" s="213" t="s">
        <v>622</v>
      </c>
      <c r="L51" s="214">
        <v>1</v>
      </c>
    </row>
    <row r="52" spans="5:12" x14ac:dyDescent="0.25">
      <c r="E52" s="213" t="s">
        <v>1058</v>
      </c>
      <c r="F52" s="213" t="s">
        <v>2134</v>
      </c>
      <c r="G52" s="214">
        <v>1</v>
      </c>
      <c r="J52" s="213" t="s">
        <v>2132</v>
      </c>
      <c r="K52" s="213" t="s">
        <v>3850</v>
      </c>
      <c r="L52" s="214">
        <v>1</v>
      </c>
    </row>
    <row r="53" spans="5:12" x14ac:dyDescent="0.25">
      <c r="E53" s="213" t="s">
        <v>3845</v>
      </c>
      <c r="F53" s="213" t="s">
        <v>3310</v>
      </c>
      <c r="G53" s="214">
        <v>1</v>
      </c>
      <c r="J53" s="213" t="s">
        <v>2134</v>
      </c>
      <c r="K53" s="213" t="s">
        <v>1058</v>
      </c>
      <c r="L53" s="214">
        <v>1</v>
      </c>
    </row>
    <row r="54" spans="5:12" x14ac:dyDescent="0.25">
      <c r="E54" s="213" t="s">
        <v>3411</v>
      </c>
      <c r="F54" s="213" t="s">
        <v>2135</v>
      </c>
      <c r="G54" s="214">
        <v>1</v>
      </c>
      <c r="J54" s="213" t="s">
        <v>3310</v>
      </c>
      <c r="K54" s="213" t="s">
        <v>3845</v>
      </c>
      <c r="L54" s="214">
        <v>1</v>
      </c>
    </row>
    <row r="55" spans="5:12" x14ac:dyDescent="0.25">
      <c r="E55" s="213" t="s">
        <v>3414</v>
      </c>
      <c r="F55" s="213" t="s">
        <v>2136</v>
      </c>
      <c r="G55" s="214">
        <v>1</v>
      </c>
      <c r="J55" s="213" t="s">
        <v>2135</v>
      </c>
      <c r="K55" s="213" t="s">
        <v>3411</v>
      </c>
      <c r="L55" s="214">
        <v>1</v>
      </c>
    </row>
    <row r="56" spans="5:12" x14ac:dyDescent="0.25">
      <c r="E56" s="213" t="s">
        <v>3413</v>
      </c>
      <c r="F56" s="213" t="s">
        <v>2137</v>
      </c>
      <c r="G56" s="214">
        <v>1</v>
      </c>
      <c r="J56" s="213" t="s">
        <v>2136</v>
      </c>
      <c r="K56" s="213" t="s">
        <v>3414</v>
      </c>
      <c r="L56" s="214">
        <v>1</v>
      </c>
    </row>
    <row r="57" spans="5:12" x14ac:dyDescent="0.25">
      <c r="E57" s="213" t="s">
        <v>3415</v>
      </c>
      <c r="F57" s="213" t="s">
        <v>2138</v>
      </c>
      <c r="G57" s="214">
        <v>1</v>
      </c>
      <c r="J57" s="213" t="s">
        <v>2137</v>
      </c>
      <c r="K57" s="213" t="s">
        <v>3413</v>
      </c>
      <c r="L57" s="214">
        <v>1</v>
      </c>
    </row>
    <row r="58" spans="5:12" x14ac:dyDescent="0.25">
      <c r="E58" s="213" t="s">
        <v>3410</v>
      </c>
      <c r="F58" s="213" t="s">
        <v>2139</v>
      </c>
      <c r="G58" s="214">
        <v>1</v>
      </c>
      <c r="J58" s="213" t="s">
        <v>2138</v>
      </c>
      <c r="K58" s="213" t="s">
        <v>3415</v>
      </c>
      <c r="L58" s="214">
        <v>1</v>
      </c>
    </row>
    <row r="59" spans="5:12" x14ac:dyDescent="0.25">
      <c r="E59" s="213" t="s">
        <v>4067</v>
      </c>
      <c r="F59" s="213" t="s">
        <v>4139</v>
      </c>
      <c r="G59" s="214">
        <v>1</v>
      </c>
      <c r="J59" s="213" t="s">
        <v>2139</v>
      </c>
      <c r="K59" s="213" t="s">
        <v>3410</v>
      </c>
      <c r="L59" s="214">
        <v>1</v>
      </c>
    </row>
    <row r="60" spans="5:12" x14ac:dyDescent="0.25">
      <c r="E60" s="213" t="s">
        <v>3661</v>
      </c>
      <c r="F60" s="213" t="s">
        <v>2434</v>
      </c>
      <c r="G60" s="214">
        <v>1</v>
      </c>
      <c r="J60" s="213" t="s">
        <v>4139</v>
      </c>
      <c r="K60" s="213" t="s">
        <v>4067</v>
      </c>
      <c r="L60" s="214">
        <v>1</v>
      </c>
    </row>
    <row r="61" spans="5:12" x14ac:dyDescent="0.25">
      <c r="E61" s="213" t="s">
        <v>1061</v>
      </c>
      <c r="F61" s="213" t="s">
        <v>2140</v>
      </c>
      <c r="G61" s="214">
        <v>1</v>
      </c>
      <c r="J61" s="213" t="s">
        <v>2434</v>
      </c>
      <c r="K61" s="213" t="s">
        <v>3661</v>
      </c>
      <c r="L61" s="214">
        <v>1</v>
      </c>
    </row>
    <row r="62" spans="5:12" x14ac:dyDescent="0.25">
      <c r="E62" s="213" t="s">
        <v>3456</v>
      </c>
      <c r="F62" s="213" t="s">
        <v>2441</v>
      </c>
      <c r="G62" s="214">
        <v>1</v>
      </c>
      <c r="J62" s="213" t="s">
        <v>2140</v>
      </c>
      <c r="K62" s="213" t="s">
        <v>1061</v>
      </c>
      <c r="L62" s="214">
        <v>1</v>
      </c>
    </row>
    <row r="63" spans="5:12" x14ac:dyDescent="0.25">
      <c r="E63" s="213" t="s">
        <v>3458</v>
      </c>
      <c r="F63" s="213" t="s">
        <v>2141</v>
      </c>
      <c r="G63" s="214">
        <v>1</v>
      </c>
      <c r="J63" s="213" t="s">
        <v>2441</v>
      </c>
      <c r="K63" s="213" t="s">
        <v>3456</v>
      </c>
      <c r="L63" s="214">
        <v>1</v>
      </c>
    </row>
    <row r="64" spans="5:12" x14ac:dyDescent="0.25">
      <c r="E64" s="213" t="s">
        <v>2682</v>
      </c>
      <c r="F64" s="213" t="s">
        <v>3598</v>
      </c>
      <c r="G64" s="214">
        <v>1</v>
      </c>
      <c r="J64" s="213" t="s">
        <v>3598</v>
      </c>
      <c r="K64" s="213" t="s">
        <v>2682</v>
      </c>
      <c r="L64" s="214">
        <v>1</v>
      </c>
    </row>
    <row r="65" spans="5:12" x14ac:dyDescent="0.25">
      <c r="E65" s="213" t="s">
        <v>2771</v>
      </c>
      <c r="F65" s="213" t="s">
        <v>3613</v>
      </c>
      <c r="G65" s="214">
        <v>1</v>
      </c>
      <c r="J65" s="213" t="s">
        <v>4074</v>
      </c>
      <c r="K65" s="213" t="s">
        <v>4076</v>
      </c>
      <c r="L65" s="214">
        <v>1</v>
      </c>
    </row>
    <row r="66" spans="5:12" x14ac:dyDescent="0.25">
      <c r="E66" s="213" t="s">
        <v>3455</v>
      </c>
      <c r="F66" s="213" t="s">
        <v>2142</v>
      </c>
      <c r="G66" s="214">
        <v>1</v>
      </c>
      <c r="J66" s="213" t="s">
        <v>4072</v>
      </c>
      <c r="K66" s="213" t="s">
        <v>4064</v>
      </c>
      <c r="L66" s="214">
        <v>1</v>
      </c>
    </row>
    <row r="67" spans="5:12" x14ac:dyDescent="0.25">
      <c r="E67" s="213" t="s">
        <v>3454</v>
      </c>
      <c r="F67" s="213" t="s">
        <v>2143</v>
      </c>
      <c r="G67" s="214">
        <v>1</v>
      </c>
      <c r="J67" s="213" t="s">
        <v>3613</v>
      </c>
      <c r="K67" s="213" t="s">
        <v>2771</v>
      </c>
      <c r="L67" s="214">
        <v>1</v>
      </c>
    </row>
    <row r="68" spans="5:12" x14ac:dyDescent="0.25">
      <c r="E68" s="213" t="s">
        <v>4076</v>
      </c>
      <c r="F68" s="213" t="s">
        <v>4074</v>
      </c>
      <c r="G68" s="214">
        <v>1</v>
      </c>
      <c r="J68" s="213" t="s">
        <v>3129</v>
      </c>
      <c r="K68" s="213" t="s">
        <v>1054</v>
      </c>
      <c r="L68" s="214">
        <v>1</v>
      </c>
    </row>
    <row r="69" spans="5:12" x14ac:dyDescent="0.25">
      <c r="E69" s="213" t="s">
        <v>4064</v>
      </c>
      <c r="F69" s="213" t="s">
        <v>4072</v>
      </c>
      <c r="G69" s="214">
        <v>1</v>
      </c>
      <c r="J69" s="213" t="s">
        <v>122</v>
      </c>
      <c r="K69" s="213" t="s">
        <v>1245</v>
      </c>
      <c r="L69" s="214">
        <v>1</v>
      </c>
    </row>
    <row r="70" spans="5:12" x14ac:dyDescent="0.25">
      <c r="E70" s="213" t="s">
        <v>1054</v>
      </c>
      <c r="F70" s="213" t="s">
        <v>3129</v>
      </c>
      <c r="G70" s="214">
        <v>1</v>
      </c>
      <c r="J70" s="213" t="s">
        <v>3865</v>
      </c>
      <c r="K70" s="213" t="s">
        <v>1245</v>
      </c>
      <c r="L70" s="214">
        <v>1</v>
      </c>
    </row>
    <row r="71" spans="5:12" x14ac:dyDescent="0.25">
      <c r="E71" s="213" t="s">
        <v>1245</v>
      </c>
      <c r="F71" s="213" t="s">
        <v>122</v>
      </c>
      <c r="G71" s="214">
        <v>1</v>
      </c>
      <c r="J71" s="213" t="s">
        <v>123</v>
      </c>
      <c r="K71" s="213" t="s">
        <v>2897</v>
      </c>
      <c r="L71" s="214">
        <v>1</v>
      </c>
    </row>
    <row r="72" spans="5:12" x14ac:dyDescent="0.25">
      <c r="E72" s="226"/>
      <c r="F72" s="215" t="s">
        <v>3865</v>
      </c>
      <c r="G72" s="216">
        <v>1</v>
      </c>
      <c r="J72" s="213" t="s">
        <v>124</v>
      </c>
      <c r="K72" s="213" t="s">
        <v>2760</v>
      </c>
      <c r="L72" s="214">
        <v>1</v>
      </c>
    </row>
    <row r="73" spans="5:12" x14ac:dyDescent="0.25">
      <c r="E73" s="213" t="s">
        <v>2897</v>
      </c>
      <c r="F73" s="213" t="s">
        <v>123</v>
      </c>
      <c r="G73" s="214">
        <v>1</v>
      </c>
      <c r="J73" s="213" t="s">
        <v>1479</v>
      </c>
      <c r="K73" s="213" t="s">
        <v>2765</v>
      </c>
      <c r="L73" s="214">
        <v>1</v>
      </c>
    </row>
    <row r="74" spans="5:12" x14ac:dyDescent="0.25">
      <c r="E74" s="213" t="s">
        <v>2760</v>
      </c>
      <c r="F74" s="213" t="s">
        <v>124</v>
      </c>
      <c r="G74" s="214">
        <v>1</v>
      </c>
      <c r="J74" s="213" t="s">
        <v>385</v>
      </c>
      <c r="K74" s="213" t="s">
        <v>2296</v>
      </c>
      <c r="L74" s="214">
        <v>1</v>
      </c>
    </row>
    <row r="75" spans="5:12" x14ac:dyDescent="0.25">
      <c r="E75" s="213" t="s">
        <v>2765</v>
      </c>
      <c r="F75" s="213" t="s">
        <v>1479</v>
      </c>
      <c r="G75" s="214">
        <v>1</v>
      </c>
      <c r="J75" s="213" t="s">
        <v>1480</v>
      </c>
      <c r="K75" s="213" t="s">
        <v>2297</v>
      </c>
      <c r="L75" s="214">
        <v>1</v>
      </c>
    </row>
    <row r="76" spans="5:12" x14ac:dyDescent="0.25">
      <c r="E76" s="226"/>
      <c r="F76" s="215" t="s">
        <v>3867</v>
      </c>
      <c r="G76" s="216">
        <v>1</v>
      </c>
      <c r="J76" s="213" t="s">
        <v>3983</v>
      </c>
      <c r="K76" s="213" t="s">
        <v>3979</v>
      </c>
      <c r="L76" s="214">
        <v>1</v>
      </c>
    </row>
    <row r="77" spans="5:12" x14ac:dyDescent="0.25">
      <c r="E77" s="213" t="s">
        <v>2296</v>
      </c>
      <c r="F77" s="213" t="s">
        <v>385</v>
      </c>
      <c r="G77" s="214">
        <v>1</v>
      </c>
      <c r="J77" s="213" t="s">
        <v>3536</v>
      </c>
      <c r="K77" s="213" t="s">
        <v>3422</v>
      </c>
      <c r="L77" s="214">
        <v>1</v>
      </c>
    </row>
    <row r="78" spans="5:12" x14ac:dyDescent="0.25">
      <c r="E78" s="213" t="s">
        <v>2297</v>
      </c>
      <c r="F78" s="213" t="s">
        <v>1480</v>
      </c>
      <c r="G78" s="214">
        <v>1</v>
      </c>
      <c r="J78" s="213" t="s">
        <v>3537</v>
      </c>
      <c r="K78" s="213" t="s">
        <v>625</v>
      </c>
      <c r="L78" s="214">
        <v>1</v>
      </c>
    </row>
    <row r="79" spans="5:12" x14ac:dyDescent="0.25">
      <c r="E79" s="213" t="s">
        <v>3979</v>
      </c>
      <c r="F79" s="213" t="s">
        <v>3983</v>
      </c>
      <c r="G79" s="214">
        <v>1</v>
      </c>
      <c r="J79" s="213" t="s">
        <v>3538</v>
      </c>
      <c r="K79" s="213" t="s">
        <v>3424</v>
      </c>
      <c r="L79" s="214">
        <v>1</v>
      </c>
    </row>
    <row r="80" spans="5:12" x14ac:dyDescent="0.25">
      <c r="E80" s="213" t="s">
        <v>3422</v>
      </c>
      <c r="F80" s="213" t="s">
        <v>3536</v>
      </c>
      <c r="G80" s="214">
        <v>1</v>
      </c>
      <c r="J80" s="213" t="s">
        <v>2215</v>
      </c>
      <c r="K80" s="213" t="s">
        <v>2789</v>
      </c>
      <c r="L80" s="214">
        <v>1</v>
      </c>
    </row>
    <row r="81" spans="5:12" x14ac:dyDescent="0.25">
      <c r="E81" s="213" t="s">
        <v>625</v>
      </c>
      <c r="F81" s="213" t="s">
        <v>3537</v>
      </c>
      <c r="G81" s="214">
        <v>1</v>
      </c>
      <c r="J81" s="213" t="s">
        <v>3539</v>
      </c>
      <c r="K81" s="213" t="s">
        <v>2790</v>
      </c>
      <c r="L81" s="214">
        <v>1</v>
      </c>
    </row>
    <row r="82" spans="5:12" x14ac:dyDescent="0.25">
      <c r="E82" s="213" t="s">
        <v>3424</v>
      </c>
      <c r="F82" s="213" t="s">
        <v>3538</v>
      </c>
      <c r="G82" s="214">
        <v>1</v>
      </c>
      <c r="J82" s="213" t="s">
        <v>3540</v>
      </c>
      <c r="K82" s="213" t="s">
        <v>655</v>
      </c>
      <c r="L82" s="214">
        <v>1</v>
      </c>
    </row>
    <row r="83" spans="5:12" x14ac:dyDescent="0.25">
      <c r="E83" s="213" t="s">
        <v>2790</v>
      </c>
      <c r="F83" s="213" t="s">
        <v>3539</v>
      </c>
      <c r="G83" s="214">
        <v>1</v>
      </c>
      <c r="J83" s="213" t="s">
        <v>3985</v>
      </c>
      <c r="K83" s="213" t="s">
        <v>3987</v>
      </c>
      <c r="L83" s="214">
        <v>1</v>
      </c>
    </row>
    <row r="84" spans="5:12" x14ac:dyDescent="0.25">
      <c r="E84" s="226"/>
      <c r="F84" s="215" t="s">
        <v>3869</v>
      </c>
      <c r="G84" s="216">
        <v>1</v>
      </c>
      <c r="J84" s="213" t="s">
        <v>3541</v>
      </c>
      <c r="K84" s="213" t="s">
        <v>2687</v>
      </c>
      <c r="L84" s="214">
        <v>1</v>
      </c>
    </row>
    <row r="85" spans="5:12" x14ac:dyDescent="0.25">
      <c r="E85" s="226"/>
      <c r="F85" s="215" t="s">
        <v>3871</v>
      </c>
      <c r="G85" s="216">
        <v>1</v>
      </c>
      <c r="J85" s="213" t="s">
        <v>3312</v>
      </c>
      <c r="K85" s="213" t="s">
        <v>2579</v>
      </c>
      <c r="L85" s="214">
        <v>1</v>
      </c>
    </row>
    <row r="86" spans="5:12" x14ac:dyDescent="0.25">
      <c r="E86" s="213" t="s">
        <v>655</v>
      </c>
      <c r="F86" s="213" t="s">
        <v>3540</v>
      </c>
      <c r="G86" s="214">
        <v>1</v>
      </c>
      <c r="J86" s="213" t="s">
        <v>3542</v>
      </c>
      <c r="K86" s="213" t="s">
        <v>2770</v>
      </c>
      <c r="L86" s="214">
        <v>1</v>
      </c>
    </row>
    <row r="87" spans="5:12" x14ac:dyDescent="0.25">
      <c r="E87" s="213" t="s">
        <v>3987</v>
      </c>
      <c r="F87" s="213" t="s">
        <v>3985</v>
      </c>
      <c r="G87" s="214">
        <v>1</v>
      </c>
      <c r="J87" s="213" t="s">
        <v>3543</v>
      </c>
      <c r="K87" s="213" t="s">
        <v>1250</v>
      </c>
      <c r="L87" s="214">
        <v>1</v>
      </c>
    </row>
    <row r="88" spans="5:12" x14ac:dyDescent="0.25">
      <c r="E88" s="213" t="s">
        <v>2687</v>
      </c>
      <c r="F88" s="213" t="s">
        <v>3541</v>
      </c>
      <c r="G88" s="214">
        <v>1</v>
      </c>
      <c r="J88" s="213" t="s">
        <v>3544</v>
      </c>
      <c r="K88" s="213" t="s">
        <v>2886</v>
      </c>
      <c r="L88" s="214">
        <v>1</v>
      </c>
    </row>
    <row r="89" spans="5:12" x14ac:dyDescent="0.25">
      <c r="E89" s="213" t="s">
        <v>2579</v>
      </c>
      <c r="F89" s="213" t="s">
        <v>3312</v>
      </c>
      <c r="G89" s="214">
        <v>1</v>
      </c>
      <c r="J89" s="213" t="s">
        <v>3867</v>
      </c>
      <c r="K89" s="213" t="s">
        <v>2765</v>
      </c>
      <c r="L89" s="214">
        <v>1</v>
      </c>
    </row>
    <row r="90" spans="5:12" x14ac:dyDescent="0.25">
      <c r="E90" s="213" t="s">
        <v>2770</v>
      </c>
      <c r="F90" s="213" t="s">
        <v>3542</v>
      </c>
      <c r="G90" s="214">
        <v>1</v>
      </c>
      <c r="J90" s="213" t="s">
        <v>3545</v>
      </c>
      <c r="K90" s="213" t="s">
        <v>2675</v>
      </c>
      <c r="L90" s="214">
        <v>1</v>
      </c>
    </row>
    <row r="91" spans="5:12" x14ac:dyDescent="0.25">
      <c r="E91" s="213" t="s">
        <v>1250</v>
      </c>
      <c r="F91" s="213" t="s">
        <v>3543</v>
      </c>
      <c r="G91" s="214">
        <v>1</v>
      </c>
      <c r="J91" s="213" t="s">
        <v>2597</v>
      </c>
      <c r="K91" s="213" t="s">
        <v>2764</v>
      </c>
      <c r="L91" s="214">
        <v>1</v>
      </c>
    </row>
    <row r="92" spans="5:12" x14ac:dyDescent="0.25">
      <c r="E92" s="213" t="s">
        <v>2886</v>
      </c>
      <c r="F92" s="213" t="s">
        <v>3544</v>
      </c>
      <c r="G92" s="214">
        <v>1</v>
      </c>
      <c r="J92" s="213" t="s">
        <v>1739</v>
      </c>
      <c r="K92" s="213" t="s">
        <v>628</v>
      </c>
      <c r="L92" s="214">
        <v>1</v>
      </c>
    </row>
    <row r="93" spans="5:12" x14ac:dyDescent="0.25">
      <c r="E93" s="213" t="s">
        <v>2675</v>
      </c>
      <c r="F93" s="213" t="s">
        <v>3545</v>
      </c>
      <c r="G93" s="214">
        <v>1</v>
      </c>
      <c r="J93" s="213" t="s">
        <v>2142</v>
      </c>
      <c r="K93" s="213" t="s">
        <v>3455</v>
      </c>
      <c r="L93" s="214">
        <v>1</v>
      </c>
    </row>
    <row r="94" spans="5:12" x14ac:dyDescent="0.25">
      <c r="E94" s="213" t="s">
        <v>628</v>
      </c>
      <c r="F94" s="213" t="s">
        <v>1739</v>
      </c>
      <c r="G94" s="214">
        <v>1</v>
      </c>
      <c r="J94" s="213" t="s">
        <v>2143</v>
      </c>
      <c r="K94" s="213" t="s">
        <v>3454</v>
      </c>
      <c r="L94" s="214">
        <v>1</v>
      </c>
    </row>
    <row r="95" spans="5:12" x14ac:dyDescent="0.25">
      <c r="E95" s="213" t="s">
        <v>627</v>
      </c>
      <c r="F95" s="213" t="s">
        <v>3546</v>
      </c>
      <c r="G95" s="214">
        <v>1</v>
      </c>
      <c r="J95" s="213" t="s">
        <v>3548</v>
      </c>
      <c r="K95" s="213" t="s">
        <v>621</v>
      </c>
      <c r="L95" s="214">
        <v>1</v>
      </c>
    </row>
    <row r="96" spans="5:12" x14ac:dyDescent="0.25">
      <c r="E96" s="213" t="s">
        <v>622</v>
      </c>
      <c r="F96" s="213" t="s">
        <v>3547</v>
      </c>
      <c r="G96" s="214">
        <v>1</v>
      </c>
      <c r="J96" s="213" t="s">
        <v>3549</v>
      </c>
      <c r="K96" s="213" t="s">
        <v>1316</v>
      </c>
      <c r="L96" s="214">
        <v>1</v>
      </c>
    </row>
    <row r="97" spans="5:12" x14ac:dyDescent="0.25">
      <c r="E97" s="213" t="s">
        <v>621</v>
      </c>
      <c r="F97" s="213" t="s">
        <v>3548</v>
      </c>
      <c r="G97" s="214">
        <v>1</v>
      </c>
      <c r="J97" s="213" t="s">
        <v>3550</v>
      </c>
      <c r="K97" s="213" t="s">
        <v>654</v>
      </c>
      <c r="L97" s="214">
        <v>1</v>
      </c>
    </row>
    <row r="98" spans="5:12" x14ac:dyDescent="0.25">
      <c r="E98" s="213" t="s">
        <v>1316</v>
      </c>
      <c r="F98" s="213" t="s">
        <v>3549</v>
      </c>
      <c r="G98" s="214">
        <v>1</v>
      </c>
      <c r="J98" s="213" t="s">
        <v>3560</v>
      </c>
      <c r="K98" s="213" t="s">
        <v>2793</v>
      </c>
      <c r="L98" s="214">
        <v>1</v>
      </c>
    </row>
    <row r="99" spans="5:12" x14ac:dyDescent="0.25">
      <c r="E99" s="213" t="s">
        <v>654</v>
      </c>
      <c r="F99" s="213" t="s">
        <v>3550</v>
      </c>
      <c r="G99" s="214">
        <v>1</v>
      </c>
      <c r="J99" s="213" t="s">
        <v>3567</v>
      </c>
      <c r="K99" s="213" t="s">
        <v>3416</v>
      </c>
      <c r="L99" s="214">
        <v>1</v>
      </c>
    </row>
    <row r="100" spans="5:12" x14ac:dyDescent="0.25">
      <c r="E100" s="213" t="s">
        <v>2793</v>
      </c>
      <c r="F100" s="213" t="s">
        <v>3560</v>
      </c>
      <c r="G100" s="214">
        <v>1</v>
      </c>
      <c r="J100" s="213" t="s">
        <v>3570</v>
      </c>
      <c r="K100" s="213" t="s">
        <v>2683</v>
      </c>
      <c r="L100" s="214">
        <v>1</v>
      </c>
    </row>
    <row r="101" spans="5:12" x14ac:dyDescent="0.25">
      <c r="E101" s="213" t="s">
        <v>3416</v>
      </c>
      <c r="F101" s="213" t="s">
        <v>3567</v>
      </c>
      <c r="G101" s="214">
        <v>1</v>
      </c>
      <c r="J101" s="213" t="s">
        <v>3551</v>
      </c>
      <c r="K101" s="213" t="s">
        <v>3391</v>
      </c>
      <c r="L101" s="214">
        <v>1</v>
      </c>
    </row>
    <row r="102" spans="5:12" x14ac:dyDescent="0.25">
      <c r="E102" s="213" t="s">
        <v>2683</v>
      </c>
      <c r="F102" s="213" t="s">
        <v>3570</v>
      </c>
      <c r="G102" s="214">
        <v>1</v>
      </c>
      <c r="J102" s="213" t="s">
        <v>769</v>
      </c>
      <c r="K102" s="213" t="s">
        <v>2677</v>
      </c>
      <c r="L102" s="214">
        <v>1</v>
      </c>
    </row>
    <row r="103" spans="5:12" x14ac:dyDescent="0.25">
      <c r="E103" s="213" t="s">
        <v>3391</v>
      </c>
      <c r="F103" s="213" t="s">
        <v>3551</v>
      </c>
      <c r="G103" s="214">
        <v>1</v>
      </c>
      <c r="J103" s="213" t="s">
        <v>770</v>
      </c>
      <c r="K103" s="213" t="s">
        <v>2749</v>
      </c>
      <c r="L103" s="214">
        <v>1</v>
      </c>
    </row>
    <row r="104" spans="5:12" x14ac:dyDescent="0.25">
      <c r="E104" s="213" t="s">
        <v>2677</v>
      </c>
      <c r="F104" s="213" t="s">
        <v>769</v>
      </c>
      <c r="G104" s="214">
        <v>1</v>
      </c>
      <c r="J104" s="213" t="s">
        <v>783</v>
      </c>
      <c r="K104" s="213" t="s">
        <v>2894</v>
      </c>
      <c r="L104" s="214">
        <v>1</v>
      </c>
    </row>
    <row r="105" spans="5:12" x14ac:dyDescent="0.25">
      <c r="E105" s="213" t="s">
        <v>2749</v>
      </c>
      <c r="F105" s="213" t="s">
        <v>770</v>
      </c>
      <c r="G105" s="214">
        <v>1</v>
      </c>
      <c r="J105" s="213" t="s">
        <v>772</v>
      </c>
      <c r="K105" s="213" t="s">
        <v>651</v>
      </c>
      <c r="L105" s="214">
        <v>1</v>
      </c>
    </row>
    <row r="106" spans="5:12" x14ac:dyDescent="0.25">
      <c r="E106" s="213" t="s">
        <v>2291</v>
      </c>
      <c r="F106" s="213" t="s">
        <v>771</v>
      </c>
      <c r="G106" s="214">
        <v>1</v>
      </c>
      <c r="J106" s="213" t="s">
        <v>773</v>
      </c>
      <c r="K106" s="213" t="s">
        <v>631</v>
      </c>
      <c r="L106" s="214">
        <v>1</v>
      </c>
    </row>
    <row r="107" spans="5:12" x14ac:dyDescent="0.25">
      <c r="E107" s="213" t="s">
        <v>651</v>
      </c>
      <c r="F107" s="213" t="s">
        <v>772</v>
      </c>
      <c r="G107" s="214">
        <v>1</v>
      </c>
      <c r="J107" s="213" t="s">
        <v>774</v>
      </c>
      <c r="K107" s="213" t="s">
        <v>2766</v>
      </c>
      <c r="L107" s="214">
        <v>1</v>
      </c>
    </row>
    <row r="108" spans="5:12" x14ac:dyDescent="0.25">
      <c r="E108" s="213" t="s">
        <v>631</v>
      </c>
      <c r="F108" s="213" t="s">
        <v>773</v>
      </c>
      <c r="G108" s="214">
        <v>1</v>
      </c>
      <c r="J108" s="213" t="s">
        <v>1412</v>
      </c>
      <c r="K108" s="213" t="s">
        <v>1059</v>
      </c>
      <c r="L108" s="214">
        <v>1</v>
      </c>
    </row>
    <row r="109" spans="5:12" x14ac:dyDescent="0.25">
      <c r="E109" s="213" t="s">
        <v>2766</v>
      </c>
      <c r="F109" s="213" t="s">
        <v>774</v>
      </c>
      <c r="G109" s="214">
        <v>1</v>
      </c>
      <c r="J109" s="213" t="s">
        <v>3005</v>
      </c>
      <c r="K109" s="213" t="s">
        <v>3453</v>
      </c>
      <c r="L109" s="214">
        <v>1</v>
      </c>
    </row>
    <row r="110" spans="5:12" x14ac:dyDescent="0.25">
      <c r="E110" s="213" t="s">
        <v>1059</v>
      </c>
      <c r="F110" s="213" t="s">
        <v>1412</v>
      </c>
      <c r="G110" s="214">
        <v>1</v>
      </c>
      <c r="J110" s="213" t="s">
        <v>775</v>
      </c>
      <c r="K110" s="213" t="s">
        <v>2712</v>
      </c>
      <c r="L110" s="214">
        <v>1</v>
      </c>
    </row>
    <row r="111" spans="5:12" x14ac:dyDescent="0.25">
      <c r="E111" s="213" t="s">
        <v>3453</v>
      </c>
      <c r="F111" s="213" t="s">
        <v>3005</v>
      </c>
      <c r="G111" s="214">
        <v>1</v>
      </c>
      <c r="J111" s="213" t="s">
        <v>3008</v>
      </c>
      <c r="K111" s="213" t="s">
        <v>2782</v>
      </c>
      <c r="L111" s="214">
        <v>1</v>
      </c>
    </row>
    <row r="112" spans="5:12" x14ac:dyDescent="0.25">
      <c r="E112" s="213" t="s">
        <v>2712</v>
      </c>
      <c r="F112" s="213" t="s">
        <v>775</v>
      </c>
      <c r="G112" s="214">
        <v>1</v>
      </c>
      <c r="J112" s="213" t="s">
        <v>2424</v>
      </c>
      <c r="K112" s="213" t="s">
        <v>2590</v>
      </c>
      <c r="L112" s="214">
        <v>1</v>
      </c>
    </row>
    <row r="113" spans="5:12" x14ac:dyDescent="0.25">
      <c r="E113" s="213" t="s">
        <v>2782</v>
      </c>
      <c r="F113" s="213" t="s">
        <v>3008</v>
      </c>
      <c r="G113" s="214">
        <v>1</v>
      </c>
      <c r="J113" s="213" t="s">
        <v>3811</v>
      </c>
      <c r="K113" s="213" t="s">
        <v>1314</v>
      </c>
      <c r="L113" s="214">
        <v>1</v>
      </c>
    </row>
    <row r="114" spans="5:12" x14ac:dyDescent="0.25">
      <c r="E114" s="213" t="s">
        <v>2590</v>
      </c>
      <c r="F114" s="213" t="s">
        <v>2424</v>
      </c>
      <c r="G114" s="214">
        <v>1</v>
      </c>
      <c r="J114" s="213" t="s">
        <v>3812</v>
      </c>
      <c r="K114" s="213" t="s">
        <v>3419</v>
      </c>
      <c r="L114" s="214">
        <v>1</v>
      </c>
    </row>
    <row r="115" spans="5:12" x14ac:dyDescent="0.25">
      <c r="E115" s="213" t="s">
        <v>3425</v>
      </c>
      <c r="F115" s="213" t="s">
        <v>776</v>
      </c>
      <c r="G115" s="214">
        <v>1</v>
      </c>
      <c r="J115" s="213" t="s">
        <v>777</v>
      </c>
      <c r="K115" s="213" t="s">
        <v>626</v>
      </c>
      <c r="L115" s="214">
        <v>1</v>
      </c>
    </row>
    <row r="116" spans="5:12" x14ac:dyDescent="0.25">
      <c r="E116" s="213" t="s">
        <v>3419</v>
      </c>
      <c r="F116" s="213" t="s">
        <v>3812</v>
      </c>
      <c r="G116" s="214">
        <v>1</v>
      </c>
      <c r="J116" s="213" t="s">
        <v>778</v>
      </c>
      <c r="K116" s="213" t="s">
        <v>3451</v>
      </c>
      <c r="L116" s="214">
        <v>1</v>
      </c>
    </row>
    <row r="117" spans="5:12" x14ac:dyDescent="0.25">
      <c r="E117" s="213" t="s">
        <v>626</v>
      </c>
      <c r="F117" s="213" t="s">
        <v>777</v>
      </c>
      <c r="G117" s="214">
        <v>1</v>
      </c>
      <c r="J117" s="213" t="s">
        <v>1149</v>
      </c>
      <c r="K117" s="213" t="s">
        <v>2772</v>
      </c>
      <c r="L117" s="214">
        <v>1</v>
      </c>
    </row>
    <row r="118" spans="5:12" x14ac:dyDescent="0.25">
      <c r="E118" s="213" t="s">
        <v>3451</v>
      </c>
      <c r="F118" s="213" t="s">
        <v>778</v>
      </c>
      <c r="G118" s="214">
        <v>1</v>
      </c>
      <c r="J118" s="213" t="s">
        <v>1159</v>
      </c>
      <c r="K118" s="213" t="s">
        <v>3649</v>
      </c>
      <c r="L118" s="214">
        <v>1</v>
      </c>
    </row>
    <row r="119" spans="5:12" x14ac:dyDescent="0.25">
      <c r="E119" s="213" t="s">
        <v>2772</v>
      </c>
      <c r="F119" s="213" t="s">
        <v>1149</v>
      </c>
      <c r="G119" s="214">
        <v>1</v>
      </c>
      <c r="J119" s="213" t="s">
        <v>779</v>
      </c>
      <c r="K119" s="213" t="s">
        <v>1057</v>
      </c>
      <c r="L119" s="214">
        <v>1</v>
      </c>
    </row>
    <row r="120" spans="5:12" x14ac:dyDescent="0.25">
      <c r="E120" s="213" t="s">
        <v>3649</v>
      </c>
      <c r="F120" s="213" t="s">
        <v>1159</v>
      </c>
      <c r="G120" s="214">
        <v>1</v>
      </c>
      <c r="J120" s="213" t="s">
        <v>1174</v>
      </c>
      <c r="K120" s="213" t="s">
        <v>3664</v>
      </c>
      <c r="L120" s="214">
        <v>1</v>
      </c>
    </row>
    <row r="121" spans="5:12" x14ac:dyDescent="0.25">
      <c r="E121" s="213" t="s">
        <v>1057</v>
      </c>
      <c r="F121" s="213" t="s">
        <v>779</v>
      </c>
      <c r="G121" s="214">
        <v>1</v>
      </c>
      <c r="J121" s="213" t="s">
        <v>780</v>
      </c>
      <c r="K121" s="213" t="s">
        <v>3665</v>
      </c>
      <c r="L121" s="214">
        <v>1</v>
      </c>
    </row>
    <row r="122" spans="5:12" x14ac:dyDescent="0.25">
      <c r="E122" s="213" t="s">
        <v>3664</v>
      </c>
      <c r="F122" s="213" t="s">
        <v>1174</v>
      </c>
      <c r="G122" s="214">
        <v>1</v>
      </c>
      <c r="J122" s="213" t="s">
        <v>781</v>
      </c>
      <c r="K122" s="213" t="s">
        <v>2784</v>
      </c>
      <c r="L122" s="214">
        <v>1</v>
      </c>
    </row>
    <row r="123" spans="5:12" x14ac:dyDescent="0.25">
      <c r="E123" s="213" t="s">
        <v>3665</v>
      </c>
      <c r="F123" s="213" t="s">
        <v>780</v>
      </c>
      <c r="G123" s="214">
        <v>1</v>
      </c>
      <c r="J123" s="213" t="s">
        <v>1179</v>
      </c>
      <c r="K123" s="213" t="s">
        <v>3840</v>
      </c>
      <c r="L123" s="214">
        <v>1</v>
      </c>
    </row>
    <row r="124" spans="5:12" x14ac:dyDescent="0.25">
      <c r="E124" s="213" t="s">
        <v>2784</v>
      </c>
      <c r="F124" s="213" t="s">
        <v>781</v>
      </c>
      <c r="G124" s="214">
        <v>1</v>
      </c>
      <c r="J124" s="213" t="s">
        <v>776</v>
      </c>
      <c r="K124" s="213" t="s">
        <v>3425</v>
      </c>
      <c r="L124" s="214">
        <v>1</v>
      </c>
    </row>
    <row r="125" spans="5:12" x14ac:dyDescent="0.25">
      <c r="E125" s="213" t="s">
        <v>3840</v>
      </c>
      <c r="F125" s="213" t="s">
        <v>1179</v>
      </c>
      <c r="G125" s="214">
        <v>1</v>
      </c>
      <c r="J125" s="213" t="s">
        <v>782</v>
      </c>
      <c r="K125" s="213" t="s">
        <v>2655</v>
      </c>
      <c r="L125" s="214">
        <v>1</v>
      </c>
    </row>
    <row r="126" spans="5:12" x14ac:dyDescent="0.25">
      <c r="E126" s="213" t="s">
        <v>2655</v>
      </c>
      <c r="F126" s="213" t="s">
        <v>782</v>
      </c>
      <c r="G126" s="214">
        <v>1</v>
      </c>
      <c r="J126" s="213" t="s">
        <v>2769</v>
      </c>
      <c r="K126" s="213" t="s">
        <v>2769</v>
      </c>
      <c r="L126" s="214">
        <v>1</v>
      </c>
    </row>
    <row r="127" spans="5:12" x14ac:dyDescent="0.25">
      <c r="E127" s="213" t="s">
        <v>2894</v>
      </c>
      <c r="F127" s="213" t="s">
        <v>783</v>
      </c>
      <c r="G127" s="214">
        <v>1</v>
      </c>
      <c r="J127" s="213" t="s">
        <v>784</v>
      </c>
      <c r="K127" s="213" t="s">
        <v>3406</v>
      </c>
      <c r="L127" s="214">
        <v>1</v>
      </c>
    </row>
    <row r="128" spans="5:12" x14ac:dyDescent="0.25">
      <c r="E128" s="213" t="s">
        <v>2769</v>
      </c>
      <c r="F128" s="213" t="s">
        <v>2769</v>
      </c>
      <c r="G128" s="214">
        <v>1</v>
      </c>
      <c r="J128" s="213" t="s">
        <v>821</v>
      </c>
      <c r="K128" s="213" t="s">
        <v>656</v>
      </c>
      <c r="L128" s="214">
        <v>1</v>
      </c>
    </row>
    <row r="129" spans="5:12" x14ac:dyDescent="0.25">
      <c r="E129" s="226"/>
      <c r="F129" s="215" t="s">
        <v>3880</v>
      </c>
      <c r="G129" s="216">
        <v>1</v>
      </c>
      <c r="J129" s="213" t="s">
        <v>822</v>
      </c>
      <c r="K129" s="213" t="s">
        <v>657</v>
      </c>
      <c r="L129" s="214">
        <v>1</v>
      </c>
    </row>
    <row r="130" spans="5:12" x14ac:dyDescent="0.25">
      <c r="E130" s="213" t="s">
        <v>3406</v>
      </c>
      <c r="F130" s="213" t="s">
        <v>784</v>
      </c>
      <c r="G130" s="214">
        <v>1</v>
      </c>
      <c r="J130" s="213" t="s">
        <v>787</v>
      </c>
      <c r="K130" s="213" t="s">
        <v>629</v>
      </c>
      <c r="L130" s="214">
        <v>1</v>
      </c>
    </row>
    <row r="131" spans="5:12" x14ac:dyDescent="0.25">
      <c r="E131" s="213" t="s">
        <v>2680</v>
      </c>
      <c r="F131" s="213" t="s">
        <v>785</v>
      </c>
      <c r="G131" s="214">
        <v>1</v>
      </c>
      <c r="J131" s="213" t="s">
        <v>2461</v>
      </c>
      <c r="K131" s="213" t="s">
        <v>3448</v>
      </c>
      <c r="L131" s="214">
        <v>1</v>
      </c>
    </row>
    <row r="132" spans="5:12" x14ac:dyDescent="0.25">
      <c r="E132" s="213" t="s">
        <v>3404</v>
      </c>
      <c r="F132" s="213" t="s">
        <v>786</v>
      </c>
      <c r="G132" s="214">
        <v>1</v>
      </c>
      <c r="J132" s="213" t="s">
        <v>2214</v>
      </c>
      <c r="K132" s="213" t="s">
        <v>3843</v>
      </c>
      <c r="L132" s="214">
        <v>1</v>
      </c>
    </row>
    <row r="133" spans="5:12" x14ac:dyDescent="0.25">
      <c r="E133" s="213" t="s">
        <v>629</v>
      </c>
      <c r="F133" s="213" t="s">
        <v>787</v>
      </c>
      <c r="G133" s="214">
        <v>1</v>
      </c>
      <c r="J133" s="213" t="s">
        <v>2141</v>
      </c>
      <c r="K133" s="213" t="s">
        <v>3458</v>
      </c>
      <c r="L133" s="214">
        <v>1</v>
      </c>
    </row>
    <row r="134" spans="5:12" x14ac:dyDescent="0.25">
      <c r="E134" s="213" t="s">
        <v>3843</v>
      </c>
      <c r="F134" s="213" t="s">
        <v>2214</v>
      </c>
      <c r="G134" s="214">
        <v>1</v>
      </c>
      <c r="J134" s="213" t="s">
        <v>2216</v>
      </c>
      <c r="K134" s="213" t="s">
        <v>3686</v>
      </c>
      <c r="L134" s="214">
        <v>1</v>
      </c>
    </row>
    <row r="135" spans="5:12" x14ac:dyDescent="0.25">
      <c r="E135" s="213" t="s">
        <v>3448</v>
      </c>
      <c r="F135" s="213" t="s">
        <v>2461</v>
      </c>
      <c r="G135" s="214">
        <v>1</v>
      </c>
      <c r="J135" s="213" t="s">
        <v>1725</v>
      </c>
      <c r="K135" s="213" t="s">
        <v>3683</v>
      </c>
      <c r="L135" s="214">
        <v>1</v>
      </c>
    </row>
    <row r="136" spans="5:12" x14ac:dyDescent="0.25">
      <c r="E136" s="213" t="s">
        <v>2789</v>
      </c>
      <c r="F136" s="213" t="s">
        <v>2215</v>
      </c>
      <c r="G136" s="214">
        <v>1</v>
      </c>
      <c r="J136" s="213" t="s">
        <v>2514</v>
      </c>
      <c r="K136" s="213" t="s">
        <v>3647</v>
      </c>
      <c r="L136" s="214">
        <v>1</v>
      </c>
    </row>
    <row r="137" spans="5:12" x14ac:dyDescent="0.25">
      <c r="E137" s="226"/>
      <c r="F137" s="215" t="s">
        <v>3873</v>
      </c>
      <c r="G137" s="216">
        <v>1</v>
      </c>
      <c r="J137" s="213" t="s">
        <v>2217</v>
      </c>
      <c r="K137" s="213" t="s">
        <v>3648</v>
      </c>
      <c r="L137" s="214">
        <v>1</v>
      </c>
    </row>
    <row r="138" spans="5:12" x14ac:dyDescent="0.25">
      <c r="E138" s="226"/>
      <c r="F138" s="215" t="s">
        <v>3875</v>
      </c>
      <c r="G138" s="216">
        <v>1</v>
      </c>
      <c r="J138" s="213" t="s">
        <v>2218</v>
      </c>
      <c r="K138" s="213" t="s">
        <v>3646</v>
      </c>
      <c r="L138" s="214">
        <v>1</v>
      </c>
    </row>
    <row r="139" spans="5:12" x14ac:dyDescent="0.25">
      <c r="E139" s="213" t="s">
        <v>3686</v>
      </c>
      <c r="F139" s="213" t="s">
        <v>2216</v>
      </c>
      <c r="G139" s="214">
        <v>1</v>
      </c>
      <c r="J139" s="213" t="s">
        <v>1640</v>
      </c>
      <c r="K139" s="213" t="s">
        <v>3645</v>
      </c>
      <c r="L139" s="214">
        <v>1</v>
      </c>
    </row>
    <row r="140" spans="5:12" x14ac:dyDescent="0.25">
      <c r="E140" s="213" t="s">
        <v>3683</v>
      </c>
      <c r="F140" s="213" t="s">
        <v>1725</v>
      </c>
      <c r="G140" s="214">
        <v>1</v>
      </c>
      <c r="J140" s="213" t="s">
        <v>823</v>
      </c>
      <c r="K140" s="213" t="s">
        <v>2295</v>
      </c>
      <c r="L140" s="214">
        <v>1</v>
      </c>
    </row>
    <row r="141" spans="5:12" x14ac:dyDescent="0.25">
      <c r="E141" s="213" t="s">
        <v>3647</v>
      </c>
      <c r="F141" s="213" t="s">
        <v>2514</v>
      </c>
      <c r="G141" s="214">
        <v>1</v>
      </c>
      <c r="J141" s="213" t="s">
        <v>824</v>
      </c>
      <c r="K141" s="213" t="s">
        <v>2294</v>
      </c>
      <c r="L141" s="214">
        <v>1</v>
      </c>
    </row>
    <row r="142" spans="5:12" x14ac:dyDescent="0.25">
      <c r="E142" s="213" t="s">
        <v>3648</v>
      </c>
      <c r="F142" s="213" t="s">
        <v>2217</v>
      </c>
      <c r="G142" s="214">
        <v>1</v>
      </c>
      <c r="J142" s="213" t="s">
        <v>1649</v>
      </c>
      <c r="K142" s="213" t="s">
        <v>635</v>
      </c>
      <c r="L142" s="214">
        <v>1</v>
      </c>
    </row>
    <row r="143" spans="5:12" x14ac:dyDescent="0.25">
      <c r="E143" s="213" t="s">
        <v>3646</v>
      </c>
      <c r="F143" s="213" t="s">
        <v>2218</v>
      </c>
      <c r="G143" s="214">
        <v>1</v>
      </c>
      <c r="J143" s="213" t="s">
        <v>827</v>
      </c>
      <c r="K143" s="213" t="s">
        <v>2777</v>
      </c>
      <c r="L143" s="214">
        <v>1</v>
      </c>
    </row>
    <row r="144" spans="5:12" x14ac:dyDescent="0.25">
      <c r="E144" s="213" t="s">
        <v>3645</v>
      </c>
      <c r="F144" s="213" t="s">
        <v>1640</v>
      </c>
      <c r="G144" s="214">
        <v>1</v>
      </c>
      <c r="J144" s="213" t="s">
        <v>825</v>
      </c>
      <c r="K144" s="213" t="s">
        <v>2757</v>
      </c>
      <c r="L144" s="214">
        <v>1</v>
      </c>
    </row>
    <row r="145" spans="5:12" x14ac:dyDescent="0.25">
      <c r="E145" s="213" t="s">
        <v>656</v>
      </c>
      <c r="F145" s="213" t="s">
        <v>821</v>
      </c>
      <c r="G145" s="214">
        <v>1</v>
      </c>
      <c r="J145" s="213" t="s">
        <v>826</v>
      </c>
      <c r="K145" s="213" t="s">
        <v>2756</v>
      </c>
      <c r="L145" s="214">
        <v>1</v>
      </c>
    </row>
    <row r="146" spans="5:12" x14ac:dyDescent="0.25">
      <c r="E146" s="213" t="s">
        <v>657</v>
      </c>
      <c r="F146" s="213" t="s">
        <v>822</v>
      </c>
      <c r="G146" s="214">
        <v>1</v>
      </c>
      <c r="J146" s="213" t="s">
        <v>3869</v>
      </c>
      <c r="K146" s="213" t="s">
        <v>2790</v>
      </c>
      <c r="L146" s="214">
        <v>1</v>
      </c>
    </row>
    <row r="147" spans="5:12" x14ac:dyDescent="0.25">
      <c r="E147" s="213" t="s">
        <v>2295</v>
      </c>
      <c r="F147" s="213" t="s">
        <v>823</v>
      </c>
      <c r="G147" s="214">
        <v>1</v>
      </c>
      <c r="J147" s="213" t="s">
        <v>3871</v>
      </c>
      <c r="K147" s="213" t="s">
        <v>2790</v>
      </c>
      <c r="L147" s="214">
        <v>1</v>
      </c>
    </row>
    <row r="148" spans="5:12" x14ac:dyDescent="0.25">
      <c r="E148" s="213" t="s">
        <v>2294</v>
      </c>
      <c r="F148" s="213" t="s">
        <v>824</v>
      </c>
      <c r="G148" s="214">
        <v>1</v>
      </c>
      <c r="J148" s="213" t="s">
        <v>3873</v>
      </c>
      <c r="K148" s="213" t="s">
        <v>2789</v>
      </c>
      <c r="L148" s="214">
        <v>1</v>
      </c>
    </row>
    <row r="149" spans="5:12" x14ac:dyDescent="0.25">
      <c r="E149" s="213" t="s">
        <v>635</v>
      </c>
      <c r="F149" s="213" t="s">
        <v>1649</v>
      </c>
      <c r="G149" s="214">
        <v>1</v>
      </c>
      <c r="J149" s="213" t="s">
        <v>3875</v>
      </c>
      <c r="K149" s="213" t="s">
        <v>2789</v>
      </c>
      <c r="L149" s="214">
        <v>1</v>
      </c>
    </row>
    <row r="150" spans="5:12" x14ac:dyDescent="0.25">
      <c r="E150" s="213" t="s">
        <v>2757</v>
      </c>
      <c r="F150" s="213" t="s">
        <v>825</v>
      </c>
      <c r="G150" s="214">
        <v>1</v>
      </c>
      <c r="J150" s="213" t="s">
        <v>829</v>
      </c>
      <c r="K150" s="213" t="s">
        <v>3420</v>
      </c>
      <c r="L150" s="214">
        <v>1</v>
      </c>
    </row>
    <row r="151" spans="5:12" x14ac:dyDescent="0.25">
      <c r="E151" s="213" t="s">
        <v>2756</v>
      </c>
      <c r="F151" s="213" t="s">
        <v>826</v>
      </c>
      <c r="G151" s="214">
        <v>1</v>
      </c>
      <c r="J151" s="213" t="s">
        <v>828</v>
      </c>
      <c r="K151" s="213" t="s">
        <v>2653</v>
      </c>
      <c r="L151" s="214">
        <v>1</v>
      </c>
    </row>
    <row r="152" spans="5:12" x14ac:dyDescent="0.25">
      <c r="E152" s="213" t="s">
        <v>2777</v>
      </c>
      <c r="F152" s="213" t="s">
        <v>827</v>
      </c>
      <c r="G152" s="214">
        <v>1</v>
      </c>
      <c r="J152" s="213" t="s">
        <v>830</v>
      </c>
      <c r="K152" s="213" t="s">
        <v>3421</v>
      </c>
      <c r="L152" s="214">
        <v>1</v>
      </c>
    </row>
    <row r="153" spans="5:12" x14ac:dyDescent="0.25">
      <c r="E153" s="213" t="s">
        <v>2653</v>
      </c>
      <c r="F153" s="213" t="s">
        <v>828</v>
      </c>
      <c r="G153" s="214">
        <v>1</v>
      </c>
      <c r="J153" s="213" t="s">
        <v>1461</v>
      </c>
      <c r="K153" s="213" t="s">
        <v>523</v>
      </c>
      <c r="L153" s="214">
        <v>1</v>
      </c>
    </row>
    <row r="154" spans="5:12" x14ac:dyDescent="0.25">
      <c r="E154" s="213" t="s">
        <v>3420</v>
      </c>
      <c r="F154" s="213" t="s">
        <v>829</v>
      </c>
      <c r="G154" s="214">
        <v>1</v>
      </c>
      <c r="J154" s="213" t="s">
        <v>831</v>
      </c>
      <c r="K154" s="213" t="s">
        <v>2646</v>
      </c>
      <c r="L154" s="214">
        <v>1</v>
      </c>
    </row>
    <row r="155" spans="5:12" x14ac:dyDescent="0.25">
      <c r="E155" s="213" t="s">
        <v>3421</v>
      </c>
      <c r="F155" s="213" t="s">
        <v>830</v>
      </c>
      <c r="G155" s="214">
        <v>1</v>
      </c>
      <c r="J155" s="213" t="s">
        <v>832</v>
      </c>
      <c r="K155" s="213" t="s">
        <v>2648</v>
      </c>
      <c r="L155" s="214">
        <v>1</v>
      </c>
    </row>
    <row r="156" spans="5:12" x14ac:dyDescent="0.25">
      <c r="E156" s="213" t="s">
        <v>523</v>
      </c>
      <c r="F156" s="213" t="s">
        <v>1461</v>
      </c>
      <c r="G156" s="214">
        <v>1</v>
      </c>
      <c r="J156" s="213" t="s">
        <v>833</v>
      </c>
      <c r="K156" s="213" t="s">
        <v>2647</v>
      </c>
      <c r="L156" s="214">
        <v>1</v>
      </c>
    </row>
    <row r="157" spans="5:12" x14ac:dyDescent="0.25">
      <c r="E157" s="213" t="s">
        <v>2646</v>
      </c>
      <c r="F157" s="213" t="s">
        <v>831</v>
      </c>
      <c r="G157" s="214">
        <v>1</v>
      </c>
      <c r="J157" s="213" t="s">
        <v>834</v>
      </c>
      <c r="K157" s="213" t="s">
        <v>3662</v>
      </c>
      <c r="L157" s="214">
        <v>1</v>
      </c>
    </row>
    <row r="158" spans="5:12" x14ac:dyDescent="0.25">
      <c r="E158" s="213" t="s">
        <v>2648</v>
      </c>
      <c r="F158" s="213" t="s">
        <v>832</v>
      </c>
      <c r="G158" s="214">
        <v>1</v>
      </c>
      <c r="J158" s="213" t="s">
        <v>835</v>
      </c>
      <c r="K158" s="213" t="s">
        <v>2645</v>
      </c>
      <c r="L158" s="214">
        <v>1</v>
      </c>
    </row>
    <row r="159" spans="5:12" x14ac:dyDescent="0.25">
      <c r="E159" s="213" t="s">
        <v>2647</v>
      </c>
      <c r="F159" s="213" t="s">
        <v>833</v>
      </c>
      <c r="G159" s="214">
        <v>1</v>
      </c>
      <c r="J159" s="213" t="s">
        <v>3010</v>
      </c>
      <c r="K159" s="213" t="s">
        <v>2331</v>
      </c>
      <c r="L159" s="214">
        <v>1</v>
      </c>
    </row>
    <row r="160" spans="5:12" x14ac:dyDescent="0.25">
      <c r="E160" s="213" t="s">
        <v>3662</v>
      </c>
      <c r="F160" s="213" t="s">
        <v>834</v>
      </c>
      <c r="G160" s="214">
        <v>1</v>
      </c>
      <c r="J160" s="213" t="s">
        <v>836</v>
      </c>
      <c r="K160" s="213" t="s">
        <v>632</v>
      </c>
      <c r="L160" s="214">
        <v>1</v>
      </c>
    </row>
    <row r="161" spans="5:12" x14ac:dyDescent="0.25">
      <c r="E161" s="213" t="s">
        <v>2645</v>
      </c>
      <c r="F161" s="213" t="s">
        <v>835</v>
      </c>
      <c r="G161" s="214">
        <v>1</v>
      </c>
      <c r="J161" s="213" t="s">
        <v>3017</v>
      </c>
      <c r="K161" s="213" t="s">
        <v>2767</v>
      </c>
      <c r="L161" s="214">
        <v>1</v>
      </c>
    </row>
    <row r="162" spans="5:12" x14ac:dyDescent="0.25">
      <c r="E162" s="213" t="s">
        <v>2331</v>
      </c>
      <c r="F162" s="213" t="s">
        <v>3010</v>
      </c>
      <c r="G162" s="214">
        <v>1</v>
      </c>
      <c r="J162" s="213" t="s">
        <v>837</v>
      </c>
      <c r="K162" s="213" t="s">
        <v>2329</v>
      </c>
      <c r="L162" s="214">
        <v>1</v>
      </c>
    </row>
    <row r="163" spans="5:12" x14ac:dyDescent="0.25">
      <c r="E163" s="213" t="s">
        <v>632</v>
      </c>
      <c r="F163" s="213" t="s">
        <v>836</v>
      </c>
      <c r="G163" s="214">
        <v>1</v>
      </c>
      <c r="J163" s="213" t="s">
        <v>838</v>
      </c>
      <c r="K163" s="213" t="s">
        <v>615</v>
      </c>
      <c r="L163" s="214">
        <v>1</v>
      </c>
    </row>
    <row r="164" spans="5:12" x14ac:dyDescent="0.25">
      <c r="E164" s="213" t="s">
        <v>2767</v>
      </c>
      <c r="F164" s="213" t="s">
        <v>3017</v>
      </c>
      <c r="G164" s="214">
        <v>1</v>
      </c>
      <c r="J164" s="213" t="s">
        <v>3021</v>
      </c>
      <c r="K164" s="213" t="s">
        <v>71</v>
      </c>
      <c r="L164" s="214">
        <v>1</v>
      </c>
    </row>
    <row r="165" spans="5:12" x14ac:dyDescent="0.25">
      <c r="E165" s="213" t="s">
        <v>2329</v>
      </c>
      <c r="F165" s="213" t="s">
        <v>837</v>
      </c>
      <c r="G165" s="214">
        <v>1</v>
      </c>
      <c r="J165" s="213" t="s">
        <v>1549</v>
      </c>
      <c r="K165" s="213" t="s">
        <v>1315</v>
      </c>
      <c r="L165" s="214">
        <v>1</v>
      </c>
    </row>
    <row r="166" spans="5:12" x14ac:dyDescent="0.25">
      <c r="E166" s="213" t="s">
        <v>615</v>
      </c>
      <c r="F166" s="213" t="s">
        <v>838</v>
      </c>
      <c r="G166" s="214">
        <v>1</v>
      </c>
      <c r="J166" s="213" t="s">
        <v>1897</v>
      </c>
      <c r="K166" s="213" t="s">
        <v>3663</v>
      </c>
      <c r="L166" s="214">
        <v>1</v>
      </c>
    </row>
    <row r="167" spans="5:12" x14ac:dyDescent="0.25">
      <c r="E167" s="213" t="s">
        <v>71</v>
      </c>
      <c r="F167" s="213" t="s">
        <v>3021</v>
      </c>
      <c r="G167" s="214">
        <v>1</v>
      </c>
      <c r="J167" s="213" t="s">
        <v>1908</v>
      </c>
      <c r="K167" s="213" t="s">
        <v>620</v>
      </c>
      <c r="L167" s="214">
        <v>1</v>
      </c>
    </row>
    <row r="168" spans="5:12" x14ac:dyDescent="0.25">
      <c r="E168" s="213" t="s">
        <v>2768</v>
      </c>
      <c r="F168" s="213" t="s">
        <v>839</v>
      </c>
      <c r="G168" s="214">
        <v>1</v>
      </c>
      <c r="J168" s="213" t="s">
        <v>842</v>
      </c>
      <c r="K168" s="213" t="s">
        <v>2786</v>
      </c>
      <c r="L168" s="214">
        <v>1</v>
      </c>
    </row>
    <row r="169" spans="5:12" x14ac:dyDescent="0.25">
      <c r="E169" s="213" t="s">
        <v>2763</v>
      </c>
      <c r="F169" s="213" t="s">
        <v>840</v>
      </c>
      <c r="G169" s="214">
        <v>1</v>
      </c>
      <c r="J169" s="213" t="s">
        <v>839</v>
      </c>
      <c r="K169" s="213" t="s">
        <v>2768</v>
      </c>
      <c r="L169" s="214">
        <v>1</v>
      </c>
    </row>
    <row r="170" spans="5:12" x14ac:dyDescent="0.25">
      <c r="E170" s="213" t="s">
        <v>2581</v>
      </c>
      <c r="F170" s="213" t="s">
        <v>841</v>
      </c>
      <c r="G170" s="214">
        <v>1</v>
      </c>
      <c r="J170" s="213" t="s">
        <v>840</v>
      </c>
      <c r="K170" s="213" t="s">
        <v>2763</v>
      </c>
      <c r="L170" s="214">
        <v>1</v>
      </c>
    </row>
    <row r="171" spans="5:12" x14ac:dyDescent="0.25">
      <c r="E171" s="213" t="s">
        <v>2786</v>
      </c>
      <c r="F171" s="213" t="s">
        <v>842</v>
      </c>
      <c r="G171" s="214">
        <v>1</v>
      </c>
      <c r="J171" s="213" t="s">
        <v>841</v>
      </c>
      <c r="K171" s="213" t="s">
        <v>2581</v>
      </c>
      <c r="L171" s="214">
        <v>1</v>
      </c>
    </row>
    <row r="172" spans="5:12" x14ac:dyDescent="0.25">
      <c r="E172" s="226"/>
      <c r="F172" s="215" t="s">
        <v>1673</v>
      </c>
      <c r="G172" s="216">
        <v>1</v>
      </c>
      <c r="J172" s="213" t="s">
        <v>1925</v>
      </c>
      <c r="K172" s="213" t="s">
        <v>623</v>
      </c>
      <c r="L172" s="214">
        <v>1</v>
      </c>
    </row>
    <row r="173" spans="5:12" x14ac:dyDescent="0.25">
      <c r="E173" s="213" t="s">
        <v>1315</v>
      </c>
      <c r="F173" s="213" t="s">
        <v>1549</v>
      </c>
      <c r="G173" s="214">
        <v>1</v>
      </c>
      <c r="J173" s="213" t="s">
        <v>2133</v>
      </c>
      <c r="K173" s="213" t="s">
        <v>3449</v>
      </c>
      <c r="L173" s="214">
        <v>1</v>
      </c>
    </row>
    <row r="174" spans="5:12" x14ac:dyDescent="0.25">
      <c r="E174" s="213" t="s">
        <v>3663</v>
      </c>
      <c r="F174" s="213" t="s">
        <v>1897</v>
      </c>
      <c r="G174" s="214">
        <v>1</v>
      </c>
      <c r="J174" s="213" t="s">
        <v>1927</v>
      </c>
      <c r="K174" s="213" t="s">
        <v>2787</v>
      </c>
      <c r="L174" s="214">
        <v>1</v>
      </c>
    </row>
    <row r="175" spans="5:12" x14ac:dyDescent="0.25">
      <c r="E175" s="213" t="s">
        <v>620</v>
      </c>
      <c r="F175" s="213" t="s">
        <v>1908</v>
      </c>
      <c r="G175" s="214">
        <v>1</v>
      </c>
      <c r="J175" s="213" t="s">
        <v>844</v>
      </c>
      <c r="K175" s="213" t="s">
        <v>2643</v>
      </c>
      <c r="L175" s="214">
        <v>1</v>
      </c>
    </row>
    <row r="176" spans="5:12" x14ac:dyDescent="0.25">
      <c r="E176" s="213" t="s">
        <v>623</v>
      </c>
      <c r="F176" s="213" t="s">
        <v>1925</v>
      </c>
      <c r="G176" s="214">
        <v>1</v>
      </c>
      <c r="J176" s="213" t="s">
        <v>845</v>
      </c>
      <c r="K176" s="213" t="s">
        <v>2794</v>
      </c>
      <c r="L176" s="214">
        <v>1</v>
      </c>
    </row>
    <row r="177" spans="5:12" x14ac:dyDescent="0.25">
      <c r="E177" s="213" t="s">
        <v>2321</v>
      </c>
      <c r="F177" s="213" t="s">
        <v>843</v>
      </c>
      <c r="G177" s="214">
        <v>1</v>
      </c>
      <c r="J177" s="213" t="s">
        <v>2352</v>
      </c>
      <c r="K177" s="213" t="s">
        <v>648</v>
      </c>
      <c r="L177" s="214">
        <v>1</v>
      </c>
    </row>
    <row r="178" spans="5:12" x14ac:dyDescent="0.25">
      <c r="E178" s="213" t="s">
        <v>2643</v>
      </c>
      <c r="F178" s="213" t="s">
        <v>844</v>
      </c>
      <c r="G178" s="214">
        <v>1</v>
      </c>
      <c r="J178" s="213" t="s">
        <v>846</v>
      </c>
      <c r="K178" s="213" t="s">
        <v>524</v>
      </c>
      <c r="L178" s="214">
        <v>1</v>
      </c>
    </row>
    <row r="179" spans="5:12" x14ac:dyDescent="0.25">
      <c r="E179" s="213" t="s">
        <v>2787</v>
      </c>
      <c r="F179" s="213" t="s">
        <v>1927</v>
      </c>
      <c r="G179" s="214">
        <v>1</v>
      </c>
      <c r="J179" s="213" t="s">
        <v>1673</v>
      </c>
      <c r="K179" s="213" t="s">
        <v>2786</v>
      </c>
      <c r="L179" s="214">
        <v>1</v>
      </c>
    </row>
    <row r="180" spans="5:12" x14ac:dyDescent="0.25">
      <c r="E180" s="213" t="s">
        <v>1314</v>
      </c>
      <c r="F180" s="213" t="s">
        <v>3811</v>
      </c>
      <c r="G180" s="214">
        <v>1</v>
      </c>
      <c r="J180" s="213" t="s">
        <v>3047</v>
      </c>
      <c r="K180" s="213" t="s">
        <v>3460</v>
      </c>
      <c r="L180" s="214">
        <v>1</v>
      </c>
    </row>
    <row r="181" spans="5:12" x14ac:dyDescent="0.25">
      <c r="E181" s="213" t="s">
        <v>2794</v>
      </c>
      <c r="F181" s="213" t="s">
        <v>845</v>
      </c>
      <c r="G181" s="214">
        <v>1</v>
      </c>
      <c r="J181" s="213" t="s">
        <v>847</v>
      </c>
      <c r="K181" s="213" t="s">
        <v>2895</v>
      </c>
      <c r="L181" s="214">
        <v>1</v>
      </c>
    </row>
    <row r="182" spans="5:12" x14ac:dyDescent="0.25">
      <c r="E182" s="213" t="s">
        <v>648</v>
      </c>
      <c r="F182" s="213" t="s">
        <v>2352</v>
      </c>
      <c r="G182" s="214">
        <v>1</v>
      </c>
      <c r="J182" s="213" t="s">
        <v>848</v>
      </c>
      <c r="K182" s="213" t="s">
        <v>1056</v>
      </c>
      <c r="L182" s="214">
        <v>1</v>
      </c>
    </row>
    <row r="183" spans="5:12" x14ac:dyDescent="0.25">
      <c r="E183" s="213" t="s">
        <v>524</v>
      </c>
      <c r="F183" s="213" t="s">
        <v>846</v>
      </c>
      <c r="G183" s="214">
        <v>1</v>
      </c>
      <c r="J183" s="213" t="s">
        <v>3056</v>
      </c>
      <c r="K183" s="213" t="s">
        <v>1055</v>
      </c>
      <c r="L183" s="214">
        <v>1</v>
      </c>
    </row>
    <row r="184" spans="5:12" x14ac:dyDescent="0.25">
      <c r="E184" s="213" t="s">
        <v>3460</v>
      </c>
      <c r="F184" s="213" t="s">
        <v>3047</v>
      </c>
      <c r="G184" s="214">
        <v>1</v>
      </c>
      <c r="J184" s="213" t="s">
        <v>3061</v>
      </c>
      <c r="K184" s="213" t="s">
        <v>2323</v>
      </c>
      <c r="L184" s="214">
        <v>1</v>
      </c>
    </row>
    <row r="185" spans="5:12" x14ac:dyDescent="0.25">
      <c r="E185" s="213" t="s">
        <v>624</v>
      </c>
      <c r="F185" s="213" t="s">
        <v>529</v>
      </c>
      <c r="G185" s="214">
        <v>1</v>
      </c>
      <c r="J185" s="213" t="s">
        <v>849</v>
      </c>
      <c r="K185" s="213" t="s">
        <v>2783</v>
      </c>
      <c r="L185" s="214">
        <v>1</v>
      </c>
    </row>
    <row r="186" spans="5:12" x14ac:dyDescent="0.25">
      <c r="E186" s="213" t="s">
        <v>2895</v>
      </c>
      <c r="F186" s="213" t="s">
        <v>847</v>
      </c>
      <c r="G186" s="214">
        <v>1</v>
      </c>
      <c r="J186" s="213" t="s">
        <v>3342</v>
      </c>
      <c r="K186" s="213" t="s">
        <v>2792</v>
      </c>
      <c r="L186" s="214">
        <v>1</v>
      </c>
    </row>
    <row r="187" spans="5:12" x14ac:dyDescent="0.25">
      <c r="E187" s="213" t="s">
        <v>1056</v>
      </c>
      <c r="F187" s="213" t="s">
        <v>848</v>
      </c>
      <c r="G187" s="214">
        <v>1</v>
      </c>
      <c r="J187" s="213" t="s">
        <v>850</v>
      </c>
      <c r="K187" s="213" t="s">
        <v>2669</v>
      </c>
      <c r="L187" s="214">
        <v>1</v>
      </c>
    </row>
    <row r="188" spans="5:12" x14ac:dyDescent="0.25">
      <c r="E188" s="213" t="s">
        <v>1055</v>
      </c>
      <c r="F188" s="213" t="s">
        <v>3056</v>
      </c>
      <c r="G188" s="214">
        <v>1</v>
      </c>
      <c r="J188" s="213" t="s">
        <v>2595</v>
      </c>
      <c r="K188" s="213" t="s">
        <v>2676</v>
      </c>
      <c r="L188" s="214">
        <v>1</v>
      </c>
    </row>
    <row r="189" spans="5:12" x14ac:dyDescent="0.25">
      <c r="E189" s="213" t="s">
        <v>2323</v>
      </c>
      <c r="F189" s="213" t="s">
        <v>3061</v>
      </c>
      <c r="G189" s="214">
        <v>1</v>
      </c>
      <c r="J189" s="213" t="s">
        <v>3349</v>
      </c>
      <c r="K189" s="213" t="s">
        <v>2750</v>
      </c>
      <c r="L189" s="214">
        <v>1</v>
      </c>
    </row>
    <row r="190" spans="5:12" x14ac:dyDescent="0.25">
      <c r="E190" s="213" t="s">
        <v>2783</v>
      </c>
      <c r="F190" s="213" t="s">
        <v>849</v>
      </c>
      <c r="G190" s="214">
        <v>1</v>
      </c>
      <c r="J190" s="213" t="s">
        <v>4125</v>
      </c>
      <c r="K190" s="213" t="s">
        <v>4126</v>
      </c>
      <c r="L190" s="214">
        <v>1</v>
      </c>
    </row>
    <row r="191" spans="5:12" x14ac:dyDescent="0.25">
      <c r="E191" s="213" t="s">
        <v>2792</v>
      </c>
      <c r="F191" s="213" t="s">
        <v>3342</v>
      </c>
      <c r="G191" s="214">
        <v>1</v>
      </c>
      <c r="J191" s="213" t="s">
        <v>4077</v>
      </c>
      <c r="K191" s="213" t="s">
        <v>4063</v>
      </c>
      <c r="L191" s="214">
        <v>1</v>
      </c>
    </row>
    <row r="192" spans="5:12" x14ac:dyDescent="0.25">
      <c r="E192" s="213" t="s">
        <v>2669</v>
      </c>
      <c r="F192" s="213" t="s">
        <v>850</v>
      </c>
      <c r="G192" s="214">
        <v>1</v>
      </c>
      <c r="J192" s="213" t="s">
        <v>2672</v>
      </c>
      <c r="K192" s="213" t="s">
        <v>2672</v>
      </c>
      <c r="L192" s="214">
        <v>1</v>
      </c>
    </row>
    <row r="193" spans="5:12" x14ac:dyDescent="0.25">
      <c r="E193" s="213" t="s">
        <v>2676</v>
      </c>
      <c r="F193" s="213" t="s">
        <v>2595</v>
      </c>
      <c r="G193" s="214">
        <v>1</v>
      </c>
      <c r="J193" s="213" t="s">
        <v>2596</v>
      </c>
      <c r="K193" s="213" t="s">
        <v>2759</v>
      </c>
      <c r="L193" s="214">
        <v>1</v>
      </c>
    </row>
    <row r="194" spans="5:12" x14ac:dyDescent="0.25">
      <c r="E194" s="213" t="s">
        <v>2750</v>
      </c>
      <c r="F194" s="213" t="s">
        <v>3349</v>
      </c>
      <c r="G194" s="214">
        <v>1</v>
      </c>
      <c r="J194" s="213" t="s">
        <v>3878</v>
      </c>
      <c r="K194" s="213" t="s">
        <v>2764</v>
      </c>
      <c r="L194" s="214">
        <v>1</v>
      </c>
    </row>
    <row r="195" spans="5:12" x14ac:dyDescent="0.25">
      <c r="E195" s="213" t="s">
        <v>4126</v>
      </c>
      <c r="F195" s="213" t="s">
        <v>4125</v>
      </c>
      <c r="G195" s="214">
        <v>1</v>
      </c>
      <c r="J195" s="213" t="s">
        <v>1251</v>
      </c>
      <c r="K195" s="213" t="s">
        <v>1251</v>
      </c>
      <c r="L195" s="214">
        <v>1</v>
      </c>
    </row>
    <row r="196" spans="5:12" x14ac:dyDescent="0.25">
      <c r="E196" s="213" t="s">
        <v>4063</v>
      </c>
      <c r="F196" s="213" t="s">
        <v>4077</v>
      </c>
      <c r="G196" s="214">
        <v>1</v>
      </c>
      <c r="J196" s="213" t="s">
        <v>3366</v>
      </c>
      <c r="K196" s="213" t="s">
        <v>2671</v>
      </c>
      <c r="L196" s="214">
        <v>1</v>
      </c>
    </row>
    <row r="197" spans="5:12" x14ac:dyDescent="0.25">
      <c r="E197" s="213" t="s">
        <v>2672</v>
      </c>
      <c r="F197" s="213" t="s">
        <v>2672</v>
      </c>
      <c r="G197" s="214">
        <v>1</v>
      </c>
      <c r="J197" s="213" t="s">
        <v>2598</v>
      </c>
      <c r="K197" s="213" t="s">
        <v>2657</v>
      </c>
      <c r="L197" s="214">
        <v>1</v>
      </c>
    </row>
    <row r="198" spans="5:12" x14ac:dyDescent="0.25">
      <c r="E198" s="213" t="s">
        <v>2759</v>
      </c>
      <c r="F198" s="213" t="s">
        <v>2596</v>
      </c>
      <c r="G198" s="214">
        <v>1</v>
      </c>
      <c r="J198" s="213" t="s">
        <v>2599</v>
      </c>
      <c r="K198" s="213" t="s">
        <v>2751</v>
      </c>
      <c r="L198" s="214">
        <v>1</v>
      </c>
    </row>
    <row r="199" spans="5:12" x14ac:dyDescent="0.25">
      <c r="E199" s="213" t="s">
        <v>2764</v>
      </c>
      <c r="F199" s="213" t="s">
        <v>2597</v>
      </c>
      <c r="G199" s="214">
        <v>1</v>
      </c>
      <c r="J199" s="213" t="s">
        <v>2600</v>
      </c>
      <c r="K199" s="213" t="s">
        <v>1049</v>
      </c>
      <c r="L199" s="214">
        <v>1</v>
      </c>
    </row>
    <row r="200" spans="5:12" x14ac:dyDescent="0.25">
      <c r="E200" s="226"/>
      <c r="F200" s="215" t="s">
        <v>3878</v>
      </c>
      <c r="G200" s="216">
        <v>1</v>
      </c>
      <c r="J200" s="213" t="s">
        <v>3367</v>
      </c>
      <c r="K200" s="213" t="s">
        <v>1053</v>
      </c>
      <c r="L200" s="214">
        <v>1</v>
      </c>
    </row>
    <row r="201" spans="5:12" x14ac:dyDescent="0.25">
      <c r="E201" s="213" t="s">
        <v>1251</v>
      </c>
      <c r="F201" s="213" t="s">
        <v>1251</v>
      </c>
      <c r="G201" s="214">
        <v>1</v>
      </c>
      <c r="J201" s="213" t="s">
        <v>3880</v>
      </c>
      <c r="K201" s="213" t="s">
        <v>2769</v>
      </c>
      <c r="L201" s="214">
        <v>1</v>
      </c>
    </row>
    <row r="202" spans="5:12" x14ac:dyDescent="0.25">
      <c r="E202" s="213" t="s">
        <v>2671</v>
      </c>
      <c r="F202" s="213" t="s">
        <v>3366</v>
      </c>
      <c r="G202" s="214">
        <v>1</v>
      </c>
      <c r="J202" s="213" t="s">
        <v>2601</v>
      </c>
      <c r="K202" s="213" t="s">
        <v>2761</v>
      </c>
      <c r="L202" s="214">
        <v>1</v>
      </c>
    </row>
    <row r="203" spans="5:12" x14ac:dyDescent="0.25">
      <c r="E203" s="213" t="s">
        <v>2657</v>
      </c>
      <c r="F203" s="213" t="s">
        <v>2598</v>
      </c>
      <c r="G203" s="214">
        <v>1</v>
      </c>
      <c r="J203" s="213" t="s">
        <v>425</v>
      </c>
      <c r="K203" s="213" t="s">
        <v>2684</v>
      </c>
      <c r="L203" s="214">
        <v>1</v>
      </c>
    </row>
    <row r="204" spans="5:12" x14ac:dyDescent="0.25">
      <c r="E204" s="213" t="s">
        <v>2751</v>
      </c>
      <c r="F204" s="213" t="s">
        <v>2599</v>
      </c>
      <c r="G204" s="214">
        <v>1</v>
      </c>
      <c r="J204" s="213" t="s">
        <v>459</v>
      </c>
      <c r="K204" s="213" t="s">
        <v>2785</v>
      </c>
      <c r="L204" s="214">
        <v>1</v>
      </c>
    </row>
    <row r="205" spans="5:12" x14ac:dyDescent="0.25">
      <c r="E205" s="213" t="s">
        <v>1049</v>
      </c>
      <c r="F205" s="213" t="s">
        <v>2600</v>
      </c>
      <c r="G205" s="214">
        <v>1</v>
      </c>
      <c r="J205" s="213" t="s">
        <v>771</v>
      </c>
      <c r="K205" s="213" t="s">
        <v>2291</v>
      </c>
      <c r="L205" s="214">
        <v>1</v>
      </c>
    </row>
    <row r="206" spans="5:12" x14ac:dyDescent="0.25">
      <c r="E206" s="213" t="s">
        <v>1053</v>
      </c>
      <c r="F206" s="213" t="s">
        <v>3367</v>
      </c>
      <c r="G206" s="214">
        <v>1</v>
      </c>
      <c r="J206" s="213" t="s">
        <v>653</v>
      </c>
      <c r="K206" s="213" t="s">
        <v>653</v>
      </c>
      <c r="L206" s="214">
        <v>1</v>
      </c>
    </row>
    <row r="207" spans="5:12" x14ac:dyDescent="0.25">
      <c r="E207" s="213" t="s">
        <v>2761</v>
      </c>
      <c r="F207" s="213" t="s">
        <v>2601</v>
      </c>
      <c r="G207" s="214">
        <v>1</v>
      </c>
      <c r="J207" s="213" t="s">
        <v>2602</v>
      </c>
      <c r="K207" s="213" t="s">
        <v>3660</v>
      </c>
      <c r="L207" s="214">
        <v>1</v>
      </c>
    </row>
    <row r="208" spans="5:12" x14ac:dyDescent="0.25">
      <c r="E208" s="213" t="s">
        <v>2684</v>
      </c>
      <c r="F208" s="213" t="s">
        <v>425</v>
      </c>
      <c r="G208" s="214">
        <v>1</v>
      </c>
      <c r="J208" s="213" t="s">
        <v>3882</v>
      </c>
      <c r="K208" s="213" t="s">
        <v>2893</v>
      </c>
      <c r="L208" s="214">
        <v>1</v>
      </c>
    </row>
    <row r="209" spans="5:12" x14ac:dyDescent="0.25">
      <c r="E209" s="213" t="s">
        <v>2785</v>
      </c>
      <c r="F209" s="213" t="s">
        <v>459</v>
      </c>
      <c r="G209" s="214">
        <v>1</v>
      </c>
      <c r="J209" s="213" t="s">
        <v>843</v>
      </c>
      <c r="K209" s="213" t="s">
        <v>2321</v>
      </c>
      <c r="L209" s="214">
        <v>1</v>
      </c>
    </row>
    <row r="210" spans="5:12" x14ac:dyDescent="0.25">
      <c r="E210" s="213" t="s">
        <v>653</v>
      </c>
      <c r="F210" s="213" t="s">
        <v>653</v>
      </c>
      <c r="G210" s="214">
        <v>1</v>
      </c>
      <c r="J210" s="213" t="s">
        <v>2603</v>
      </c>
      <c r="K210" s="213" t="s">
        <v>2685</v>
      </c>
      <c r="L210" s="214">
        <v>1</v>
      </c>
    </row>
    <row r="211" spans="5:12" x14ac:dyDescent="0.25">
      <c r="E211" s="213" t="s">
        <v>3660</v>
      </c>
      <c r="F211" s="213" t="s">
        <v>2602</v>
      </c>
      <c r="G211" s="214">
        <v>1</v>
      </c>
      <c r="J211" s="213" t="s">
        <v>1268</v>
      </c>
      <c r="K211" s="213" t="s">
        <v>1048</v>
      </c>
      <c r="L211" s="214">
        <v>1</v>
      </c>
    </row>
    <row r="212" spans="5:12" x14ac:dyDescent="0.25">
      <c r="E212" s="213" t="s">
        <v>2685</v>
      </c>
      <c r="F212" s="213" t="s">
        <v>2603</v>
      </c>
      <c r="G212" s="214">
        <v>1</v>
      </c>
      <c r="J212" s="213" t="s">
        <v>493</v>
      </c>
      <c r="K212" s="213" t="s">
        <v>630</v>
      </c>
      <c r="L212" s="214">
        <v>1</v>
      </c>
    </row>
    <row r="213" spans="5:12" x14ac:dyDescent="0.25">
      <c r="E213" s="213" t="s">
        <v>1048</v>
      </c>
      <c r="F213" s="213" t="s">
        <v>1268</v>
      </c>
      <c r="G213" s="214">
        <v>1</v>
      </c>
      <c r="J213" s="213" t="s">
        <v>1757</v>
      </c>
      <c r="K213" s="213" t="s">
        <v>2292</v>
      </c>
      <c r="L213" s="214">
        <v>1</v>
      </c>
    </row>
    <row r="214" spans="5:12" x14ac:dyDescent="0.25">
      <c r="E214" s="213" t="s">
        <v>630</v>
      </c>
      <c r="F214" s="213" t="s">
        <v>493</v>
      </c>
      <c r="G214" s="214">
        <v>1</v>
      </c>
      <c r="J214" s="213" t="s">
        <v>1756</v>
      </c>
      <c r="K214" s="213" t="s">
        <v>650</v>
      </c>
      <c r="L214" s="214">
        <v>1</v>
      </c>
    </row>
    <row r="215" spans="5:12" x14ac:dyDescent="0.25">
      <c r="E215" s="213" t="s">
        <v>650</v>
      </c>
      <c r="F215" s="213" t="s">
        <v>1756</v>
      </c>
      <c r="G215" s="214">
        <v>1</v>
      </c>
      <c r="J215" s="213" t="s">
        <v>3884</v>
      </c>
      <c r="K215" s="213" t="s">
        <v>650</v>
      </c>
      <c r="L215" s="214">
        <v>1</v>
      </c>
    </row>
    <row r="216" spans="5:12" x14ac:dyDescent="0.25">
      <c r="E216" s="226"/>
      <c r="F216" s="215" t="s">
        <v>3884</v>
      </c>
      <c r="G216" s="216">
        <v>1</v>
      </c>
      <c r="J216" s="213" t="s">
        <v>1758</v>
      </c>
      <c r="K216" s="213" t="s">
        <v>1247</v>
      </c>
      <c r="L216" s="214">
        <v>1</v>
      </c>
    </row>
    <row r="217" spans="5:12" x14ac:dyDescent="0.25">
      <c r="E217" s="213" t="s">
        <v>2292</v>
      </c>
      <c r="F217" s="213" t="s">
        <v>1757</v>
      </c>
      <c r="G217" s="214">
        <v>1</v>
      </c>
      <c r="J217" s="213" t="s">
        <v>395</v>
      </c>
      <c r="K217" s="213" t="s">
        <v>2888</v>
      </c>
      <c r="L217" s="214">
        <v>1</v>
      </c>
    </row>
    <row r="218" spans="5:12" x14ac:dyDescent="0.25">
      <c r="E218" s="213" t="s">
        <v>1247</v>
      </c>
      <c r="F218" s="213" t="s">
        <v>1758</v>
      </c>
      <c r="G218" s="214">
        <v>1</v>
      </c>
      <c r="J218" s="213" t="s">
        <v>152</v>
      </c>
      <c r="K218" s="213" t="s">
        <v>2885</v>
      </c>
      <c r="L218" s="214">
        <v>1</v>
      </c>
    </row>
    <row r="219" spans="5:12" x14ac:dyDescent="0.25">
      <c r="E219" s="213" t="s">
        <v>2885</v>
      </c>
      <c r="F219" s="213" t="s">
        <v>152</v>
      </c>
      <c r="G219" s="214">
        <v>1</v>
      </c>
      <c r="J219" s="213" t="s">
        <v>3546</v>
      </c>
      <c r="K219" s="213" t="s">
        <v>627</v>
      </c>
      <c r="L219" s="214">
        <v>1</v>
      </c>
    </row>
    <row r="220" spans="5:12" x14ac:dyDescent="0.25">
      <c r="E220" s="213" t="s">
        <v>2888</v>
      </c>
      <c r="F220" s="213" t="s">
        <v>395</v>
      </c>
      <c r="G220" s="214">
        <v>1</v>
      </c>
      <c r="J220" s="213" t="s">
        <v>786</v>
      </c>
      <c r="K220" s="213" t="s">
        <v>3404</v>
      </c>
      <c r="L220" s="214">
        <v>1</v>
      </c>
    </row>
    <row r="221" spans="5:12" x14ac:dyDescent="0.25">
      <c r="E221" s="213" t="s">
        <v>1317</v>
      </c>
      <c r="F221" s="213" t="s">
        <v>1759</v>
      </c>
      <c r="G221" s="214">
        <v>1</v>
      </c>
      <c r="J221" s="213" t="s">
        <v>1759</v>
      </c>
      <c r="K221" s="213" t="s">
        <v>1317</v>
      </c>
      <c r="L221" s="214">
        <v>1</v>
      </c>
    </row>
    <row r="222" spans="5:12" x14ac:dyDescent="0.25">
      <c r="E222" s="213" t="s">
        <v>2713</v>
      </c>
      <c r="F222" s="213" t="s">
        <v>2144</v>
      </c>
      <c r="G222" s="214">
        <v>1</v>
      </c>
      <c r="J222" s="213" t="s">
        <v>2144</v>
      </c>
      <c r="K222" s="213" t="s">
        <v>2713</v>
      </c>
      <c r="L222" s="214">
        <v>1</v>
      </c>
    </row>
    <row r="223" spans="5:12" x14ac:dyDescent="0.25">
      <c r="E223" s="213" t="s">
        <v>2889</v>
      </c>
      <c r="F223" s="213" t="s">
        <v>2145</v>
      </c>
      <c r="G223" s="214">
        <v>1</v>
      </c>
      <c r="J223" s="213" t="s">
        <v>2145</v>
      </c>
      <c r="K223" s="213" t="s">
        <v>2889</v>
      </c>
      <c r="L223" s="214">
        <v>1</v>
      </c>
    </row>
    <row r="224" spans="5:12" x14ac:dyDescent="0.25">
      <c r="E224" s="213" t="s">
        <v>3849</v>
      </c>
      <c r="F224" s="213" t="s">
        <v>1032</v>
      </c>
      <c r="G224" s="214">
        <v>1</v>
      </c>
      <c r="J224" s="213" t="s">
        <v>1032</v>
      </c>
      <c r="K224" s="213" t="s">
        <v>3849</v>
      </c>
      <c r="L224" s="214">
        <v>1</v>
      </c>
    </row>
    <row r="225" spans="5:12" x14ac:dyDescent="0.25">
      <c r="E225" s="217" t="s">
        <v>3393</v>
      </c>
      <c r="F225" s="227"/>
      <c r="G225" s="218">
        <v>220</v>
      </c>
      <c r="J225" s="217" t="s">
        <v>3393</v>
      </c>
      <c r="K225" s="227"/>
      <c r="L225" s="218">
        <v>220</v>
      </c>
    </row>
    <row r="425" spans="8:9" x14ac:dyDescent="0.25">
      <c r="H425" s="2"/>
      <c r="I425" s="2"/>
    </row>
    <row r="426" spans="8:9" x14ac:dyDescent="0.25">
      <c r="H426" s="2"/>
      <c r="I426" s="2"/>
    </row>
    <row r="427" spans="8:9" x14ac:dyDescent="0.25">
      <c r="H427" s="2"/>
      <c r="I427" s="2"/>
    </row>
    <row r="428" spans="8:9" x14ac:dyDescent="0.25">
      <c r="H428" s="2"/>
      <c r="I428" s="2"/>
    </row>
    <row r="429" spans="8:9" x14ac:dyDescent="0.25">
      <c r="H429" s="2"/>
      <c r="I429" s="2"/>
    </row>
    <row r="430" spans="8:9" x14ac:dyDescent="0.25">
      <c r="H430" s="2"/>
      <c r="I430" s="2"/>
    </row>
    <row r="431" spans="8:9" x14ac:dyDescent="0.25">
      <c r="H431" s="2"/>
      <c r="I431" s="2"/>
    </row>
    <row r="432" spans="8:9" x14ac:dyDescent="0.25">
      <c r="H432" s="2"/>
      <c r="I432" s="2"/>
    </row>
    <row r="433" spans="8:11" x14ac:dyDescent="0.25">
      <c r="H433" s="2"/>
      <c r="I433" s="2"/>
    </row>
    <row r="434" spans="8:11" x14ac:dyDescent="0.25">
      <c r="H434" s="2"/>
      <c r="I434" s="2"/>
    </row>
    <row r="435" spans="8:11" x14ac:dyDescent="0.25">
      <c r="H435" s="2"/>
      <c r="I435" s="2"/>
    </row>
    <row r="436" spans="8:11" x14ac:dyDescent="0.25">
      <c r="H436" s="2"/>
      <c r="I436" s="2"/>
    </row>
    <row r="437" spans="8:11" x14ac:dyDescent="0.25">
      <c r="H437" s="2"/>
      <c r="I437" s="2"/>
      <c r="J437" s="2"/>
      <c r="K437" s="2"/>
    </row>
    <row r="438" spans="8:11" x14ac:dyDescent="0.25">
      <c r="H438" s="2"/>
      <c r="I438" s="2"/>
      <c r="J438" s="2"/>
      <c r="K438" s="2"/>
    </row>
    <row r="439" spans="8:11" x14ac:dyDescent="0.25">
      <c r="H439" s="2"/>
      <c r="I439" s="2"/>
      <c r="J439" s="2"/>
      <c r="K439" s="2"/>
    </row>
    <row r="440" spans="8:11" x14ac:dyDescent="0.25">
      <c r="H440" s="2"/>
      <c r="I440" s="2"/>
      <c r="J440" s="2"/>
      <c r="K440" s="2"/>
    </row>
    <row r="441" spans="8:11" x14ac:dyDescent="0.25">
      <c r="H441" s="2"/>
      <c r="I441" s="2"/>
      <c r="J441" s="2"/>
      <c r="K441" s="2"/>
    </row>
    <row r="442" spans="8:11" x14ac:dyDescent="0.25">
      <c r="H442" s="2"/>
      <c r="I442" s="2"/>
      <c r="J442" s="2"/>
      <c r="K442" s="2"/>
    </row>
    <row r="443" spans="8:11" x14ac:dyDescent="0.25">
      <c r="H443" s="2"/>
      <c r="I443" s="2"/>
      <c r="J443" s="2"/>
      <c r="K443" s="2"/>
    </row>
    <row r="444" spans="8:11" x14ac:dyDescent="0.25">
      <c r="H444" s="2"/>
      <c r="I444" s="2"/>
      <c r="J444" s="2"/>
      <c r="K444" s="2"/>
    </row>
    <row r="445" spans="8:11" x14ac:dyDescent="0.25">
      <c r="H445" s="2"/>
      <c r="I445" s="2"/>
      <c r="J445" s="2"/>
      <c r="K445" s="2"/>
    </row>
    <row r="446" spans="8:11" x14ac:dyDescent="0.25">
      <c r="H446" s="2"/>
      <c r="I446" s="2"/>
      <c r="J446" s="2"/>
      <c r="K446" s="2"/>
    </row>
    <row r="447" spans="8:11" x14ac:dyDescent="0.25">
      <c r="H447" s="2"/>
      <c r="I447" s="2"/>
      <c r="J447" s="2"/>
      <c r="K447" s="2"/>
    </row>
    <row r="448" spans="8:11" x14ac:dyDescent="0.25">
      <c r="H448" s="2"/>
      <c r="I448" s="2"/>
      <c r="J448" s="2"/>
      <c r="K448" s="2"/>
    </row>
    <row r="449" spans="8:11" x14ac:dyDescent="0.25">
      <c r="H449" s="2"/>
      <c r="I449" s="2"/>
      <c r="J449" s="2"/>
      <c r="K449" s="2"/>
    </row>
    <row r="450" spans="8:11" x14ac:dyDescent="0.25">
      <c r="H450" s="2"/>
      <c r="I450" s="2"/>
      <c r="J450" s="2"/>
      <c r="K450" s="2"/>
    </row>
    <row r="451" spans="8:11" x14ac:dyDescent="0.25">
      <c r="H451" s="2"/>
      <c r="I451" s="2"/>
      <c r="J451" s="2"/>
      <c r="K451" s="2"/>
    </row>
    <row r="452" spans="8:11" x14ac:dyDescent="0.25">
      <c r="H452" s="2"/>
      <c r="I452" s="2"/>
      <c r="J452" s="2"/>
      <c r="K452" s="2"/>
    </row>
    <row r="453" spans="8:11" x14ac:dyDescent="0.25">
      <c r="H453" s="2"/>
      <c r="I453" s="2"/>
      <c r="J453" s="2"/>
      <c r="K453" s="2"/>
    </row>
    <row r="454" spans="8:11" x14ac:dyDescent="0.25">
      <c r="H454" s="2"/>
      <c r="I454" s="2"/>
      <c r="J454" s="2"/>
      <c r="K454" s="2"/>
    </row>
    <row r="455" spans="8:11" x14ac:dyDescent="0.25">
      <c r="H455" s="2"/>
      <c r="I455" s="2"/>
      <c r="J455" s="2"/>
      <c r="K455" s="2"/>
    </row>
    <row r="456" spans="8:11" x14ac:dyDescent="0.25">
      <c r="H456" s="2"/>
      <c r="I456" s="2"/>
      <c r="J456" s="2"/>
      <c r="K456" s="2"/>
    </row>
    <row r="457" spans="8:11" x14ac:dyDescent="0.25">
      <c r="H457" s="2"/>
      <c r="I457" s="2"/>
      <c r="J457" s="2"/>
      <c r="K457" s="2"/>
    </row>
    <row r="458" spans="8:11" x14ac:dyDescent="0.25">
      <c r="H458" s="2"/>
      <c r="I458" s="2"/>
      <c r="J458" s="2"/>
      <c r="K458" s="2"/>
    </row>
    <row r="459" spans="8:11" x14ac:dyDescent="0.25">
      <c r="H459" s="2"/>
      <c r="I459" s="2"/>
      <c r="J459" s="2"/>
      <c r="K459" s="2"/>
    </row>
    <row r="460" spans="8:11" x14ac:dyDescent="0.25">
      <c r="H460" s="2"/>
      <c r="I460" s="2"/>
      <c r="J460" s="2"/>
      <c r="K460" s="2"/>
    </row>
    <row r="461" spans="8:11" x14ac:dyDescent="0.25">
      <c r="H461" s="2"/>
      <c r="I461" s="2"/>
      <c r="J461" s="2"/>
      <c r="K461" s="2"/>
    </row>
    <row r="462" spans="8:11" x14ac:dyDescent="0.25">
      <c r="H462" s="2"/>
      <c r="I462" s="2"/>
      <c r="J462" s="2"/>
      <c r="K462" s="2"/>
    </row>
    <row r="463" spans="8:11" x14ac:dyDescent="0.25">
      <c r="H463" s="2"/>
      <c r="I463" s="2"/>
      <c r="J463" s="2"/>
      <c r="K463" s="2"/>
    </row>
    <row r="464" spans="8:11" x14ac:dyDescent="0.25">
      <c r="H464" s="2"/>
      <c r="I464" s="2"/>
      <c r="J464" s="2"/>
      <c r="K464" s="2"/>
    </row>
    <row r="465" spans="8:11" x14ac:dyDescent="0.25">
      <c r="H465" s="2"/>
      <c r="I465" s="2"/>
      <c r="J465" s="2"/>
      <c r="K465" s="2"/>
    </row>
    <row r="466" spans="8:11" x14ac:dyDescent="0.25">
      <c r="H466" s="2"/>
      <c r="I466" s="2"/>
      <c r="J466" s="2"/>
      <c r="K466" s="2"/>
    </row>
    <row r="467" spans="8:11" x14ac:dyDescent="0.25">
      <c r="H467" s="2"/>
      <c r="I467" s="2"/>
      <c r="J467" s="2"/>
      <c r="K467" s="2"/>
    </row>
    <row r="468" spans="8:11" x14ac:dyDescent="0.25">
      <c r="H468" s="2"/>
      <c r="I468" s="2"/>
      <c r="J468" s="2"/>
      <c r="K468" s="2"/>
    </row>
    <row r="469" spans="8:11" x14ac:dyDescent="0.25">
      <c r="H469" s="2"/>
      <c r="I469" s="2"/>
      <c r="J469" s="2"/>
      <c r="K469" s="2"/>
    </row>
    <row r="470" spans="8:11" x14ac:dyDescent="0.25">
      <c r="H470" s="2"/>
      <c r="I470" s="2"/>
      <c r="J470" s="2"/>
      <c r="K470" s="2"/>
    </row>
    <row r="471" spans="8:11" x14ac:dyDescent="0.25">
      <c r="H471" s="2"/>
      <c r="I471" s="2"/>
      <c r="J471" s="2"/>
      <c r="K471" s="2"/>
    </row>
    <row r="472" spans="8:11" x14ac:dyDescent="0.25">
      <c r="H472" s="2"/>
      <c r="I472" s="2"/>
      <c r="J472" s="2"/>
      <c r="K472" s="2"/>
    </row>
    <row r="473" spans="8:11" x14ac:dyDescent="0.25">
      <c r="H473" s="2"/>
      <c r="I473" s="2"/>
      <c r="J473" s="2"/>
      <c r="K473" s="2"/>
    </row>
    <row r="474" spans="8:11" x14ac:dyDescent="0.25">
      <c r="H474" s="2"/>
      <c r="I474" s="2"/>
      <c r="J474" s="2"/>
      <c r="K474" s="2"/>
    </row>
    <row r="475" spans="8:11" x14ac:dyDescent="0.25">
      <c r="H475" s="2"/>
      <c r="I475" s="2"/>
      <c r="J475" s="2"/>
      <c r="K475" s="2"/>
    </row>
    <row r="476" spans="8:11" x14ac:dyDescent="0.25">
      <c r="H476" s="2"/>
      <c r="I476" s="2"/>
      <c r="J476" s="2"/>
      <c r="K476" s="2"/>
    </row>
    <row r="477" spans="8:11" x14ac:dyDescent="0.25">
      <c r="H477" s="2"/>
      <c r="I477" s="2"/>
      <c r="J477" s="2"/>
      <c r="K477" s="2"/>
    </row>
    <row r="478" spans="8:11" x14ac:dyDescent="0.25">
      <c r="H478" s="2"/>
      <c r="I478" s="2"/>
      <c r="J478" s="2"/>
      <c r="K478" s="2"/>
    </row>
    <row r="479" spans="8:11" x14ac:dyDescent="0.25">
      <c r="H479" s="2"/>
      <c r="I479" s="2"/>
      <c r="J479" s="2"/>
      <c r="K479" s="2"/>
    </row>
    <row r="480" spans="8:11" x14ac:dyDescent="0.25">
      <c r="H480" s="2"/>
      <c r="I480" s="2"/>
      <c r="J480" s="2"/>
      <c r="K480" s="2"/>
    </row>
    <row r="481" spans="8:11" x14ac:dyDescent="0.25">
      <c r="H481" s="2"/>
      <c r="I481" s="2"/>
      <c r="J481" s="2"/>
      <c r="K481" s="2"/>
    </row>
    <row r="482" spans="8:11" x14ac:dyDescent="0.25">
      <c r="H482" s="2"/>
      <c r="I482" s="2"/>
      <c r="J482" s="2"/>
      <c r="K482" s="2"/>
    </row>
    <row r="483" spans="8:11" x14ac:dyDescent="0.25">
      <c r="H483" s="2"/>
      <c r="I483" s="2"/>
      <c r="J483" s="2"/>
      <c r="K483" s="2"/>
    </row>
    <row r="484" spans="8:11" x14ac:dyDescent="0.25">
      <c r="H484" s="2"/>
      <c r="I484" s="2"/>
      <c r="J484" s="2"/>
      <c r="K484" s="2"/>
    </row>
    <row r="485" spans="8:11" x14ac:dyDescent="0.25">
      <c r="H485" s="2"/>
      <c r="I485" s="2"/>
      <c r="J485" s="2"/>
      <c r="K485" s="2"/>
    </row>
    <row r="486" spans="8:11" x14ac:dyDescent="0.25">
      <c r="H486" s="2"/>
      <c r="I486" s="2"/>
      <c r="J486" s="2"/>
      <c r="K486" s="2"/>
    </row>
    <row r="487" spans="8:11" x14ac:dyDescent="0.25">
      <c r="H487" s="2"/>
      <c r="I487" s="2"/>
      <c r="J487" s="2"/>
      <c r="K487" s="2"/>
    </row>
    <row r="488" spans="8:11" x14ac:dyDescent="0.25">
      <c r="H488" s="2"/>
      <c r="I488" s="2"/>
      <c r="J488" s="2"/>
      <c r="K488" s="2"/>
    </row>
    <row r="489" spans="8:11" x14ac:dyDescent="0.25">
      <c r="H489" s="2"/>
      <c r="I489" s="2"/>
      <c r="J489" s="2"/>
      <c r="K489" s="2"/>
    </row>
    <row r="490" spans="8:11" x14ac:dyDescent="0.25">
      <c r="H490" s="2"/>
      <c r="I490" s="2"/>
      <c r="J490" s="2"/>
      <c r="K490" s="2"/>
    </row>
    <row r="491" spans="8:11" x14ac:dyDescent="0.25">
      <c r="H491" s="2"/>
      <c r="I491" s="2"/>
      <c r="J491" s="2"/>
      <c r="K491" s="2"/>
    </row>
    <row r="492" spans="8:11" x14ac:dyDescent="0.25">
      <c r="H492" s="2"/>
      <c r="I492" s="2"/>
      <c r="J492" s="2"/>
      <c r="K492" s="2"/>
    </row>
    <row r="493" spans="8:11" x14ac:dyDescent="0.25">
      <c r="H493" s="2"/>
      <c r="I493" s="2"/>
      <c r="J493" s="2"/>
      <c r="K493" s="2"/>
    </row>
    <row r="494" spans="8:11" x14ac:dyDescent="0.25">
      <c r="H494" s="2"/>
      <c r="I494" s="2"/>
      <c r="J494" s="2"/>
      <c r="K494" s="2"/>
    </row>
    <row r="495" spans="8:11" x14ac:dyDescent="0.25">
      <c r="H495" s="2"/>
      <c r="I495" s="2"/>
      <c r="J495" s="2"/>
      <c r="K495" s="2"/>
    </row>
    <row r="496" spans="8:11" x14ac:dyDescent="0.25">
      <c r="H496" s="2"/>
      <c r="I496" s="2"/>
      <c r="J496" s="2"/>
      <c r="K496" s="2"/>
    </row>
    <row r="497" spans="8:11" x14ac:dyDescent="0.25">
      <c r="H497" s="2"/>
      <c r="I497" s="2"/>
      <c r="J497" s="2"/>
      <c r="K497" s="2"/>
    </row>
    <row r="498" spans="8:11" x14ac:dyDescent="0.25">
      <c r="H498" s="2"/>
      <c r="I498" s="2"/>
      <c r="J498" s="2"/>
      <c r="K498" s="2"/>
    </row>
    <row r="499" spans="8:11" x14ac:dyDescent="0.25">
      <c r="H499" s="2"/>
      <c r="I499" s="2"/>
      <c r="J499" s="2"/>
      <c r="K499" s="2"/>
    </row>
    <row r="500" spans="8:11" x14ac:dyDescent="0.25">
      <c r="H500" s="2"/>
      <c r="I500" s="2"/>
      <c r="J500" s="2"/>
      <c r="K500" s="2"/>
    </row>
    <row r="501" spans="8:11" x14ac:dyDescent="0.25">
      <c r="H501" s="2"/>
      <c r="I501" s="2"/>
      <c r="J501" s="2"/>
      <c r="K501" s="2"/>
    </row>
    <row r="502" spans="8:11" x14ac:dyDescent="0.25">
      <c r="H502" s="2"/>
      <c r="I502" s="2"/>
      <c r="J502" s="2"/>
      <c r="K502" s="2"/>
    </row>
    <row r="503" spans="8:11" x14ac:dyDescent="0.25">
      <c r="H503" s="2"/>
      <c r="I503" s="2"/>
      <c r="J503" s="2"/>
      <c r="K503" s="2"/>
    </row>
    <row r="504" spans="8:11" x14ac:dyDescent="0.25">
      <c r="H504" s="2"/>
      <c r="I504" s="2"/>
      <c r="J504" s="2"/>
      <c r="K504" s="2"/>
    </row>
    <row r="505" spans="8:11" x14ac:dyDescent="0.25">
      <c r="H505" s="2"/>
      <c r="I505" s="2"/>
      <c r="J505" s="2"/>
      <c r="K505" s="2"/>
    </row>
    <row r="506" spans="8:11" x14ac:dyDescent="0.25">
      <c r="H506" s="2"/>
      <c r="I506" s="2"/>
      <c r="J506" s="2"/>
      <c r="K506" s="2"/>
    </row>
    <row r="507" spans="8:11" x14ac:dyDescent="0.25">
      <c r="H507" s="2"/>
      <c r="I507" s="2"/>
      <c r="J507" s="2"/>
      <c r="K507" s="2"/>
    </row>
    <row r="508" spans="8:11" x14ac:dyDescent="0.25">
      <c r="H508" s="2"/>
      <c r="I508" s="2"/>
      <c r="J508" s="2"/>
      <c r="K508" s="2"/>
    </row>
    <row r="509" spans="8:11" x14ac:dyDescent="0.25">
      <c r="H509" s="2"/>
      <c r="I509" s="2"/>
      <c r="J509" s="2"/>
      <c r="K509" s="2"/>
    </row>
    <row r="510" spans="8:11" x14ac:dyDescent="0.25">
      <c r="H510" s="2"/>
      <c r="I510" s="2"/>
      <c r="J510" s="2"/>
      <c r="K510" s="2"/>
    </row>
    <row r="511" spans="8:11" x14ac:dyDescent="0.25">
      <c r="H511" s="2"/>
      <c r="I511" s="2"/>
      <c r="J511" s="2"/>
      <c r="K511" s="2"/>
    </row>
    <row r="512" spans="8:11" x14ac:dyDescent="0.25">
      <c r="H512" s="2"/>
      <c r="I512" s="2"/>
      <c r="J512" s="2"/>
      <c r="K512" s="2"/>
    </row>
    <row r="513" spans="8:11" x14ac:dyDescent="0.25">
      <c r="H513" s="2"/>
      <c r="I513" s="2"/>
      <c r="J513" s="2"/>
      <c r="K513" s="2"/>
    </row>
    <row r="514" spans="8:11" x14ac:dyDescent="0.25">
      <c r="H514" s="2"/>
      <c r="I514" s="2"/>
      <c r="J514" s="2"/>
      <c r="K514" s="2"/>
    </row>
    <row r="515" spans="8:11" x14ac:dyDescent="0.25">
      <c r="H515" s="2"/>
      <c r="I515" s="2"/>
      <c r="J515" s="2"/>
      <c r="K515" s="2"/>
    </row>
    <row r="516" spans="8:11" x14ac:dyDescent="0.25">
      <c r="H516" s="2"/>
      <c r="I516" s="2"/>
      <c r="J516" s="2"/>
      <c r="K516" s="2"/>
    </row>
    <row r="517" spans="8:11" x14ac:dyDescent="0.25">
      <c r="H517" s="2"/>
      <c r="I517" s="2"/>
      <c r="J517" s="2"/>
      <c r="K517" s="2"/>
    </row>
    <row r="518" spans="8:11" x14ac:dyDescent="0.25">
      <c r="H518" s="2"/>
      <c r="I518" s="2"/>
      <c r="J518" s="2"/>
      <c r="K518" s="2"/>
    </row>
    <row r="519" spans="8:11" x14ac:dyDescent="0.25">
      <c r="H519" s="2"/>
      <c r="I519" s="2"/>
      <c r="J519" s="2"/>
      <c r="K519" s="2"/>
    </row>
    <row r="520" spans="8:11" x14ac:dyDescent="0.25">
      <c r="H520" s="2"/>
      <c r="I520" s="2"/>
      <c r="J520" s="2"/>
      <c r="K520" s="2"/>
    </row>
    <row r="521" spans="8:11" x14ac:dyDescent="0.25">
      <c r="H521" s="2"/>
      <c r="I521" s="2"/>
      <c r="J521" s="2"/>
      <c r="K521" s="2"/>
    </row>
    <row r="522" spans="8:11" x14ac:dyDescent="0.25">
      <c r="H522" s="2"/>
      <c r="I522" s="2"/>
      <c r="J522" s="2"/>
      <c r="K522" s="2"/>
    </row>
    <row r="523" spans="8:11" x14ac:dyDescent="0.25">
      <c r="H523" s="2"/>
      <c r="I523" s="2"/>
      <c r="J523" s="2"/>
      <c r="K523" s="2"/>
    </row>
    <row r="524" spans="8:11" x14ac:dyDescent="0.25">
      <c r="H524" s="2"/>
      <c r="I524" s="2"/>
      <c r="J524" s="2"/>
      <c r="K524" s="2"/>
    </row>
    <row r="525" spans="8:11" x14ac:dyDescent="0.25">
      <c r="H525" s="2"/>
      <c r="I525" s="2"/>
      <c r="J525" s="2"/>
      <c r="K525" s="2"/>
    </row>
    <row r="526" spans="8:11" x14ac:dyDescent="0.25">
      <c r="H526" s="2"/>
      <c r="I526" s="2"/>
      <c r="J526" s="2"/>
      <c r="K526" s="2"/>
    </row>
    <row r="527" spans="8:11" x14ac:dyDescent="0.25">
      <c r="H527" s="2"/>
      <c r="I527" s="2"/>
      <c r="J527" s="2"/>
      <c r="K527" s="2"/>
    </row>
    <row r="528" spans="8:11" x14ac:dyDescent="0.25">
      <c r="H528" s="2"/>
      <c r="I528" s="2"/>
      <c r="J528" s="2"/>
      <c r="K528" s="2"/>
    </row>
    <row r="529" spans="8:11" x14ac:dyDescent="0.25">
      <c r="H529" s="2"/>
      <c r="I529" s="2"/>
      <c r="J529" s="2"/>
      <c r="K529" s="2"/>
    </row>
    <row r="530" spans="8:11" x14ac:dyDescent="0.25">
      <c r="H530" s="2"/>
      <c r="I530" s="2"/>
      <c r="J530" s="2"/>
      <c r="K530" s="2"/>
    </row>
    <row r="531" spans="8:11" x14ac:dyDescent="0.25">
      <c r="H531" s="2"/>
      <c r="I531" s="2"/>
      <c r="J531" s="2"/>
      <c r="K531" s="2"/>
    </row>
    <row r="532" spans="8:11" x14ac:dyDescent="0.25">
      <c r="H532" s="2"/>
      <c r="I532" s="2"/>
      <c r="J532" s="2"/>
      <c r="K532" s="2"/>
    </row>
    <row r="533" spans="8:11" x14ac:dyDescent="0.25">
      <c r="H533" s="2"/>
      <c r="I533" s="2"/>
      <c r="J533" s="2"/>
      <c r="K533" s="2"/>
    </row>
    <row r="534" spans="8:11" x14ac:dyDescent="0.25">
      <c r="H534" s="2"/>
      <c r="I534" s="2"/>
      <c r="J534" s="2"/>
      <c r="K534" s="2"/>
    </row>
    <row r="535" spans="8:11" x14ac:dyDescent="0.25">
      <c r="H535" s="2"/>
      <c r="I535" s="2"/>
      <c r="J535" s="2"/>
      <c r="K535" s="2"/>
    </row>
    <row r="536" spans="8:11" x14ac:dyDescent="0.25">
      <c r="H536" s="2"/>
      <c r="I536" s="2"/>
      <c r="J536" s="2"/>
      <c r="K536" s="2"/>
    </row>
    <row r="537" spans="8:11" x14ac:dyDescent="0.25">
      <c r="H537" s="2"/>
      <c r="I537" s="2"/>
      <c r="J537" s="2"/>
      <c r="K537" s="2"/>
    </row>
    <row r="538" spans="8:11" x14ac:dyDescent="0.25">
      <c r="H538" s="2"/>
      <c r="I538" s="2"/>
      <c r="J538" s="2"/>
      <c r="K538" s="2"/>
    </row>
    <row r="539" spans="8:11" x14ac:dyDescent="0.25">
      <c r="H539" s="2"/>
      <c r="I539" s="2"/>
      <c r="J539" s="2"/>
      <c r="K539" s="2"/>
    </row>
    <row r="540" spans="8:11" x14ac:dyDescent="0.25">
      <c r="H540" s="2"/>
      <c r="I540" s="2"/>
      <c r="J540" s="2"/>
      <c r="K540" s="2"/>
    </row>
    <row r="541" spans="8:11" x14ac:dyDescent="0.25">
      <c r="H541" s="2"/>
      <c r="I541" s="2"/>
      <c r="J541" s="2"/>
      <c r="K541" s="2"/>
    </row>
    <row r="542" spans="8:11" x14ac:dyDescent="0.25">
      <c r="H542" s="2"/>
      <c r="I542" s="2"/>
      <c r="J542" s="2"/>
      <c r="K542" s="2"/>
    </row>
    <row r="543" spans="8:11" x14ac:dyDescent="0.25">
      <c r="H543" s="2"/>
      <c r="I543" s="2"/>
      <c r="J543" s="2"/>
      <c r="K543" s="2"/>
    </row>
    <row r="544" spans="8:11" x14ac:dyDescent="0.25">
      <c r="H544" s="2"/>
      <c r="I544" s="2"/>
      <c r="J544" s="2"/>
      <c r="K544" s="2"/>
    </row>
    <row r="545" spans="8:11" x14ac:dyDescent="0.25">
      <c r="H545" s="2"/>
      <c r="I545" s="2"/>
      <c r="J545" s="2"/>
      <c r="K545" s="2"/>
    </row>
    <row r="546" spans="8:11" x14ac:dyDescent="0.25">
      <c r="H546" s="2"/>
      <c r="I546" s="2"/>
      <c r="J546" s="2"/>
      <c r="K546" s="2"/>
    </row>
    <row r="547" spans="8:11" x14ac:dyDescent="0.25">
      <c r="H547" s="2"/>
      <c r="I547" s="2"/>
      <c r="J547" s="2"/>
      <c r="K547" s="2"/>
    </row>
    <row r="548" spans="8:11" x14ac:dyDescent="0.25">
      <c r="H548" s="2"/>
      <c r="I548" s="2"/>
      <c r="J548" s="2"/>
      <c r="K548" s="2"/>
    </row>
    <row r="549" spans="8:11" x14ac:dyDescent="0.25">
      <c r="H549" s="2"/>
      <c r="I549" s="2"/>
      <c r="J549" s="2"/>
      <c r="K549" s="2"/>
    </row>
    <row r="550" spans="8:11" x14ac:dyDescent="0.25">
      <c r="H550" s="2"/>
      <c r="I550" s="2"/>
      <c r="J550" s="2"/>
      <c r="K550" s="2"/>
    </row>
    <row r="551" spans="8:11" x14ac:dyDescent="0.25">
      <c r="H551" s="2"/>
      <c r="I551" s="2"/>
      <c r="J551" s="2"/>
      <c r="K551" s="2"/>
    </row>
    <row r="552" spans="8:11" x14ac:dyDescent="0.25">
      <c r="H552" s="2"/>
      <c r="I552" s="2"/>
      <c r="J552" s="2"/>
      <c r="K552" s="2"/>
    </row>
    <row r="553" spans="8:11" x14ac:dyDescent="0.25">
      <c r="H553" s="2"/>
      <c r="I553" s="2"/>
      <c r="J553" s="2"/>
      <c r="K553" s="2"/>
    </row>
    <row r="554" spans="8:11" x14ac:dyDescent="0.25">
      <c r="H554" s="2"/>
      <c r="I554" s="2"/>
      <c r="J554" s="2"/>
      <c r="K554" s="2"/>
    </row>
    <row r="555" spans="8:11" x14ac:dyDescent="0.25">
      <c r="H555" s="2"/>
      <c r="I555" s="2"/>
      <c r="J555" s="2"/>
      <c r="K555" s="2"/>
    </row>
    <row r="556" spans="8:11" x14ac:dyDescent="0.25">
      <c r="H556" s="2"/>
      <c r="I556" s="2"/>
      <c r="J556" s="2"/>
      <c r="K556" s="2"/>
    </row>
    <row r="557" spans="8:11" x14ac:dyDescent="0.25">
      <c r="H557" s="2"/>
      <c r="I557" s="2"/>
      <c r="J557" s="2"/>
      <c r="K557" s="2"/>
    </row>
    <row r="558" spans="8:11" x14ac:dyDescent="0.25">
      <c r="H558" s="2"/>
      <c r="I558" s="2"/>
      <c r="J558" s="2"/>
      <c r="K558" s="2"/>
    </row>
    <row r="559" spans="8:11" x14ac:dyDescent="0.25">
      <c r="H559" s="2"/>
      <c r="I559" s="2"/>
      <c r="J559" s="2"/>
      <c r="K559" s="2"/>
    </row>
    <row r="560" spans="8:11" x14ac:dyDescent="0.25">
      <c r="H560" s="2"/>
      <c r="I560" s="2"/>
      <c r="J560" s="2"/>
      <c r="K560" s="2"/>
    </row>
    <row r="561" spans="8:11" x14ac:dyDescent="0.25">
      <c r="H561" s="2"/>
      <c r="I561" s="2"/>
      <c r="J561" s="2"/>
      <c r="K561" s="2"/>
    </row>
    <row r="562" spans="8:11" x14ac:dyDescent="0.25">
      <c r="H562" s="2"/>
      <c r="I562" s="2"/>
      <c r="J562" s="2"/>
      <c r="K562" s="2"/>
    </row>
    <row r="563" spans="8:11" x14ac:dyDescent="0.25">
      <c r="H563" s="2"/>
      <c r="I563" s="2"/>
      <c r="J563" s="2"/>
      <c r="K563" s="2"/>
    </row>
    <row r="564" spans="8:11" x14ac:dyDescent="0.25">
      <c r="H564" s="2"/>
      <c r="I564" s="2"/>
      <c r="J564" s="2"/>
      <c r="K564" s="2"/>
    </row>
    <row r="565" spans="8:11" x14ac:dyDescent="0.25">
      <c r="H565" s="2"/>
      <c r="I565" s="2"/>
      <c r="J565" s="2"/>
      <c r="K565" s="2"/>
    </row>
    <row r="566" spans="8:11" x14ac:dyDescent="0.25">
      <c r="H566" s="2"/>
      <c r="I566" s="2"/>
      <c r="J566" s="2"/>
      <c r="K566" s="2"/>
    </row>
    <row r="567" spans="8:11" x14ac:dyDescent="0.25">
      <c r="H567" s="2"/>
      <c r="I567" s="2"/>
      <c r="J567" s="2"/>
      <c r="K567" s="2"/>
    </row>
    <row r="568" spans="8:11" x14ac:dyDescent="0.25">
      <c r="H568" s="2"/>
      <c r="I568" s="2"/>
      <c r="J568" s="2"/>
      <c r="K568" s="2"/>
    </row>
    <row r="569" spans="8:11" x14ac:dyDescent="0.25">
      <c r="H569" s="2"/>
      <c r="I569" s="2"/>
      <c r="J569" s="2"/>
      <c r="K569" s="2"/>
    </row>
    <row r="570" spans="8:11" x14ac:dyDescent="0.25">
      <c r="H570" s="2"/>
      <c r="I570" s="2"/>
      <c r="J570" s="2"/>
      <c r="K570" s="2"/>
    </row>
    <row r="571" spans="8:11" x14ac:dyDescent="0.25">
      <c r="H571" s="2"/>
      <c r="I571" s="2"/>
      <c r="J571" s="2"/>
      <c r="K571" s="2"/>
    </row>
    <row r="572" spans="8:11" x14ac:dyDescent="0.25">
      <c r="H572" s="2"/>
      <c r="I572" s="2"/>
      <c r="J572" s="2"/>
      <c r="K572" s="2"/>
    </row>
    <row r="573" spans="8:11" x14ac:dyDescent="0.25">
      <c r="H573" s="2"/>
      <c r="I573" s="2"/>
      <c r="J573" s="2"/>
      <c r="K573" s="2"/>
    </row>
    <row r="574" spans="8:11" x14ac:dyDescent="0.25">
      <c r="H574" s="2"/>
      <c r="I574" s="2"/>
      <c r="J574" s="2"/>
      <c r="K574" s="2"/>
    </row>
    <row r="575" spans="8:11" x14ac:dyDescent="0.25">
      <c r="H575" s="2"/>
      <c r="I575" s="2"/>
      <c r="J575" s="2"/>
      <c r="K575" s="2"/>
    </row>
    <row r="576" spans="8:11" x14ac:dyDescent="0.25">
      <c r="H576" s="2"/>
      <c r="I576" s="2"/>
      <c r="J576" s="2"/>
      <c r="K576" s="2"/>
    </row>
    <row r="577" spans="8:11" x14ac:dyDescent="0.25">
      <c r="H577" s="2"/>
      <c r="I577" s="2"/>
      <c r="J577" s="2"/>
      <c r="K577" s="2"/>
    </row>
    <row r="578" spans="8:11" x14ac:dyDescent="0.25">
      <c r="H578" s="2"/>
      <c r="I578" s="2"/>
      <c r="J578" s="2"/>
      <c r="K578" s="2"/>
    </row>
    <row r="579" spans="8:11" x14ac:dyDescent="0.25">
      <c r="H579" s="2"/>
      <c r="I579" s="2"/>
      <c r="J579" s="2"/>
      <c r="K579" s="2"/>
    </row>
    <row r="580" spans="8:11" x14ac:dyDescent="0.25">
      <c r="H580" s="2"/>
      <c r="I580" s="2"/>
      <c r="J580" s="2"/>
      <c r="K580" s="2"/>
    </row>
    <row r="581" spans="8:11" x14ac:dyDescent="0.25">
      <c r="H581" s="2"/>
      <c r="I581" s="2"/>
      <c r="J581" s="2"/>
      <c r="K581" s="2"/>
    </row>
    <row r="582" spans="8:11" x14ac:dyDescent="0.25">
      <c r="H582" s="2"/>
      <c r="I582" s="2"/>
      <c r="J582" s="2"/>
      <c r="K582" s="2"/>
    </row>
    <row r="583" spans="8:11" x14ac:dyDescent="0.25">
      <c r="H583" s="2"/>
      <c r="I583" s="2"/>
      <c r="J583" s="2"/>
      <c r="K583" s="2"/>
    </row>
    <row r="584" spans="8:11" x14ac:dyDescent="0.25">
      <c r="H584" s="2"/>
      <c r="I584" s="2"/>
      <c r="J584" s="2"/>
      <c r="K584" s="2"/>
    </row>
    <row r="585" spans="8:11" x14ac:dyDescent="0.25">
      <c r="H585" s="2"/>
      <c r="I585" s="2"/>
      <c r="J585" s="2"/>
      <c r="K585" s="2"/>
    </row>
    <row r="586" spans="8:11" x14ac:dyDescent="0.25">
      <c r="H586" s="2"/>
      <c r="I586" s="2"/>
      <c r="J586" s="2"/>
      <c r="K586" s="2"/>
    </row>
    <row r="587" spans="8:11" x14ac:dyDescent="0.25">
      <c r="H587" s="2"/>
      <c r="I587" s="2"/>
      <c r="J587" s="2"/>
      <c r="K587" s="2"/>
    </row>
    <row r="588" spans="8:11" x14ac:dyDescent="0.25">
      <c r="H588" s="2"/>
      <c r="I588" s="2"/>
      <c r="J588" s="2"/>
      <c r="K588" s="2"/>
    </row>
    <row r="589" spans="8:11" x14ac:dyDescent="0.25">
      <c r="H589" s="2"/>
      <c r="I589" s="2"/>
      <c r="J589" s="2"/>
      <c r="K589" s="2"/>
    </row>
    <row r="590" spans="8:11" x14ac:dyDescent="0.25">
      <c r="H590" s="2"/>
      <c r="I590" s="2"/>
      <c r="J590" s="2"/>
      <c r="K590" s="2"/>
    </row>
    <row r="591" spans="8:11" x14ac:dyDescent="0.25">
      <c r="H591" s="2"/>
      <c r="I591" s="2"/>
      <c r="J591" s="2"/>
      <c r="K591" s="2"/>
    </row>
    <row r="592" spans="8:11" x14ac:dyDescent="0.25">
      <c r="H592" s="2"/>
      <c r="I592" s="2"/>
      <c r="J592" s="2"/>
      <c r="K592" s="2"/>
    </row>
    <row r="593" spans="8:11" x14ac:dyDescent="0.25">
      <c r="H593" s="2"/>
      <c r="I593" s="2"/>
      <c r="J593" s="2"/>
      <c r="K593" s="2"/>
    </row>
    <row r="594" spans="8:11" x14ac:dyDescent="0.25">
      <c r="H594" s="2"/>
      <c r="I594" s="2"/>
      <c r="J594" s="2"/>
      <c r="K594" s="2"/>
    </row>
    <row r="595" spans="8:11" x14ac:dyDescent="0.25">
      <c r="H595" s="2"/>
      <c r="I595" s="2"/>
      <c r="J595" s="2"/>
      <c r="K595" s="2"/>
    </row>
    <row r="596" spans="8:11" x14ac:dyDescent="0.25">
      <c r="H596" s="2"/>
      <c r="I596" s="2"/>
      <c r="J596" s="2"/>
      <c r="K596" s="2"/>
    </row>
    <row r="597" spans="8:11" x14ac:dyDescent="0.25">
      <c r="H597" s="2"/>
      <c r="I597" s="2"/>
      <c r="J597" s="2"/>
      <c r="K597" s="2"/>
    </row>
    <row r="598" spans="8:11" x14ac:dyDescent="0.25">
      <c r="H598" s="2"/>
      <c r="I598" s="2"/>
      <c r="J598" s="2"/>
      <c r="K598" s="2"/>
    </row>
    <row r="599" spans="8:11" x14ac:dyDescent="0.25">
      <c r="H599" s="2"/>
      <c r="I599" s="2"/>
      <c r="J599" s="2"/>
      <c r="K599" s="2"/>
    </row>
    <row r="600" spans="8:11" x14ac:dyDescent="0.25">
      <c r="H600" s="2"/>
      <c r="I600" s="2"/>
      <c r="J600" s="2"/>
      <c r="K600" s="2"/>
    </row>
    <row r="601" spans="8:11" x14ac:dyDescent="0.25">
      <c r="H601" s="2"/>
      <c r="I601" s="2"/>
      <c r="J601" s="2"/>
      <c r="K601" s="2"/>
    </row>
    <row r="602" spans="8:11" x14ac:dyDescent="0.25">
      <c r="H602" s="2"/>
      <c r="I602" s="2"/>
      <c r="J602" s="2"/>
      <c r="K602" s="2"/>
    </row>
    <row r="603" spans="8:11" x14ac:dyDescent="0.25">
      <c r="H603" s="2"/>
      <c r="I603" s="2"/>
      <c r="J603" s="2"/>
      <c r="K603" s="2"/>
    </row>
    <row r="604" spans="8:11" x14ac:dyDescent="0.25">
      <c r="H604" s="2"/>
      <c r="I604" s="2"/>
      <c r="J604" s="2"/>
      <c r="K604" s="2"/>
    </row>
    <row r="605" spans="8:11" x14ac:dyDescent="0.25">
      <c r="H605" s="2"/>
      <c r="I605" s="2"/>
      <c r="J605" s="2"/>
      <c r="K605" s="2"/>
    </row>
    <row r="606" spans="8:11" x14ac:dyDescent="0.25">
      <c r="H606" s="2"/>
      <c r="I606" s="2"/>
      <c r="J606" s="2"/>
      <c r="K606" s="2"/>
    </row>
    <row r="607" spans="8:11" x14ac:dyDescent="0.25">
      <c r="H607" s="2"/>
      <c r="I607" s="2"/>
      <c r="J607" s="2"/>
      <c r="K607" s="2"/>
    </row>
    <row r="608" spans="8:11" x14ac:dyDescent="0.25">
      <c r="H608" s="2"/>
      <c r="I608" s="2"/>
      <c r="J608" s="2"/>
      <c r="K608" s="2"/>
    </row>
    <row r="609" spans="8:11" x14ac:dyDescent="0.25">
      <c r="H609" s="2"/>
      <c r="I609" s="2"/>
      <c r="J609" s="2"/>
      <c r="K609" s="2"/>
    </row>
    <row r="610" spans="8:11" x14ac:dyDescent="0.25">
      <c r="H610" s="2"/>
      <c r="I610" s="2"/>
      <c r="J610" s="2"/>
      <c r="K610" s="2"/>
    </row>
    <row r="611" spans="8:11" x14ac:dyDescent="0.25">
      <c r="H611" s="2"/>
      <c r="I611" s="2"/>
      <c r="J611" s="2"/>
      <c r="K611" s="2"/>
    </row>
    <row r="612" spans="8:11" x14ac:dyDescent="0.25">
      <c r="H612" s="2"/>
      <c r="I612" s="2"/>
      <c r="J612" s="2"/>
      <c r="K612" s="2"/>
    </row>
    <row r="613" spans="8:11" x14ac:dyDescent="0.25">
      <c r="H613" s="2"/>
      <c r="I613" s="2"/>
      <c r="J613" s="2"/>
      <c r="K613" s="2"/>
    </row>
    <row r="614" spans="8:11" x14ac:dyDescent="0.25">
      <c r="H614" s="2"/>
      <c r="I614" s="2"/>
      <c r="J614" s="2"/>
      <c r="K614" s="2"/>
    </row>
    <row r="615" spans="8:11" x14ac:dyDescent="0.25">
      <c r="H615" s="2"/>
      <c r="I615" s="2"/>
      <c r="J615" s="2"/>
      <c r="K615" s="2"/>
    </row>
    <row r="616" spans="8:11" x14ac:dyDescent="0.25">
      <c r="H616" s="2"/>
      <c r="I616" s="2"/>
      <c r="J616" s="2"/>
      <c r="K616" s="2"/>
    </row>
    <row r="617" spans="8:11" x14ac:dyDescent="0.25">
      <c r="H617" s="2"/>
      <c r="I617" s="2"/>
      <c r="J617" s="2"/>
      <c r="K617" s="2"/>
    </row>
    <row r="618" spans="8:11" x14ac:dyDescent="0.25">
      <c r="H618" s="2"/>
      <c r="I618" s="2"/>
      <c r="J618" s="2"/>
      <c r="K618" s="2"/>
    </row>
    <row r="619" spans="8:11" x14ac:dyDescent="0.25">
      <c r="H619" s="2"/>
      <c r="I619" s="2"/>
      <c r="J619" s="2"/>
      <c r="K619" s="2"/>
    </row>
    <row r="620" spans="8:11" x14ac:dyDescent="0.25">
      <c r="H620" s="2"/>
      <c r="I620" s="2"/>
      <c r="J620" s="2"/>
      <c r="K620" s="2"/>
    </row>
    <row r="621" spans="8:11" x14ac:dyDescent="0.25">
      <c r="H621" s="2"/>
      <c r="I621" s="2"/>
      <c r="J621" s="2"/>
      <c r="K621" s="2"/>
    </row>
    <row r="622" spans="8:11" x14ac:dyDescent="0.25">
      <c r="H622" s="2"/>
      <c r="I622" s="2"/>
      <c r="J622" s="2"/>
      <c r="K622" s="2"/>
    </row>
    <row r="623" spans="8:11" x14ac:dyDescent="0.25">
      <c r="H623" s="2"/>
      <c r="I623" s="2"/>
      <c r="J623" s="2"/>
      <c r="K623" s="2"/>
    </row>
    <row r="624" spans="8:11" x14ac:dyDescent="0.25">
      <c r="H624" s="2"/>
      <c r="I624" s="2"/>
      <c r="J624" s="2"/>
      <c r="K624" s="2"/>
    </row>
    <row r="625" spans="8:11" x14ac:dyDescent="0.25">
      <c r="H625" s="2"/>
      <c r="I625" s="2"/>
      <c r="J625" s="2"/>
      <c r="K625" s="2"/>
    </row>
    <row r="626" spans="8:11" x14ac:dyDescent="0.25">
      <c r="H626" s="2"/>
      <c r="I626" s="2"/>
      <c r="J626" s="2"/>
      <c r="K626" s="2"/>
    </row>
    <row r="627" spans="8:11" x14ac:dyDescent="0.25">
      <c r="H627" s="2"/>
      <c r="I627" s="2"/>
      <c r="J627" s="2"/>
      <c r="K627" s="2"/>
    </row>
    <row r="628" spans="8:11" x14ac:dyDescent="0.25">
      <c r="H628" s="2"/>
      <c r="I628" s="2"/>
      <c r="J628" s="2"/>
      <c r="K628" s="2"/>
    </row>
    <row r="629" spans="8:11" x14ac:dyDescent="0.25">
      <c r="H629" s="2"/>
      <c r="I629" s="2"/>
      <c r="J629" s="2"/>
      <c r="K629" s="2"/>
    </row>
    <row r="630" spans="8:11" x14ac:dyDescent="0.25">
      <c r="H630" s="2"/>
      <c r="I630" s="2"/>
      <c r="J630" s="2"/>
      <c r="K630" s="2"/>
    </row>
    <row r="631" spans="8:11" x14ac:dyDescent="0.25">
      <c r="H631" s="2"/>
      <c r="I631" s="2"/>
      <c r="J631" s="2"/>
      <c r="K631" s="2"/>
    </row>
    <row r="632" spans="8:11" x14ac:dyDescent="0.25">
      <c r="H632" s="2"/>
      <c r="I632" s="2"/>
      <c r="J632" s="2"/>
      <c r="K632" s="2"/>
    </row>
    <row r="633" spans="8:11" x14ac:dyDescent="0.25">
      <c r="H633" s="2"/>
      <c r="I633" s="2"/>
      <c r="J633" s="2"/>
      <c r="K633" s="2"/>
    </row>
    <row r="634" spans="8:11" x14ac:dyDescent="0.25">
      <c r="H634" s="2"/>
      <c r="I634" s="2"/>
      <c r="J634" s="2"/>
      <c r="K634" s="2"/>
    </row>
    <row r="635" spans="8:11" x14ac:dyDescent="0.25">
      <c r="H635" s="2"/>
      <c r="I635" s="2"/>
      <c r="J635" s="2"/>
      <c r="K635" s="2"/>
    </row>
    <row r="636" spans="8:11" x14ac:dyDescent="0.25">
      <c r="H636" s="2"/>
      <c r="I636" s="2"/>
      <c r="J636" s="2"/>
      <c r="K636" s="2"/>
    </row>
    <row r="637" spans="8:11" x14ac:dyDescent="0.25">
      <c r="H637" s="2"/>
      <c r="I637" s="2"/>
      <c r="J637" s="2"/>
      <c r="K637" s="2"/>
    </row>
    <row r="638" spans="8:11" x14ac:dyDescent="0.25">
      <c r="H638" s="2"/>
      <c r="I638" s="2"/>
      <c r="J638" s="2"/>
      <c r="K638" s="2"/>
    </row>
    <row r="639" spans="8:11" x14ac:dyDescent="0.25">
      <c r="H639" s="2"/>
      <c r="I639" s="2"/>
      <c r="J639" s="2"/>
      <c r="K639" s="2"/>
    </row>
    <row r="640" spans="8:11" x14ac:dyDescent="0.25">
      <c r="H640" s="2"/>
      <c r="I640" s="2"/>
      <c r="J640" s="2"/>
      <c r="K640" s="2"/>
    </row>
    <row r="641" spans="5:11" x14ac:dyDescent="0.25">
      <c r="H641" s="2"/>
      <c r="I641" s="2"/>
      <c r="J641" s="2"/>
      <c r="K641" s="2"/>
    </row>
    <row r="642" spans="5:11" x14ac:dyDescent="0.25">
      <c r="H642" s="2"/>
      <c r="I642" s="2"/>
      <c r="J642" s="2"/>
      <c r="K642" s="2"/>
    </row>
    <row r="643" spans="5:11" x14ac:dyDescent="0.25">
      <c r="H643" s="2"/>
      <c r="I643" s="2"/>
      <c r="J643" s="2"/>
      <c r="K643" s="2"/>
    </row>
    <row r="644" spans="5:11" x14ac:dyDescent="0.25">
      <c r="H644" s="2"/>
      <c r="I644" s="2"/>
      <c r="J644" s="2"/>
      <c r="K644" s="2"/>
    </row>
    <row r="645" spans="5:11" x14ac:dyDescent="0.25">
      <c r="H645" s="2"/>
      <c r="I645" s="2"/>
      <c r="J645" s="2"/>
      <c r="K645" s="2"/>
    </row>
    <row r="646" spans="5:11" x14ac:dyDescent="0.25">
      <c r="H646" s="2"/>
      <c r="I646" s="2"/>
      <c r="J646" s="2"/>
      <c r="K646" s="2"/>
    </row>
    <row r="647" spans="5:11" x14ac:dyDescent="0.25">
      <c r="H647" s="2"/>
      <c r="I647" s="2"/>
      <c r="J647" s="2"/>
      <c r="K647" s="2"/>
    </row>
    <row r="648" spans="5:11" x14ac:dyDescent="0.25">
      <c r="H648" s="2"/>
      <c r="I648" s="2"/>
      <c r="J648" s="2"/>
      <c r="K648" s="2"/>
    </row>
    <row r="649" spans="5:11" x14ac:dyDescent="0.25">
      <c r="H649" s="2"/>
      <c r="I649" s="2"/>
      <c r="J649" s="2"/>
      <c r="K649" s="2"/>
    </row>
    <row r="650" spans="5:11" x14ac:dyDescent="0.25">
      <c r="H650" s="2"/>
      <c r="I650" s="2"/>
      <c r="J650" s="2"/>
      <c r="K650" s="2"/>
    </row>
    <row r="651" spans="5:11" x14ac:dyDescent="0.25">
      <c r="E651" s="2"/>
      <c r="F651" s="2"/>
      <c r="G651" s="2"/>
      <c r="H651" s="2"/>
      <c r="I651" s="2"/>
      <c r="J651" s="2"/>
      <c r="K651" s="2"/>
    </row>
    <row r="652" spans="5:11" x14ac:dyDescent="0.25">
      <c r="E652" s="2"/>
      <c r="F652" s="2"/>
      <c r="G652" s="2"/>
      <c r="H652" s="2"/>
      <c r="I652" s="2"/>
      <c r="J652" s="2"/>
      <c r="K652" s="2"/>
    </row>
    <row r="653" spans="5:11" x14ac:dyDescent="0.25">
      <c r="E653" s="2"/>
      <c r="F653" s="2"/>
      <c r="G653" s="2"/>
      <c r="H653" s="2"/>
      <c r="I653" s="2"/>
      <c r="J653" s="2"/>
      <c r="K653" s="2"/>
    </row>
    <row r="654" spans="5:11" x14ac:dyDescent="0.25">
      <c r="E654" s="2"/>
      <c r="F654" s="2"/>
      <c r="G654" s="2"/>
      <c r="H654" s="2"/>
      <c r="I654" s="2"/>
      <c r="J654" s="2"/>
      <c r="K654" s="2"/>
    </row>
    <row r="655" spans="5:11" x14ac:dyDescent="0.25">
      <c r="E655" s="2"/>
      <c r="F655" s="2"/>
      <c r="G655" s="2"/>
      <c r="H655" s="2"/>
      <c r="I655" s="2"/>
      <c r="J655" s="2"/>
      <c r="K655" s="2"/>
    </row>
    <row r="656" spans="5:11" x14ac:dyDescent="0.25">
      <c r="E656" s="2"/>
      <c r="F656" s="2"/>
      <c r="G656" s="2"/>
      <c r="H656" s="2"/>
      <c r="I656" s="2"/>
      <c r="J656" s="2"/>
      <c r="K656" s="2"/>
    </row>
    <row r="657" spans="5:11" x14ac:dyDescent="0.25">
      <c r="E657" s="2"/>
      <c r="F657" s="2"/>
      <c r="G657" s="2"/>
      <c r="H657" s="2"/>
      <c r="I657" s="2"/>
      <c r="J657" s="2"/>
      <c r="K657" s="2"/>
    </row>
    <row r="658" spans="5:11" x14ac:dyDescent="0.25">
      <c r="E658" s="2"/>
      <c r="F658" s="2"/>
      <c r="G658" s="2"/>
      <c r="H658" s="2"/>
      <c r="I658" s="2"/>
      <c r="J658" s="2"/>
      <c r="K658" s="2"/>
    </row>
    <row r="659" spans="5:11" x14ac:dyDescent="0.25">
      <c r="E659" s="2"/>
      <c r="F659" s="2"/>
      <c r="G659" s="2"/>
      <c r="H659" s="2"/>
      <c r="I659" s="2"/>
      <c r="J659" s="2"/>
      <c r="K659" s="2"/>
    </row>
    <row r="660" spans="5:11" x14ac:dyDescent="0.25">
      <c r="E660" s="2"/>
      <c r="F660" s="2"/>
      <c r="G660" s="2"/>
      <c r="H660" s="2"/>
      <c r="I660" s="2"/>
      <c r="J660" s="2"/>
      <c r="K660" s="2"/>
    </row>
    <row r="661" spans="5:11" x14ac:dyDescent="0.25">
      <c r="E661" s="2"/>
      <c r="F661" s="2"/>
      <c r="G661" s="2"/>
      <c r="H661" s="2"/>
      <c r="I661" s="2"/>
      <c r="J661" s="2"/>
      <c r="K661" s="2"/>
    </row>
    <row r="662" spans="5:11" x14ac:dyDescent="0.25">
      <c r="E662" s="2"/>
      <c r="F662" s="2"/>
      <c r="G662" s="2"/>
      <c r="H662" s="2"/>
      <c r="I662" s="2"/>
      <c r="J662" s="2"/>
      <c r="K662" s="2"/>
    </row>
    <row r="663" spans="5:11" x14ac:dyDescent="0.25">
      <c r="E663" s="2"/>
      <c r="F663" s="2"/>
      <c r="G663" s="2"/>
      <c r="H663" s="2"/>
      <c r="I663" s="2"/>
      <c r="J663" s="2"/>
      <c r="K663" s="2"/>
    </row>
    <row r="664" spans="5:11" x14ac:dyDescent="0.25">
      <c r="E664" s="2"/>
      <c r="F664" s="2"/>
      <c r="G664" s="2"/>
      <c r="H664" s="2"/>
      <c r="I664" s="2"/>
      <c r="J664" s="2"/>
      <c r="K664" s="2"/>
    </row>
    <row r="665" spans="5:11" x14ac:dyDescent="0.25">
      <c r="E665" s="2"/>
      <c r="F665" s="2"/>
      <c r="G665" s="2"/>
      <c r="H665" s="2"/>
      <c r="I665" s="2"/>
      <c r="J665" s="2"/>
      <c r="K665" s="2"/>
    </row>
    <row r="666" spans="5:11" x14ac:dyDescent="0.25">
      <c r="E666" s="2"/>
      <c r="F666" s="2"/>
      <c r="G666" s="2"/>
      <c r="H666" s="2"/>
      <c r="I666" s="2"/>
      <c r="J666" s="2"/>
      <c r="K666" s="2"/>
    </row>
    <row r="667" spans="5:11" x14ac:dyDescent="0.25">
      <c r="E667" s="2"/>
      <c r="F667" s="2"/>
      <c r="G667" s="2"/>
      <c r="H667" s="2"/>
      <c r="I667" s="2"/>
      <c r="J667" s="2"/>
      <c r="K667" s="2"/>
    </row>
    <row r="668" spans="5:11" x14ac:dyDescent="0.25">
      <c r="E668" s="2"/>
      <c r="F668" s="2"/>
      <c r="G668" s="2"/>
      <c r="H668" s="2"/>
      <c r="I668" s="2"/>
      <c r="J668" s="2"/>
      <c r="K668" s="2"/>
    </row>
    <row r="669" spans="5:11" x14ac:dyDescent="0.25">
      <c r="E669" s="2"/>
      <c r="F669" s="2"/>
      <c r="G669" s="2"/>
      <c r="H669" s="2"/>
      <c r="I669" s="2"/>
      <c r="J669" s="2"/>
      <c r="K669" s="2"/>
    </row>
    <row r="670" spans="5:11" x14ac:dyDescent="0.25">
      <c r="E670" s="2"/>
      <c r="F670" s="2"/>
      <c r="G670" s="2"/>
      <c r="H670" s="2"/>
      <c r="I670" s="2"/>
      <c r="J670" s="2"/>
      <c r="K670" s="2"/>
    </row>
    <row r="671" spans="5:11" x14ac:dyDescent="0.25">
      <c r="E671" s="2"/>
      <c r="F671" s="2"/>
      <c r="G671" s="2"/>
      <c r="H671" s="2"/>
      <c r="I671" s="2"/>
      <c r="J671" s="2"/>
      <c r="K671" s="2"/>
    </row>
    <row r="672" spans="5:11" x14ac:dyDescent="0.25">
      <c r="E672" s="2"/>
      <c r="F672" s="2"/>
      <c r="G672" s="2"/>
      <c r="H672" s="2"/>
      <c r="I672" s="2"/>
      <c r="J672" s="2"/>
      <c r="K672" s="2"/>
    </row>
    <row r="673" spans="5:11" x14ac:dyDescent="0.25">
      <c r="E673" s="2"/>
      <c r="F673" s="2"/>
      <c r="G673" s="2"/>
      <c r="H673" s="2"/>
      <c r="I673" s="2"/>
      <c r="J673" s="2"/>
      <c r="K673" s="2"/>
    </row>
    <row r="674" spans="5:11" x14ac:dyDescent="0.25">
      <c r="E674" s="2"/>
      <c r="F674" s="2"/>
      <c r="G674" s="2"/>
      <c r="H674" s="2"/>
      <c r="I674" s="2"/>
      <c r="J674" s="2"/>
      <c r="K674" s="2"/>
    </row>
    <row r="675" spans="5:11" x14ac:dyDescent="0.25">
      <c r="E675" s="2"/>
      <c r="F675" s="2"/>
      <c r="G675" s="2"/>
      <c r="H675" s="2"/>
      <c r="I675" s="2"/>
      <c r="J675" s="2"/>
      <c r="K675" s="2"/>
    </row>
    <row r="676" spans="5:11" x14ac:dyDescent="0.25">
      <c r="E676" s="2"/>
      <c r="F676" s="2"/>
      <c r="G676" s="2"/>
      <c r="H676" s="2"/>
      <c r="I676" s="2"/>
      <c r="J676" s="2"/>
      <c r="K676" s="2"/>
    </row>
    <row r="677" spans="5:11" x14ac:dyDescent="0.25">
      <c r="E677" s="2"/>
      <c r="F677" s="2"/>
      <c r="G677" s="2"/>
      <c r="H677" s="2"/>
      <c r="I677" s="2"/>
      <c r="J677" s="2"/>
      <c r="K677" s="2"/>
    </row>
    <row r="678" spans="5:11" x14ac:dyDescent="0.25">
      <c r="E678" s="2"/>
      <c r="F678" s="2"/>
      <c r="G678" s="2"/>
      <c r="H678" s="2"/>
      <c r="I678" s="2"/>
      <c r="J678" s="2"/>
      <c r="K678" s="2"/>
    </row>
    <row r="679" spans="5:11" x14ac:dyDescent="0.25">
      <c r="E679" s="2"/>
      <c r="F679" s="2"/>
      <c r="G679" s="2"/>
      <c r="H679" s="2"/>
      <c r="I679" s="2"/>
      <c r="J679" s="2"/>
      <c r="K679" s="2"/>
    </row>
    <row r="680" spans="5:11" x14ac:dyDescent="0.25">
      <c r="E680" s="2"/>
      <c r="F680" s="2"/>
      <c r="G680" s="2"/>
      <c r="H680" s="2"/>
      <c r="I680" s="2"/>
      <c r="J680" s="2"/>
      <c r="K680" s="2"/>
    </row>
    <row r="681" spans="5:11" x14ac:dyDescent="0.25">
      <c r="E681" s="2"/>
      <c r="F681" s="2"/>
      <c r="G681" s="2"/>
      <c r="H681" s="2"/>
      <c r="I681" s="2"/>
      <c r="J681" s="2"/>
      <c r="K681" s="2"/>
    </row>
    <row r="682" spans="5:11" x14ac:dyDescent="0.25">
      <c r="E682" s="2"/>
      <c r="F682" s="2"/>
      <c r="G682" s="2"/>
      <c r="H682" s="2"/>
      <c r="I682" s="2"/>
      <c r="J682" s="2"/>
      <c r="K682" s="2"/>
    </row>
    <row r="683" spans="5:11" x14ac:dyDescent="0.25">
      <c r="E683" s="2"/>
      <c r="F683" s="2"/>
      <c r="G683" s="2"/>
      <c r="H683" s="2"/>
      <c r="I683" s="2"/>
      <c r="J683" s="2"/>
      <c r="K683" s="2"/>
    </row>
    <row r="684" spans="5:11" x14ac:dyDescent="0.25">
      <c r="E684" s="2"/>
      <c r="F684" s="2"/>
      <c r="G684" s="2"/>
      <c r="H684" s="2"/>
      <c r="I684" s="2"/>
      <c r="J684" s="2"/>
      <c r="K684" s="2"/>
    </row>
    <row r="685" spans="5:11" x14ac:dyDescent="0.25">
      <c r="E685" s="2"/>
      <c r="F685" s="2"/>
      <c r="G685" s="2"/>
      <c r="H685" s="2"/>
      <c r="I685" s="2"/>
      <c r="J685" s="2"/>
      <c r="K685" s="2"/>
    </row>
    <row r="686" spans="5:11" x14ac:dyDescent="0.25">
      <c r="E686" s="2"/>
      <c r="F686" s="2"/>
      <c r="G686" s="2"/>
      <c r="H686" s="2"/>
      <c r="I686" s="2"/>
      <c r="J686" s="2"/>
      <c r="K686" s="2"/>
    </row>
    <row r="687" spans="5:11" x14ac:dyDescent="0.25">
      <c r="E687" s="2"/>
      <c r="F687" s="2"/>
      <c r="G687" s="2"/>
      <c r="H687" s="2"/>
      <c r="I687" s="2"/>
      <c r="J687" s="2"/>
      <c r="K687" s="2"/>
    </row>
    <row r="688" spans="5:11" x14ac:dyDescent="0.25">
      <c r="E688" s="2"/>
      <c r="F688" s="2"/>
      <c r="G688" s="2"/>
      <c r="H688" s="2"/>
      <c r="I688" s="2"/>
      <c r="J688" s="2"/>
      <c r="K688" s="2"/>
    </row>
    <row r="689" spans="5:11" x14ac:dyDescent="0.25">
      <c r="E689" s="2"/>
      <c r="F689" s="2"/>
      <c r="G689" s="2"/>
      <c r="H689" s="2"/>
      <c r="I689" s="2"/>
      <c r="J689" s="2"/>
      <c r="K689" s="2"/>
    </row>
    <row r="690" spans="5:11" x14ac:dyDescent="0.25">
      <c r="E690" s="2"/>
      <c r="F690" s="2"/>
      <c r="G690" s="2"/>
      <c r="H690" s="2"/>
      <c r="I690" s="2"/>
      <c r="J690" s="2"/>
      <c r="K690" s="2"/>
    </row>
    <row r="691" spans="5:11" x14ac:dyDescent="0.25">
      <c r="E691" s="2"/>
      <c r="F691" s="2"/>
      <c r="G691" s="2"/>
      <c r="H691" s="2"/>
      <c r="I691" s="2"/>
      <c r="J691" s="2"/>
      <c r="K691" s="2"/>
    </row>
    <row r="692" spans="5:11" x14ac:dyDescent="0.25">
      <c r="E692" s="2"/>
      <c r="F692" s="2"/>
      <c r="G692" s="2"/>
      <c r="H692" s="2"/>
      <c r="I692" s="2"/>
      <c r="J692" s="2"/>
      <c r="K692" s="2"/>
    </row>
    <row r="693" spans="5:11" x14ac:dyDescent="0.25">
      <c r="E693" s="2"/>
      <c r="F693" s="2"/>
      <c r="G693" s="2"/>
      <c r="H693" s="2"/>
      <c r="I693" s="2"/>
      <c r="J693" s="2"/>
      <c r="K693" s="2"/>
    </row>
    <row r="694" spans="5:11" x14ac:dyDescent="0.25">
      <c r="E694" s="2"/>
      <c r="F694" s="2"/>
      <c r="G694" s="2"/>
      <c r="H694" s="2"/>
      <c r="I694" s="2"/>
      <c r="J694" s="2"/>
      <c r="K694" s="2"/>
    </row>
    <row r="695" spans="5:11" x14ac:dyDescent="0.25">
      <c r="E695" s="2"/>
      <c r="F695" s="2"/>
      <c r="G695" s="2"/>
      <c r="H695" s="2"/>
      <c r="I695" s="2"/>
      <c r="J695" s="2"/>
      <c r="K695" s="2"/>
    </row>
    <row r="696" spans="5:11" x14ac:dyDescent="0.25">
      <c r="E696" s="2"/>
      <c r="F696" s="2"/>
      <c r="G696" s="2"/>
      <c r="H696" s="2"/>
      <c r="I696" s="2"/>
      <c r="J696" s="2"/>
      <c r="K696" s="2"/>
    </row>
    <row r="697" spans="5:11" x14ac:dyDescent="0.25">
      <c r="E697" s="2"/>
      <c r="F697" s="2"/>
      <c r="G697" s="2"/>
      <c r="H697" s="2"/>
      <c r="I697" s="2"/>
      <c r="J697" s="2"/>
      <c r="K697" s="2"/>
    </row>
    <row r="698" spans="5:11" x14ac:dyDescent="0.25">
      <c r="E698" s="2"/>
      <c r="F698" s="2"/>
      <c r="G698" s="2"/>
      <c r="H698" s="2"/>
      <c r="I698" s="2"/>
      <c r="J698" s="2"/>
      <c r="K698" s="2"/>
    </row>
    <row r="699" spans="5:11" x14ac:dyDescent="0.25">
      <c r="E699" s="2"/>
      <c r="F699" s="2"/>
      <c r="G699" s="2"/>
      <c r="H699" s="2"/>
      <c r="I699" s="2"/>
      <c r="J699" s="2"/>
      <c r="K699" s="2"/>
    </row>
    <row r="700" spans="5:11" x14ac:dyDescent="0.25">
      <c r="E700" s="2"/>
      <c r="F700" s="2"/>
      <c r="G700" s="2"/>
      <c r="H700" s="2"/>
      <c r="I700" s="2"/>
      <c r="J700" s="2"/>
      <c r="K700" s="2"/>
    </row>
    <row r="701" spans="5:11" x14ac:dyDescent="0.25">
      <c r="E701" s="2"/>
      <c r="F701" s="2"/>
      <c r="G701" s="2"/>
      <c r="H701" s="2"/>
      <c r="I701" s="2"/>
      <c r="J701" s="2"/>
      <c r="K701" s="2"/>
    </row>
    <row r="702" spans="5:11" x14ac:dyDescent="0.25">
      <c r="E702" s="2"/>
      <c r="F702" s="2"/>
      <c r="G702" s="2"/>
      <c r="H702" s="2"/>
      <c r="I702" s="2"/>
      <c r="J702" s="2"/>
      <c r="K702" s="2"/>
    </row>
    <row r="703" spans="5:11" x14ac:dyDescent="0.25">
      <c r="E703" s="2"/>
      <c r="F703" s="2"/>
      <c r="G703" s="2"/>
      <c r="H703" s="2"/>
      <c r="I703" s="2"/>
      <c r="J703" s="2"/>
      <c r="K703" s="2"/>
    </row>
    <row r="704" spans="5:11" x14ac:dyDescent="0.25">
      <c r="E704" s="2"/>
      <c r="F704" s="2"/>
      <c r="G704" s="2"/>
      <c r="H704" s="2"/>
      <c r="I704" s="2"/>
      <c r="J704" s="2"/>
      <c r="K704" s="2"/>
    </row>
    <row r="705" spans="5:11" x14ac:dyDescent="0.25">
      <c r="E705" s="2"/>
      <c r="F705" s="2"/>
      <c r="G705" s="2"/>
      <c r="H705" s="2"/>
      <c r="I705" s="2"/>
      <c r="J705" s="2"/>
      <c r="K705" s="2"/>
    </row>
    <row r="706" spans="5:11" x14ac:dyDescent="0.25">
      <c r="E706" s="2"/>
      <c r="F706" s="2"/>
      <c r="G706" s="2"/>
      <c r="H706" s="2"/>
      <c r="I706" s="2"/>
      <c r="J706" s="2"/>
      <c r="K706" s="2"/>
    </row>
    <row r="707" spans="5:11" x14ac:dyDescent="0.25">
      <c r="E707" s="2"/>
      <c r="F707" s="2"/>
      <c r="G707" s="2"/>
      <c r="H707" s="2"/>
      <c r="I707" s="2"/>
      <c r="J707" s="2"/>
      <c r="K707" s="2"/>
    </row>
    <row r="708" spans="5:11" x14ac:dyDescent="0.25">
      <c r="E708" s="2"/>
      <c r="F708" s="2"/>
      <c r="G708" s="2"/>
      <c r="H708" s="2"/>
      <c r="I708" s="2"/>
      <c r="J708" s="2"/>
      <c r="K708" s="2"/>
    </row>
    <row r="709" spans="5:11" x14ac:dyDescent="0.25">
      <c r="E709" s="2"/>
      <c r="F709" s="2"/>
      <c r="G709" s="2"/>
      <c r="H709" s="2"/>
      <c r="I709" s="2"/>
      <c r="J709" s="2"/>
      <c r="K709" s="2"/>
    </row>
    <row r="710" spans="5:11" x14ac:dyDescent="0.25">
      <c r="E710" s="2"/>
      <c r="F710" s="2"/>
      <c r="G710" s="2"/>
      <c r="H710" s="2"/>
      <c r="I710" s="2"/>
      <c r="J710" s="2"/>
      <c r="K710" s="2"/>
    </row>
    <row r="711" spans="5:11" x14ac:dyDescent="0.25">
      <c r="E711" s="2"/>
      <c r="F711" s="2"/>
      <c r="G711" s="2"/>
      <c r="H711" s="2"/>
      <c r="I711" s="2"/>
      <c r="J711" s="2"/>
      <c r="K711" s="2"/>
    </row>
    <row r="712" spans="5:11" x14ac:dyDescent="0.25">
      <c r="E712" s="2"/>
      <c r="F712" s="2"/>
      <c r="G712" s="2"/>
      <c r="H712" s="2"/>
      <c r="I712" s="2"/>
      <c r="J712" s="2"/>
      <c r="K712" s="2"/>
    </row>
    <row r="713" spans="5:11" x14ac:dyDescent="0.25">
      <c r="E713" s="2"/>
      <c r="F713" s="2"/>
      <c r="G713" s="2"/>
      <c r="H713" s="2"/>
      <c r="I713" s="2"/>
      <c r="J713" s="2"/>
      <c r="K713" s="2"/>
    </row>
    <row r="714" spans="5:11" x14ac:dyDescent="0.25">
      <c r="E714" s="2"/>
      <c r="F714" s="2"/>
      <c r="G714" s="2"/>
      <c r="H714" s="2"/>
      <c r="I714" s="2"/>
      <c r="J714" s="2"/>
      <c r="K714" s="2"/>
    </row>
    <row r="715" spans="5:11" x14ac:dyDescent="0.25">
      <c r="E715" s="2"/>
      <c r="F715" s="2"/>
      <c r="G715" s="2"/>
      <c r="H715" s="2"/>
      <c r="I715" s="2"/>
      <c r="J715" s="2"/>
      <c r="K715" s="2"/>
    </row>
    <row r="716" spans="5:11" x14ac:dyDescent="0.25">
      <c r="E716" s="2"/>
      <c r="F716" s="2"/>
      <c r="G716" s="2"/>
      <c r="H716" s="2"/>
      <c r="I716" s="2"/>
      <c r="J716" s="2"/>
      <c r="K716" s="2"/>
    </row>
    <row r="717" spans="5:11" x14ac:dyDescent="0.25">
      <c r="E717" s="2"/>
      <c r="F717" s="2"/>
      <c r="G717" s="2"/>
      <c r="H717" s="2"/>
      <c r="I717" s="2"/>
      <c r="J717" s="2"/>
      <c r="K717" s="2"/>
    </row>
    <row r="718" spans="5:11" x14ac:dyDescent="0.25">
      <c r="E718" s="2"/>
      <c r="F718" s="2"/>
      <c r="G718" s="2"/>
      <c r="H718" s="2"/>
      <c r="I718" s="2"/>
      <c r="J718" s="2"/>
      <c r="K718" s="2"/>
    </row>
    <row r="719" spans="5:11" x14ac:dyDescent="0.25">
      <c r="E719" s="2"/>
      <c r="F719" s="2"/>
      <c r="G719" s="2"/>
      <c r="H719" s="2"/>
      <c r="I719" s="2"/>
      <c r="J719" s="2"/>
      <c r="K719" s="2"/>
    </row>
    <row r="720" spans="5:11" x14ac:dyDescent="0.25">
      <c r="E720" s="2"/>
      <c r="F720" s="2"/>
      <c r="G720" s="2"/>
      <c r="H720" s="2"/>
      <c r="I720" s="2"/>
      <c r="J720" s="2"/>
      <c r="K720" s="2"/>
    </row>
    <row r="721" spans="5:11" x14ac:dyDescent="0.25">
      <c r="E721" s="2"/>
      <c r="F721" s="2"/>
      <c r="G721" s="2"/>
      <c r="H721" s="2"/>
      <c r="I721" s="2"/>
      <c r="J721" s="2"/>
      <c r="K721" s="2"/>
    </row>
    <row r="722" spans="5:11" x14ac:dyDescent="0.25">
      <c r="E722" s="2"/>
      <c r="F722" s="2"/>
      <c r="G722" s="2"/>
      <c r="H722" s="2"/>
      <c r="I722" s="2"/>
      <c r="J722" s="2"/>
      <c r="K722" s="2"/>
    </row>
    <row r="723" spans="5:11" x14ac:dyDescent="0.25">
      <c r="E723" s="2"/>
      <c r="F723" s="2"/>
      <c r="G723" s="2"/>
      <c r="H723" s="2"/>
      <c r="I723" s="2"/>
      <c r="J723" s="2"/>
      <c r="K723" s="2"/>
    </row>
    <row r="724" spans="5:11" x14ac:dyDescent="0.25">
      <c r="E724" s="2"/>
      <c r="F724" s="2"/>
      <c r="G724" s="2"/>
      <c r="H724" s="2"/>
      <c r="I724" s="2"/>
      <c r="J724" s="2"/>
      <c r="K724" s="2"/>
    </row>
    <row r="725" spans="5:11" x14ac:dyDescent="0.25">
      <c r="E725" s="2"/>
      <c r="F725" s="2"/>
      <c r="G725" s="2"/>
      <c r="H725" s="2"/>
      <c r="I725" s="2"/>
      <c r="J725" s="2"/>
      <c r="K725" s="2"/>
    </row>
    <row r="726" spans="5:11" x14ac:dyDescent="0.25">
      <c r="E726" s="2"/>
      <c r="F726" s="2"/>
      <c r="G726" s="2"/>
      <c r="H726" s="2"/>
      <c r="I726" s="2"/>
      <c r="J726" s="2"/>
      <c r="K726" s="2"/>
    </row>
    <row r="727" spans="5:11" x14ac:dyDescent="0.25">
      <c r="E727" s="2"/>
      <c r="F727" s="2"/>
      <c r="G727" s="2"/>
      <c r="H727" s="2"/>
      <c r="I727" s="2"/>
      <c r="J727" s="2"/>
      <c r="K727" s="2"/>
    </row>
    <row r="728" spans="5:11" x14ac:dyDescent="0.25">
      <c r="E728" s="2"/>
      <c r="F728" s="2"/>
      <c r="G728" s="2"/>
      <c r="H728" s="2"/>
      <c r="I728" s="2"/>
      <c r="J728" s="2"/>
      <c r="K728" s="2"/>
    </row>
    <row r="729" spans="5:11" x14ac:dyDescent="0.25">
      <c r="E729" s="2"/>
      <c r="F729" s="2"/>
      <c r="G729" s="2"/>
      <c r="H729" s="2"/>
      <c r="I729" s="2"/>
      <c r="J729" s="2"/>
      <c r="K729" s="2"/>
    </row>
    <row r="730" spans="5:11" x14ac:dyDescent="0.25">
      <c r="E730" s="2"/>
      <c r="F730" s="2"/>
      <c r="G730" s="2"/>
      <c r="H730" s="2"/>
      <c r="I730" s="2"/>
      <c r="J730" s="2"/>
      <c r="K730" s="2"/>
    </row>
    <row r="731" spans="5:11" x14ac:dyDescent="0.25">
      <c r="E731" s="2"/>
      <c r="F731" s="2"/>
      <c r="G731" s="2"/>
      <c r="H731" s="2"/>
      <c r="I731" s="2"/>
      <c r="J731" s="2"/>
      <c r="K731" s="2"/>
    </row>
    <row r="732" spans="5:11" x14ac:dyDescent="0.25">
      <c r="E732" s="2"/>
      <c r="F732" s="2"/>
      <c r="G732" s="2"/>
      <c r="H732" s="2"/>
      <c r="I732" s="2"/>
      <c r="J732" s="2"/>
      <c r="K732" s="2"/>
    </row>
    <row r="733" spans="5:11" x14ac:dyDescent="0.25">
      <c r="E733" s="2"/>
      <c r="F733" s="2"/>
      <c r="G733" s="2"/>
      <c r="H733" s="2"/>
      <c r="I733" s="2"/>
      <c r="J733" s="2"/>
      <c r="K733" s="2"/>
    </row>
    <row r="734" spans="5:11" x14ac:dyDescent="0.25">
      <c r="E734" s="2"/>
      <c r="F734" s="2"/>
      <c r="G734" s="2"/>
      <c r="H734" s="2"/>
      <c r="I734" s="2"/>
      <c r="J734" s="2"/>
      <c r="K734" s="2"/>
    </row>
    <row r="735" spans="5:11" x14ac:dyDescent="0.25">
      <c r="E735" s="2"/>
      <c r="F735" s="2"/>
      <c r="G735" s="2"/>
      <c r="H735" s="2"/>
      <c r="I735" s="2"/>
      <c r="J735" s="2"/>
      <c r="K735" s="2"/>
    </row>
    <row r="736" spans="5:11" x14ac:dyDescent="0.25">
      <c r="E736" s="2"/>
      <c r="F736" s="2"/>
      <c r="G736" s="2"/>
      <c r="H736" s="2"/>
      <c r="I736" s="2"/>
      <c r="J736" s="2"/>
      <c r="K736" s="2"/>
    </row>
    <row r="737" spans="5:11" x14ac:dyDescent="0.25">
      <c r="E737" s="2"/>
      <c r="F737" s="2"/>
      <c r="G737" s="2"/>
      <c r="H737" s="2"/>
      <c r="I737" s="2"/>
      <c r="J737" s="2"/>
      <c r="K737" s="2"/>
    </row>
    <row r="738" spans="5:11" x14ac:dyDescent="0.25">
      <c r="E738" s="2"/>
      <c r="F738" s="2"/>
      <c r="G738" s="2"/>
      <c r="H738" s="2"/>
      <c r="I738" s="2"/>
      <c r="J738" s="2"/>
      <c r="K738" s="2"/>
    </row>
    <row r="739" spans="5:11" x14ac:dyDescent="0.25">
      <c r="E739" s="2"/>
      <c r="F739" s="2"/>
      <c r="G739" s="2"/>
      <c r="H739" s="2"/>
      <c r="I739" s="2"/>
      <c r="J739" s="2"/>
      <c r="K739" s="2"/>
    </row>
    <row r="740" spans="5:11" x14ac:dyDescent="0.25">
      <c r="E740" s="2"/>
      <c r="F740" s="2"/>
      <c r="G740" s="2"/>
      <c r="H740" s="2"/>
      <c r="I740" s="2"/>
      <c r="J740" s="2"/>
      <c r="K740" s="2"/>
    </row>
    <row r="741" spans="5:11" x14ac:dyDescent="0.25">
      <c r="E741" s="2"/>
      <c r="F741" s="2"/>
      <c r="G741" s="2"/>
      <c r="H741" s="2"/>
      <c r="I741" s="2"/>
      <c r="J741" s="2"/>
      <c r="K741" s="2"/>
    </row>
    <row r="742" spans="5:11" x14ac:dyDescent="0.25">
      <c r="E742" s="2"/>
      <c r="F742" s="2"/>
      <c r="G742" s="2"/>
      <c r="H742" s="2"/>
      <c r="I742" s="2"/>
      <c r="J742" s="2"/>
      <c r="K742" s="2"/>
    </row>
    <row r="743" spans="5:11" x14ac:dyDescent="0.25">
      <c r="E743" s="2"/>
      <c r="F743" s="2"/>
      <c r="G743" s="2"/>
      <c r="H743" s="2"/>
      <c r="I743" s="2"/>
      <c r="J743" s="2"/>
      <c r="K743" s="2"/>
    </row>
    <row r="744" spans="5:11" x14ac:dyDescent="0.25">
      <c r="E744" s="2"/>
      <c r="F744" s="2"/>
      <c r="G744" s="2"/>
      <c r="H744" s="2"/>
      <c r="I744" s="2"/>
      <c r="J744" s="2"/>
      <c r="K744" s="2"/>
    </row>
    <row r="745" spans="5:11" x14ac:dyDescent="0.25">
      <c r="E745" s="2"/>
      <c r="F745" s="2"/>
      <c r="G745" s="2"/>
      <c r="H745" s="2"/>
      <c r="I745" s="2"/>
      <c r="J745" s="2"/>
      <c r="K745" s="2"/>
    </row>
    <row r="746" spans="5:11" x14ac:dyDescent="0.25">
      <c r="E746" s="2"/>
      <c r="F746" s="2"/>
      <c r="G746" s="2"/>
      <c r="H746" s="2"/>
      <c r="I746" s="2"/>
      <c r="J746" s="2"/>
      <c r="K746" s="2"/>
    </row>
    <row r="747" spans="5:11" x14ac:dyDescent="0.25">
      <c r="E747" s="2"/>
      <c r="F747" s="2"/>
      <c r="G747" s="2"/>
      <c r="H747" s="2"/>
      <c r="I747" s="2"/>
      <c r="J747" s="2"/>
      <c r="K747" s="2"/>
    </row>
    <row r="748" spans="5:11" x14ac:dyDescent="0.25">
      <c r="E748" s="2"/>
      <c r="F748" s="2"/>
      <c r="G748" s="2"/>
      <c r="H748" s="2"/>
      <c r="I748" s="2"/>
      <c r="J748" s="2"/>
      <c r="K748" s="2"/>
    </row>
    <row r="749" spans="5:11" x14ac:dyDescent="0.25">
      <c r="E749" s="2"/>
      <c r="F749" s="2"/>
      <c r="G749" s="2"/>
      <c r="H749" s="2"/>
      <c r="I749" s="2"/>
      <c r="J749" s="2"/>
      <c r="K749" s="2"/>
    </row>
    <row r="750" spans="5:11" x14ac:dyDescent="0.25">
      <c r="E750" s="2"/>
      <c r="F750" s="2"/>
      <c r="G750" s="2"/>
      <c r="H750" s="2"/>
      <c r="I750" s="2"/>
      <c r="J750" s="2"/>
      <c r="K750" s="2"/>
    </row>
    <row r="751" spans="5:11" x14ac:dyDescent="0.25">
      <c r="E751" s="2"/>
      <c r="F751" s="2"/>
      <c r="G751" s="2"/>
      <c r="H751" s="2"/>
      <c r="I751" s="2"/>
      <c r="J751" s="2"/>
      <c r="K751" s="2"/>
    </row>
    <row r="752" spans="5:11" x14ac:dyDescent="0.25">
      <c r="E752" s="2"/>
      <c r="F752" s="2"/>
      <c r="G752" s="2"/>
      <c r="H752" s="2"/>
      <c r="I752" s="2"/>
      <c r="J752" s="2"/>
      <c r="K752" s="2"/>
    </row>
    <row r="753" spans="5:11" x14ac:dyDescent="0.25">
      <c r="E753" s="2"/>
      <c r="F753" s="2"/>
      <c r="G753" s="2"/>
      <c r="H753" s="2"/>
      <c r="I753" s="2"/>
      <c r="J753" s="2"/>
      <c r="K753" s="2"/>
    </row>
    <row r="754" spans="5:11" x14ac:dyDescent="0.25">
      <c r="E754" s="2"/>
      <c r="F754" s="2"/>
      <c r="G754" s="2"/>
      <c r="H754" s="2"/>
      <c r="I754" s="2"/>
      <c r="J754" s="2"/>
      <c r="K754" s="2"/>
    </row>
    <row r="755" spans="5:11" x14ac:dyDescent="0.25">
      <c r="E755" s="2"/>
      <c r="F755" s="2"/>
      <c r="G755" s="2"/>
      <c r="H755" s="2"/>
      <c r="I755" s="2"/>
      <c r="J755" s="2"/>
      <c r="K755" s="2"/>
    </row>
    <row r="756" spans="5:11" x14ac:dyDescent="0.25">
      <c r="E756" s="2"/>
      <c r="F756" s="2"/>
      <c r="G756" s="2"/>
      <c r="H756" s="2"/>
      <c r="I756" s="2"/>
      <c r="J756" s="2"/>
      <c r="K756" s="2"/>
    </row>
    <row r="757" spans="5:11" x14ac:dyDescent="0.25">
      <c r="E757" s="2"/>
      <c r="F757" s="2"/>
      <c r="G757" s="2"/>
      <c r="H757" s="2"/>
      <c r="I757" s="2"/>
      <c r="J757" s="2"/>
      <c r="K757" s="2"/>
    </row>
    <row r="758" spans="5:11" x14ac:dyDescent="0.25">
      <c r="E758" s="2"/>
      <c r="F758" s="2"/>
      <c r="G758" s="2"/>
      <c r="H758" s="2"/>
      <c r="I758" s="2"/>
      <c r="J758" s="2"/>
      <c r="K758" s="2"/>
    </row>
    <row r="759" spans="5:11" x14ac:dyDescent="0.25">
      <c r="E759" s="2"/>
      <c r="F759" s="2"/>
      <c r="G759" s="2"/>
      <c r="H759" s="2"/>
      <c r="I759" s="2"/>
      <c r="J759" s="2"/>
      <c r="K759" s="2"/>
    </row>
    <row r="760" spans="5:11" x14ac:dyDescent="0.25">
      <c r="E760" s="2"/>
      <c r="F760" s="2"/>
      <c r="G760" s="2"/>
      <c r="H760" s="2"/>
      <c r="I760" s="2"/>
      <c r="J760" s="2"/>
      <c r="K760" s="2"/>
    </row>
    <row r="761" spans="5:11" x14ac:dyDescent="0.25">
      <c r="E761" s="2"/>
      <c r="F761" s="2"/>
      <c r="G761" s="2"/>
      <c r="H761" s="2"/>
      <c r="I761" s="2"/>
      <c r="J761" s="2"/>
      <c r="K761" s="2"/>
    </row>
    <row r="762" spans="5:11" x14ac:dyDescent="0.25">
      <c r="E762" s="2"/>
      <c r="F762" s="2"/>
      <c r="G762" s="2"/>
      <c r="H762" s="2"/>
      <c r="I762" s="2"/>
      <c r="J762" s="2"/>
      <c r="K762" s="2"/>
    </row>
    <row r="763" spans="5:11" x14ac:dyDescent="0.25">
      <c r="E763" s="2"/>
      <c r="F763" s="2"/>
      <c r="G763" s="2"/>
      <c r="H763" s="2"/>
      <c r="I763" s="2"/>
      <c r="J763" s="2"/>
      <c r="K763" s="2"/>
    </row>
    <row r="764" spans="5:11" x14ac:dyDescent="0.25">
      <c r="E764" s="2"/>
      <c r="F764" s="2"/>
      <c r="G764" s="2"/>
      <c r="H764" s="2"/>
      <c r="I764" s="2"/>
      <c r="J764" s="2"/>
      <c r="K764" s="2"/>
    </row>
    <row r="765" spans="5:11" x14ac:dyDescent="0.25">
      <c r="E765" s="2"/>
      <c r="F765" s="2"/>
      <c r="G765" s="2"/>
      <c r="H765" s="2"/>
      <c r="I765" s="2"/>
      <c r="J765" s="2"/>
      <c r="K765" s="2"/>
    </row>
    <row r="766" spans="5:11" x14ac:dyDescent="0.25">
      <c r="E766" s="2"/>
      <c r="F766" s="2"/>
      <c r="G766" s="2"/>
      <c r="H766" s="2"/>
      <c r="I766" s="2"/>
      <c r="J766" s="2"/>
      <c r="K766" s="2"/>
    </row>
    <row r="767" spans="5:11" x14ac:dyDescent="0.25">
      <c r="E767" s="2"/>
      <c r="F767" s="2"/>
      <c r="G767" s="2"/>
      <c r="H767" s="2"/>
      <c r="I767" s="2"/>
      <c r="J767" s="2"/>
      <c r="K767" s="2"/>
    </row>
    <row r="768" spans="5:11" x14ac:dyDescent="0.25">
      <c r="E768" s="2"/>
      <c r="F768" s="2"/>
      <c r="G768" s="2"/>
      <c r="H768" s="2"/>
      <c r="I768" s="2"/>
      <c r="J768" s="2"/>
      <c r="K768" s="2"/>
    </row>
    <row r="769" spans="5:11" x14ac:dyDescent="0.25">
      <c r="E769" s="2"/>
      <c r="F769" s="2"/>
      <c r="G769" s="2"/>
      <c r="H769" s="2"/>
      <c r="I769" s="2"/>
      <c r="J769" s="2"/>
      <c r="K769" s="2"/>
    </row>
    <row r="770" spans="5:11" x14ac:dyDescent="0.25">
      <c r="E770" s="2"/>
      <c r="F770" s="2"/>
      <c r="G770" s="2"/>
      <c r="H770" s="2"/>
      <c r="I770" s="2"/>
      <c r="J770" s="2"/>
      <c r="K770" s="2"/>
    </row>
    <row r="771" spans="5:11" x14ac:dyDescent="0.25">
      <c r="E771" s="2"/>
      <c r="F771" s="2"/>
      <c r="G771" s="2"/>
      <c r="H771" s="2"/>
      <c r="I771" s="2"/>
      <c r="J771" s="2"/>
      <c r="K771" s="2"/>
    </row>
    <row r="772" spans="5:11" x14ac:dyDescent="0.25">
      <c r="E772" s="2"/>
      <c r="F772" s="2"/>
      <c r="G772" s="2"/>
      <c r="H772" s="2"/>
      <c r="I772" s="2"/>
      <c r="J772" s="2"/>
      <c r="K772" s="2"/>
    </row>
    <row r="773" spans="5:11" x14ac:dyDescent="0.25">
      <c r="E773" s="2"/>
      <c r="F773" s="2"/>
      <c r="G773" s="2"/>
      <c r="H773" s="2"/>
      <c r="I773" s="2"/>
      <c r="J773" s="2"/>
      <c r="K773" s="2"/>
    </row>
    <row r="774" spans="5:11" x14ac:dyDescent="0.25">
      <c r="E774" s="2"/>
      <c r="F774" s="2"/>
      <c r="G774" s="2"/>
      <c r="H774" s="2"/>
      <c r="I774" s="2"/>
      <c r="J774" s="2"/>
      <c r="K774" s="2"/>
    </row>
    <row r="775" spans="5:11" x14ac:dyDescent="0.25">
      <c r="E775" s="2"/>
      <c r="F775" s="2"/>
      <c r="G775" s="2"/>
      <c r="H775" s="2"/>
      <c r="I775" s="2"/>
      <c r="J775" s="2"/>
      <c r="K775" s="2"/>
    </row>
    <row r="776" spans="5:11" x14ac:dyDescent="0.25">
      <c r="E776" s="2"/>
      <c r="F776" s="2"/>
      <c r="G776" s="2"/>
      <c r="H776" s="2"/>
      <c r="I776" s="2"/>
      <c r="J776" s="2"/>
      <c r="K776" s="2"/>
    </row>
    <row r="777" spans="5:11" x14ac:dyDescent="0.25">
      <c r="E777" s="2"/>
      <c r="F777" s="2"/>
      <c r="G777" s="2"/>
      <c r="H777" s="2"/>
      <c r="I777" s="2"/>
      <c r="J777" s="2"/>
      <c r="K777" s="2"/>
    </row>
    <row r="778" spans="5:11" x14ac:dyDescent="0.25">
      <c r="E778" s="2"/>
      <c r="F778" s="2"/>
      <c r="G778" s="2"/>
      <c r="H778" s="2"/>
      <c r="I778" s="2"/>
      <c r="J778" s="2"/>
      <c r="K778" s="2"/>
    </row>
    <row r="779" spans="5:11" x14ac:dyDescent="0.25">
      <c r="E779" s="2"/>
      <c r="F779" s="2"/>
      <c r="G779" s="2"/>
      <c r="H779" s="2"/>
      <c r="I779" s="2"/>
      <c r="J779" s="2"/>
      <c r="K779" s="2"/>
    </row>
    <row r="780" spans="5:11" x14ac:dyDescent="0.25">
      <c r="E780" s="2"/>
      <c r="F780" s="2"/>
      <c r="G780" s="2"/>
      <c r="H780" s="2"/>
      <c r="I780" s="2"/>
      <c r="J780" s="2"/>
      <c r="K780" s="2"/>
    </row>
    <row r="781" spans="5:11" x14ac:dyDescent="0.25">
      <c r="E781" s="2"/>
      <c r="F781" s="2"/>
      <c r="G781" s="2"/>
      <c r="H781" s="2"/>
      <c r="I781" s="2"/>
      <c r="J781" s="2"/>
      <c r="K781" s="2"/>
    </row>
    <row r="782" spans="5:11" x14ac:dyDescent="0.25">
      <c r="E782" s="2"/>
      <c r="F782" s="2"/>
      <c r="G782" s="2"/>
      <c r="H782" s="2"/>
      <c r="I782" s="2"/>
      <c r="J782" s="2"/>
      <c r="K782" s="2"/>
    </row>
    <row r="783" spans="5:11" x14ac:dyDescent="0.25">
      <c r="E783" s="2"/>
      <c r="F783" s="2"/>
      <c r="G783" s="2"/>
      <c r="H783" s="2"/>
      <c r="I783" s="2"/>
      <c r="J783" s="2"/>
      <c r="K783" s="2"/>
    </row>
    <row r="784" spans="5:11" x14ac:dyDescent="0.25">
      <c r="E784" s="2"/>
      <c r="F784" s="2"/>
      <c r="G784" s="2"/>
      <c r="H784" s="2"/>
      <c r="I784" s="2"/>
      <c r="J784" s="2"/>
      <c r="K784" s="2"/>
    </row>
    <row r="785" spans="5:11" x14ac:dyDescent="0.25">
      <c r="E785" s="2"/>
      <c r="F785" s="2"/>
      <c r="G785" s="2"/>
      <c r="H785" s="2"/>
      <c r="I785" s="2"/>
      <c r="J785" s="2"/>
      <c r="K785" s="2"/>
    </row>
    <row r="786" spans="5:11" x14ac:dyDescent="0.25">
      <c r="E786" s="2"/>
      <c r="F786" s="2"/>
      <c r="G786" s="2"/>
      <c r="H786" s="2"/>
      <c r="I786" s="2"/>
      <c r="J786" s="2"/>
      <c r="K786" s="2"/>
    </row>
    <row r="787" spans="5:11" x14ac:dyDescent="0.25">
      <c r="E787" s="2"/>
      <c r="F787" s="2"/>
      <c r="G787" s="2"/>
      <c r="H787" s="2"/>
      <c r="I787" s="2"/>
      <c r="J787" s="2"/>
      <c r="K787" s="2"/>
    </row>
    <row r="788" spans="5:11" x14ac:dyDescent="0.25">
      <c r="E788" s="2"/>
      <c r="F788" s="2"/>
      <c r="G788" s="2"/>
      <c r="H788" s="2"/>
      <c r="I788" s="2"/>
      <c r="J788" s="2"/>
      <c r="K788" s="2"/>
    </row>
    <row r="789" spans="5:11" x14ac:dyDescent="0.25">
      <c r="E789" s="2"/>
      <c r="F789" s="2"/>
      <c r="G789" s="2"/>
      <c r="H789" s="2"/>
      <c r="I789" s="2"/>
      <c r="J789" s="2"/>
      <c r="K789" s="2"/>
    </row>
    <row r="790" spans="5:11" x14ac:dyDescent="0.25">
      <c r="E790" s="2"/>
      <c r="F790" s="2"/>
      <c r="G790" s="2"/>
      <c r="H790" s="2"/>
      <c r="I790" s="2"/>
      <c r="J790" s="2"/>
      <c r="K790" s="2"/>
    </row>
    <row r="791" spans="5:11" x14ac:dyDescent="0.25">
      <c r="E791" s="2"/>
      <c r="F791" s="2"/>
      <c r="G791" s="2"/>
      <c r="H791" s="2"/>
      <c r="I791" s="2"/>
      <c r="J791" s="2"/>
      <c r="K791" s="2"/>
    </row>
    <row r="792" spans="5:11" x14ac:dyDescent="0.25">
      <c r="E792" s="2"/>
      <c r="F792" s="2"/>
      <c r="G792" s="2"/>
      <c r="H792" s="2"/>
      <c r="I792" s="2"/>
      <c r="J792" s="2"/>
      <c r="K792" s="2"/>
    </row>
    <row r="793" spans="5:11" x14ac:dyDescent="0.25">
      <c r="E793" s="2"/>
      <c r="F793" s="2"/>
      <c r="G793" s="2"/>
      <c r="H793" s="2"/>
      <c r="I793" s="2"/>
      <c r="J793" s="2"/>
      <c r="K793" s="2"/>
    </row>
    <row r="794" spans="5:11" x14ac:dyDescent="0.25">
      <c r="E794" s="2"/>
      <c r="F794" s="2"/>
      <c r="G794" s="2"/>
      <c r="H794" s="2"/>
      <c r="I794" s="2"/>
      <c r="J794" s="2"/>
      <c r="K794" s="2"/>
    </row>
    <row r="795" spans="5:11" x14ac:dyDescent="0.25">
      <c r="E795" s="2"/>
      <c r="F795" s="2"/>
      <c r="G795" s="2"/>
      <c r="H795" s="2"/>
      <c r="I795" s="2"/>
      <c r="J795" s="2"/>
      <c r="K795" s="2"/>
    </row>
    <row r="796" spans="5:11" x14ac:dyDescent="0.25">
      <c r="E796" s="2"/>
      <c r="F796" s="2"/>
      <c r="G796" s="2"/>
      <c r="H796" s="2"/>
      <c r="I796" s="2"/>
      <c r="J796" s="2"/>
      <c r="K796" s="2"/>
    </row>
    <row r="797" spans="5:11" x14ac:dyDescent="0.25">
      <c r="E797" s="2"/>
      <c r="F797" s="2"/>
      <c r="G797" s="2"/>
      <c r="H797" s="2"/>
      <c r="I797" s="2"/>
      <c r="J797" s="2"/>
      <c r="K797" s="2"/>
    </row>
    <row r="798" spans="5:11" x14ac:dyDescent="0.25">
      <c r="E798" s="2"/>
      <c r="F798" s="2"/>
      <c r="G798" s="2"/>
      <c r="H798" s="2"/>
      <c r="I798" s="2"/>
      <c r="J798" s="2"/>
      <c r="K798" s="2"/>
    </row>
    <row r="799" spans="5:11" x14ac:dyDescent="0.25">
      <c r="E799" s="2"/>
      <c r="F799" s="2"/>
      <c r="G799" s="2"/>
      <c r="H799" s="2"/>
      <c r="I799" s="2"/>
      <c r="J799" s="2"/>
      <c r="K799" s="2"/>
    </row>
    <row r="800" spans="5:11" x14ac:dyDescent="0.25">
      <c r="E800" s="2"/>
      <c r="F800" s="2"/>
      <c r="G800" s="2"/>
      <c r="H800" s="2"/>
      <c r="I800" s="2"/>
      <c r="J800" s="2"/>
      <c r="K800" s="2"/>
    </row>
    <row r="801" spans="5:11" x14ac:dyDescent="0.25">
      <c r="E801" s="2"/>
      <c r="F801" s="2"/>
      <c r="G801" s="2"/>
      <c r="H801" s="2"/>
      <c r="I801" s="2"/>
      <c r="J801" s="2"/>
      <c r="K801" s="2"/>
    </row>
    <row r="802" spans="5:11" x14ac:dyDescent="0.25">
      <c r="E802" s="2"/>
      <c r="F802" s="2"/>
      <c r="G802" s="2"/>
      <c r="H802" s="2"/>
      <c r="I802" s="2"/>
      <c r="J802" s="2"/>
      <c r="K802" s="2"/>
    </row>
    <row r="803" spans="5:11" x14ac:dyDescent="0.25">
      <c r="E803" s="2"/>
      <c r="F803" s="2"/>
      <c r="G803" s="2"/>
      <c r="H803" s="2"/>
      <c r="I803" s="2"/>
      <c r="J803" s="2"/>
      <c r="K803" s="2"/>
    </row>
    <row r="804" spans="5:11" x14ac:dyDescent="0.25">
      <c r="E804" s="2"/>
      <c r="F804" s="2"/>
      <c r="G804" s="2"/>
      <c r="H804" s="2"/>
      <c r="I804" s="2"/>
      <c r="J804" s="2"/>
      <c r="K804" s="2"/>
    </row>
    <row r="805" spans="5:11" x14ac:dyDescent="0.25">
      <c r="E805" s="2"/>
      <c r="F805" s="2"/>
      <c r="G805" s="2"/>
      <c r="H805" s="2"/>
      <c r="I805" s="2"/>
      <c r="J805" s="2"/>
      <c r="K805" s="2"/>
    </row>
    <row r="806" spans="5:11" x14ac:dyDescent="0.25">
      <c r="E806" s="2"/>
      <c r="F806" s="2"/>
      <c r="G806" s="2"/>
      <c r="H806" s="2"/>
      <c r="I806" s="2"/>
      <c r="J806" s="2"/>
      <c r="K806" s="2"/>
    </row>
    <row r="807" spans="5:11" x14ac:dyDescent="0.25">
      <c r="E807" s="2"/>
      <c r="F807" s="2"/>
      <c r="G807" s="2"/>
      <c r="H807" s="2"/>
      <c r="I807" s="2"/>
      <c r="J807" s="2"/>
      <c r="K807" s="2"/>
    </row>
    <row r="808" spans="5:11" x14ac:dyDescent="0.25">
      <c r="E808" s="2"/>
      <c r="F808" s="2"/>
      <c r="G808" s="2"/>
      <c r="H808" s="2"/>
      <c r="I808" s="2"/>
      <c r="J808" s="2"/>
      <c r="K808" s="2"/>
    </row>
    <row r="809" spans="5:11" x14ac:dyDescent="0.25">
      <c r="E809" s="2"/>
      <c r="F809" s="2"/>
      <c r="G809" s="2"/>
      <c r="H809" s="2"/>
      <c r="I809" s="2"/>
      <c r="J809" s="2"/>
      <c r="K809" s="2"/>
    </row>
    <row r="810" spans="5:11" x14ac:dyDescent="0.25">
      <c r="E810" s="2"/>
      <c r="F810" s="2"/>
      <c r="G810" s="2"/>
      <c r="H810" s="2"/>
      <c r="I810" s="2"/>
      <c r="J810" s="2"/>
      <c r="K810" s="2"/>
    </row>
    <row r="811" spans="5:11" x14ac:dyDescent="0.25">
      <c r="E811" s="2"/>
      <c r="F811" s="2"/>
      <c r="G811" s="2"/>
      <c r="H811" s="2"/>
      <c r="I811" s="2"/>
      <c r="J811" s="2"/>
      <c r="K811" s="2"/>
    </row>
    <row r="812" spans="5:11" x14ac:dyDescent="0.25">
      <c r="E812" s="2"/>
      <c r="F812" s="2"/>
      <c r="G812" s="2"/>
      <c r="H812" s="2"/>
      <c r="I812" s="2"/>
      <c r="J812" s="2"/>
      <c r="K812" s="2"/>
    </row>
    <row r="813" spans="5:11" x14ac:dyDescent="0.25">
      <c r="E813" s="2"/>
      <c r="F813" s="2"/>
      <c r="G813" s="2"/>
      <c r="H813" s="2"/>
      <c r="I813" s="2"/>
      <c r="J813" s="2"/>
      <c r="K813" s="2"/>
    </row>
    <row r="814" spans="5:11" x14ac:dyDescent="0.25">
      <c r="E814" s="2"/>
      <c r="F814" s="2"/>
      <c r="G814" s="2"/>
      <c r="H814" s="2"/>
      <c r="I814" s="2"/>
      <c r="J814" s="2"/>
      <c r="K814" s="2"/>
    </row>
    <row r="815" spans="5:11" x14ac:dyDescent="0.25">
      <c r="E815" s="2"/>
      <c r="F815" s="2"/>
      <c r="G815" s="2"/>
      <c r="H815" s="2"/>
      <c r="I815" s="2"/>
      <c r="J815" s="2"/>
      <c r="K815" s="2"/>
    </row>
    <row r="816" spans="5:11" x14ac:dyDescent="0.25">
      <c r="E816" s="2"/>
      <c r="F816" s="2"/>
      <c r="G816" s="2"/>
      <c r="H816" s="2"/>
      <c r="I816" s="2"/>
      <c r="J816" s="2"/>
      <c r="K816" s="2"/>
    </row>
    <row r="817" spans="5:11" x14ac:dyDescent="0.25">
      <c r="E817" s="2"/>
      <c r="F817" s="2"/>
      <c r="G817" s="2"/>
      <c r="H817" s="2"/>
      <c r="I817" s="2"/>
      <c r="J817" s="2"/>
      <c r="K817" s="2"/>
    </row>
    <row r="818" spans="5:11" x14ac:dyDescent="0.25">
      <c r="E818" s="2"/>
      <c r="F818" s="2"/>
      <c r="G818" s="2"/>
      <c r="H818" s="2"/>
      <c r="I818" s="2"/>
      <c r="J818" s="2"/>
      <c r="K818" s="2"/>
    </row>
    <row r="819" spans="5:11" x14ac:dyDescent="0.25">
      <c r="E819" s="2"/>
      <c r="F819" s="2"/>
      <c r="G819" s="2"/>
      <c r="H819" s="2"/>
      <c r="I819" s="2"/>
      <c r="J819" s="2"/>
      <c r="K819" s="2"/>
    </row>
    <row r="820" spans="5:11" x14ac:dyDescent="0.25">
      <c r="E820" s="2"/>
      <c r="F820" s="2"/>
      <c r="G820" s="2"/>
      <c r="H820" s="2"/>
      <c r="I820" s="2"/>
      <c r="J820" s="2"/>
      <c r="K820" s="2"/>
    </row>
    <row r="821" spans="5:11" x14ac:dyDescent="0.25">
      <c r="E821" s="2"/>
      <c r="F821" s="2"/>
      <c r="G821" s="2"/>
      <c r="H821" s="2"/>
      <c r="I821" s="2"/>
      <c r="J821" s="2"/>
      <c r="K821" s="2"/>
    </row>
    <row r="822" spans="5:11" x14ac:dyDescent="0.25">
      <c r="E822" s="2"/>
      <c r="F822" s="2"/>
      <c r="G822" s="2"/>
      <c r="H822" s="2"/>
      <c r="I822" s="2"/>
      <c r="J822" s="2"/>
      <c r="K822" s="2"/>
    </row>
    <row r="823" spans="5:11" x14ac:dyDescent="0.25">
      <c r="E823" s="2"/>
      <c r="F823" s="2"/>
      <c r="G823" s="2"/>
      <c r="H823" s="2"/>
      <c r="I823" s="2"/>
      <c r="J823" s="2"/>
      <c r="K823" s="2"/>
    </row>
    <row r="824" spans="5:11" x14ac:dyDescent="0.25">
      <c r="E824" s="2"/>
      <c r="F824" s="2"/>
      <c r="G824" s="2"/>
      <c r="H824" s="2"/>
      <c r="I824" s="2"/>
      <c r="J824" s="2"/>
      <c r="K824" s="2"/>
    </row>
    <row r="825" spans="5:11" x14ac:dyDescent="0.25">
      <c r="E825" s="2"/>
      <c r="F825" s="2"/>
      <c r="G825" s="2"/>
      <c r="H825" s="2"/>
      <c r="I825" s="2"/>
      <c r="J825" s="2"/>
      <c r="K825" s="2"/>
    </row>
    <row r="826" spans="5:11" x14ac:dyDescent="0.25">
      <c r="E826" s="2"/>
      <c r="F826" s="2"/>
      <c r="G826" s="2"/>
      <c r="H826" s="2"/>
      <c r="I826" s="2"/>
      <c r="J826" s="2"/>
      <c r="K826" s="2"/>
    </row>
    <row r="827" spans="5:11" x14ac:dyDescent="0.25">
      <c r="E827" s="2"/>
      <c r="F827" s="2"/>
      <c r="G827" s="2"/>
      <c r="H827" s="2"/>
      <c r="I827" s="2"/>
      <c r="J827" s="2"/>
      <c r="K827" s="2"/>
    </row>
    <row r="828" spans="5:11" x14ac:dyDescent="0.25">
      <c r="E828" s="2"/>
      <c r="F828" s="2"/>
      <c r="G828" s="2"/>
      <c r="H828" s="2"/>
      <c r="I828" s="2"/>
      <c r="J828" s="2"/>
      <c r="K828" s="2"/>
    </row>
    <row r="829" spans="5:11" x14ac:dyDescent="0.25">
      <c r="E829" s="2"/>
      <c r="F829" s="2"/>
      <c r="G829" s="2"/>
      <c r="H829" s="2"/>
      <c r="I829" s="2"/>
      <c r="J829" s="2"/>
      <c r="K829" s="2"/>
    </row>
    <row r="830" spans="5:11" x14ac:dyDescent="0.25">
      <c r="E830" s="2"/>
      <c r="F830" s="2"/>
      <c r="G830" s="2"/>
      <c r="H830" s="2"/>
      <c r="I830" s="2"/>
      <c r="J830" s="2"/>
      <c r="K830" s="2"/>
    </row>
    <row r="831" spans="5:11" x14ac:dyDescent="0.25">
      <c r="E831" s="2"/>
      <c r="F831" s="2"/>
      <c r="G831" s="2"/>
      <c r="H831" s="2"/>
      <c r="I831" s="2"/>
      <c r="J831" s="2"/>
      <c r="K831" s="2"/>
    </row>
    <row r="832" spans="5:11" x14ac:dyDescent="0.25">
      <c r="E832" s="2"/>
      <c r="F832" s="2"/>
      <c r="G832" s="2"/>
      <c r="H832" s="2"/>
      <c r="I832" s="2"/>
      <c r="J832" s="2"/>
      <c r="K832" s="2"/>
    </row>
    <row r="833" spans="5:11" x14ac:dyDescent="0.25">
      <c r="E833" s="2"/>
      <c r="F833" s="2"/>
      <c r="G833" s="2"/>
      <c r="H833" s="2"/>
      <c r="I833" s="2"/>
      <c r="J833" s="2"/>
      <c r="K833" s="2"/>
    </row>
    <row r="834" spans="5:11" x14ac:dyDescent="0.25">
      <c r="E834" s="2"/>
      <c r="F834" s="2"/>
      <c r="G834" s="2"/>
      <c r="H834" s="2"/>
      <c r="I834" s="2"/>
      <c r="J834" s="2"/>
      <c r="K834" s="2"/>
    </row>
    <row r="835" spans="5:11" x14ac:dyDescent="0.25">
      <c r="E835" s="2"/>
      <c r="F835" s="2"/>
      <c r="G835" s="2"/>
      <c r="H835" s="2"/>
      <c r="I835" s="2"/>
      <c r="J835" s="2"/>
      <c r="K835" s="2"/>
    </row>
    <row r="836" spans="5:11" x14ac:dyDescent="0.25">
      <c r="E836" s="2"/>
      <c r="F836" s="2"/>
      <c r="G836" s="2"/>
      <c r="H836" s="2"/>
      <c r="I836" s="2"/>
      <c r="J836" s="2"/>
      <c r="K836" s="2"/>
    </row>
    <row r="837" spans="5:11" x14ac:dyDescent="0.25">
      <c r="E837" s="2"/>
      <c r="F837" s="2"/>
      <c r="G837" s="2"/>
      <c r="H837" s="2"/>
      <c r="I837" s="2"/>
      <c r="J837" s="2"/>
      <c r="K837" s="2"/>
    </row>
    <row r="838" spans="5:11" x14ac:dyDescent="0.25">
      <c r="E838" s="2"/>
      <c r="F838" s="2"/>
      <c r="G838" s="2"/>
      <c r="H838" s="2"/>
      <c r="I838" s="2"/>
      <c r="J838" s="2"/>
      <c r="K838" s="2"/>
    </row>
    <row r="839" spans="5:11" x14ac:dyDescent="0.25">
      <c r="E839" s="2"/>
      <c r="F839" s="2"/>
      <c r="G839" s="2"/>
      <c r="H839" s="2"/>
      <c r="I839" s="2"/>
      <c r="J839" s="2"/>
      <c r="K839" s="2"/>
    </row>
    <row r="840" spans="5:11" x14ac:dyDescent="0.25">
      <c r="E840" s="2"/>
      <c r="F840" s="2"/>
      <c r="G840" s="2"/>
      <c r="H840" s="2"/>
      <c r="I840" s="2"/>
      <c r="J840" s="2"/>
      <c r="K840" s="2"/>
    </row>
    <row r="841" spans="5:11" x14ac:dyDescent="0.25">
      <c r="E841" s="2"/>
      <c r="F841" s="2"/>
      <c r="G841" s="2"/>
      <c r="H841" s="2"/>
      <c r="I841" s="2"/>
      <c r="J841" s="2"/>
      <c r="K841" s="2"/>
    </row>
    <row r="842" spans="5:11" x14ac:dyDescent="0.25">
      <c r="E842" s="2"/>
      <c r="F842" s="2"/>
      <c r="G842" s="2"/>
      <c r="H842" s="2"/>
      <c r="I842" s="2"/>
      <c r="J842" s="2"/>
      <c r="K842" s="2"/>
    </row>
    <row r="843" spans="5:11" x14ac:dyDescent="0.25">
      <c r="E843" s="2"/>
      <c r="F843" s="2"/>
      <c r="G843" s="2"/>
      <c r="H843" s="2"/>
      <c r="I843" s="2"/>
      <c r="J843" s="2"/>
      <c r="K843" s="2"/>
    </row>
    <row r="844" spans="5:11" x14ac:dyDescent="0.25">
      <c r="E844" s="2"/>
      <c r="F844" s="2"/>
      <c r="G844" s="2"/>
      <c r="H844" s="2"/>
      <c r="I844" s="2"/>
      <c r="J844" s="2"/>
      <c r="K844" s="2"/>
    </row>
    <row r="845" spans="5:11" x14ac:dyDescent="0.25">
      <c r="E845" s="2"/>
      <c r="F845" s="2"/>
      <c r="G845" s="2"/>
      <c r="H845" s="2"/>
      <c r="I845" s="2"/>
      <c r="J845" s="2"/>
      <c r="K845" s="2"/>
    </row>
    <row r="846" spans="5:11" x14ac:dyDescent="0.25">
      <c r="E846" s="2"/>
      <c r="F846" s="2"/>
      <c r="G846" s="2"/>
      <c r="H846" s="2"/>
      <c r="I846" s="2"/>
      <c r="J846" s="2"/>
      <c r="K846" s="2"/>
    </row>
    <row r="847" spans="5:11" x14ac:dyDescent="0.25">
      <c r="E847" s="2"/>
      <c r="F847" s="2"/>
      <c r="G847" s="2"/>
      <c r="H847" s="2"/>
      <c r="I847" s="2"/>
      <c r="J847" s="2"/>
      <c r="K847" s="2"/>
    </row>
    <row r="848" spans="5:11" x14ac:dyDescent="0.25">
      <c r="E848" s="2"/>
      <c r="F848" s="2"/>
      <c r="G848" s="2"/>
      <c r="H848" s="2"/>
      <c r="I848" s="2"/>
      <c r="J848" s="2"/>
      <c r="K848" s="2"/>
    </row>
    <row r="849" spans="5:11" x14ac:dyDescent="0.25">
      <c r="E849" s="2"/>
      <c r="F849" s="2"/>
      <c r="G849" s="2"/>
      <c r="H849" s="2"/>
      <c r="I849" s="2"/>
      <c r="J849" s="2"/>
      <c r="K849" s="2"/>
    </row>
    <row r="850" spans="5:11" x14ac:dyDescent="0.25">
      <c r="E850" s="2"/>
      <c r="F850" s="2"/>
      <c r="G850" s="2"/>
      <c r="H850" s="2"/>
      <c r="I850" s="2"/>
      <c r="J850" s="2"/>
      <c r="K850" s="2"/>
    </row>
    <row r="851" spans="5:11" x14ac:dyDescent="0.25">
      <c r="E851" s="2"/>
      <c r="F851" s="2"/>
      <c r="G851" s="2"/>
      <c r="H851" s="2"/>
      <c r="I851" s="2"/>
      <c r="J851" s="2"/>
      <c r="K851" s="2"/>
    </row>
    <row r="852" spans="5:11" x14ac:dyDescent="0.25">
      <c r="E852" s="2"/>
      <c r="F852" s="2"/>
      <c r="G852" s="2"/>
      <c r="H852" s="2"/>
      <c r="I852" s="2"/>
      <c r="J852" s="2"/>
      <c r="K852" s="2"/>
    </row>
    <row r="853" spans="5:11" x14ac:dyDescent="0.25">
      <c r="E853" s="2"/>
      <c r="F853" s="2"/>
      <c r="G853" s="2"/>
      <c r="H853" s="2"/>
      <c r="I853" s="2"/>
      <c r="J853" s="2"/>
      <c r="K853" s="2"/>
    </row>
    <row r="854" spans="5:11" x14ac:dyDescent="0.25">
      <c r="E854" s="2"/>
      <c r="F854" s="2"/>
      <c r="G854" s="2"/>
      <c r="H854" s="2"/>
      <c r="I854" s="2"/>
      <c r="J854" s="2"/>
      <c r="K854" s="2"/>
    </row>
    <row r="855" spans="5:11" x14ac:dyDescent="0.25">
      <c r="E855" s="2"/>
      <c r="F855" s="2"/>
      <c r="G855" s="2"/>
      <c r="H855" s="2"/>
      <c r="I855" s="2"/>
      <c r="J855" s="2"/>
      <c r="K855" s="2"/>
    </row>
    <row r="856" spans="5:11" x14ac:dyDescent="0.25">
      <c r="E856" s="2"/>
      <c r="F856" s="2"/>
      <c r="G856" s="2"/>
      <c r="H856" s="2"/>
      <c r="I856" s="2"/>
      <c r="J856" s="2"/>
      <c r="K856" s="2"/>
    </row>
    <row r="857" spans="5:11" x14ac:dyDescent="0.25">
      <c r="E857" s="2"/>
      <c r="F857" s="2"/>
      <c r="G857" s="2"/>
      <c r="H857" s="2"/>
      <c r="I857" s="2"/>
      <c r="J857" s="2"/>
      <c r="K857" s="2"/>
    </row>
    <row r="858" spans="5:11" x14ac:dyDescent="0.25">
      <c r="E858" s="2"/>
      <c r="F858" s="2"/>
      <c r="G858" s="2"/>
      <c r="H858" s="2"/>
      <c r="I858" s="2"/>
      <c r="J858" s="2"/>
      <c r="K858" s="2"/>
    </row>
    <row r="859" spans="5:11" x14ac:dyDescent="0.25">
      <c r="E859" s="2"/>
      <c r="F859" s="2"/>
      <c r="G859" s="2"/>
      <c r="H859" s="2"/>
      <c r="I859" s="2"/>
      <c r="J859" s="2"/>
      <c r="K859" s="2"/>
    </row>
    <row r="860" spans="5:11" x14ac:dyDescent="0.25">
      <c r="E860" s="2"/>
      <c r="F860" s="2"/>
      <c r="G860" s="2"/>
      <c r="H860" s="2"/>
      <c r="I860" s="2"/>
      <c r="J860" s="2"/>
      <c r="K860" s="2"/>
    </row>
    <row r="861" spans="5:11" x14ac:dyDescent="0.25">
      <c r="E861" s="2"/>
      <c r="F861" s="2"/>
      <c r="G861" s="2"/>
      <c r="H861" s="2"/>
      <c r="I861" s="2"/>
      <c r="J861" s="2"/>
      <c r="K861" s="2"/>
    </row>
    <row r="862" spans="5:11" x14ac:dyDescent="0.25">
      <c r="E862" s="2"/>
      <c r="F862" s="2"/>
      <c r="G862" s="2"/>
      <c r="H862" s="2"/>
      <c r="I862" s="2"/>
      <c r="J862" s="2"/>
      <c r="K862" s="2"/>
    </row>
    <row r="863" spans="5:11" x14ac:dyDescent="0.25">
      <c r="E863" s="2"/>
      <c r="F863" s="2"/>
      <c r="G863" s="2"/>
      <c r="H863" s="2"/>
      <c r="I863" s="2"/>
      <c r="J863" s="2"/>
      <c r="K863" s="2"/>
    </row>
    <row r="864" spans="5:11" x14ac:dyDescent="0.25">
      <c r="E864" s="2"/>
      <c r="F864" s="2"/>
      <c r="G864" s="2"/>
      <c r="H864" s="2"/>
      <c r="I864" s="2"/>
      <c r="J864" s="2"/>
      <c r="K864" s="2"/>
    </row>
    <row r="865" spans="5:11" x14ac:dyDescent="0.25">
      <c r="E865" s="2"/>
      <c r="F865" s="2"/>
      <c r="G865" s="2"/>
      <c r="H865" s="2"/>
      <c r="I865" s="2"/>
      <c r="J865" s="2"/>
      <c r="K865" s="2"/>
    </row>
    <row r="866" spans="5:11" x14ac:dyDescent="0.25">
      <c r="E866" s="2"/>
      <c r="F866" s="2"/>
      <c r="G866" s="2"/>
      <c r="H866" s="2"/>
      <c r="I866" s="2"/>
      <c r="J866" s="2"/>
      <c r="K866" s="2"/>
    </row>
    <row r="867" spans="5:11" x14ac:dyDescent="0.25">
      <c r="E867" s="2"/>
      <c r="F867" s="2"/>
      <c r="G867" s="2"/>
      <c r="H867" s="2"/>
      <c r="I867" s="2"/>
      <c r="J867" s="2"/>
      <c r="K867" s="2"/>
    </row>
    <row r="868" spans="5:11" x14ac:dyDescent="0.25">
      <c r="E868" s="2"/>
      <c r="F868" s="2"/>
      <c r="G868" s="2"/>
      <c r="H868" s="2"/>
      <c r="I868" s="2"/>
      <c r="J868" s="2"/>
      <c r="K868" s="2"/>
    </row>
    <row r="869" spans="5:11" x14ac:dyDescent="0.25">
      <c r="E869" s="2"/>
      <c r="F869" s="2"/>
      <c r="G869" s="2"/>
      <c r="H869" s="2"/>
      <c r="I869" s="2"/>
      <c r="J869" s="2"/>
      <c r="K869" s="2"/>
    </row>
    <row r="870" spans="5:11" x14ac:dyDescent="0.25">
      <c r="E870" s="2"/>
      <c r="F870" s="2"/>
      <c r="G870" s="2"/>
      <c r="H870" s="2"/>
      <c r="I870" s="2"/>
      <c r="J870" s="2"/>
      <c r="K870" s="2"/>
    </row>
    <row r="871" spans="5:11" x14ac:dyDescent="0.25">
      <c r="E871" s="2"/>
      <c r="F871" s="2"/>
      <c r="G871" s="2"/>
      <c r="H871" s="2"/>
      <c r="I871" s="2"/>
      <c r="J871" s="2"/>
      <c r="K871" s="2"/>
    </row>
    <row r="872" spans="5:11" x14ac:dyDescent="0.25">
      <c r="E872" s="2"/>
      <c r="F872" s="2"/>
      <c r="G872" s="2"/>
      <c r="H872" s="2"/>
      <c r="I872" s="2"/>
      <c r="J872" s="2"/>
      <c r="K872" s="2"/>
    </row>
    <row r="873" spans="5:11" x14ac:dyDescent="0.25">
      <c r="E873" s="2"/>
      <c r="F873" s="2"/>
      <c r="G873" s="2"/>
      <c r="H873" s="2"/>
      <c r="I873" s="2"/>
      <c r="J873" s="2"/>
      <c r="K873" s="2"/>
    </row>
    <row r="874" spans="5:11" x14ac:dyDescent="0.25">
      <c r="E874" s="2"/>
      <c r="F874" s="2"/>
      <c r="G874" s="2"/>
      <c r="H874" s="2"/>
      <c r="I874" s="2"/>
      <c r="J874" s="2"/>
      <c r="K874" s="2"/>
    </row>
    <row r="875" spans="5:11" x14ac:dyDescent="0.25">
      <c r="E875" s="2"/>
      <c r="F875" s="2"/>
      <c r="G875" s="2"/>
      <c r="H875" s="2"/>
      <c r="I875" s="2"/>
      <c r="J875" s="2"/>
      <c r="K875" s="2"/>
    </row>
    <row r="876" spans="5:11" x14ac:dyDescent="0.25">
      <c r="E876" s="2"/>
      <c r="F876" s="2"/>
      <c r="G876" s="2"/>
      <c r="H876" s="2"/>
      <c r="I876" s="2"/>
      <c r="J876" s="2"/>
      <c r="K876" s="2"/>
    </row>
    <row r="877" spans="5:11" x14ac:dyDescent="0.25">
      <c r="E877" s="2"/>
      <c r="F877" s="2"/>
      <c r="G877" s="2"/>
      <c r="H877" s="2"/>
      <c r="I877" s="2"/>
      <c r="J877" s="2"/>
      <c r="K877" s="2"/>
    </row>
    <row r="878" spans="5:11" x14ac:dyDescent="0.25">
      <c r="E878" s="2"/>
      <c r="F878" s="2"/>
      <c r="G878" s="2"/>
      <c r="H878" s="2"/>
      <c r="I878" s="2"/>
      <c r="J878" s="2"/>
      <c r="K878" s="2"/>
    </row>
    <row r="879" spans="5:11" x14ac:dyDescent="0.25">
      <c r="E879" s="2"/>
      <c r="F879" s="2"/>
      <c r="G879" s="2"/>
      <c r="H879" s="2"/>
      <c r="I879" s="2"/>
      <c r="J879" s="2"/>
      <c r="K879" s="2"/>
    </row>
    <row r="880" spans="5:11" x14ac:dyDescent="0.25">
      <c r="E880" s="2"/>
      <c r="F880" s="2"/>
      <c r="G880" s="2"/>
      <c r="H880" s="2"/>
      <c r="I880" s="2"/>
      <c r="J880" s="2"/>
      <c r="K880" s="2"/>
    </row>
    <row r="881" spans="5:11" x14ac:dyDescent="0.25">
      <c r="E881" s="2"/>
      <c r="F881" s="2"/>
      <c r="G881" s="2"/>
      <c r="H881" s="2"/>
      <c r="I881" s="2"/>
      <c r="J881" s="2"/>
      <c r="K881" s="2"/>
    </row>
    <row r="882" spans="5:11" x14ac:dyDescent="0.25">
      <c r="E882" s="2"/>
      <c r="F882" s="2"/>
      <c r="G882" s="2"/>
      <c r="H882" s="2"/>
      <c r="I882" s="2"/>
      <c r="J882" s="2"/>
      <c r="K882" s="2"/>
    </row>
    <row r="883" spans="5:11" x14ac:dyDescent="0.25">
      <c r="E883" s="2"/>
      <c r="F883" s="2"/>
      <c r="G883" s="2"/>
      <c r="H883" s="2"/>
      <c r="I883" s="2"/>
      <c r="J883" s="2"/>
      <c r="K883" s="2"/>
    </row>
    <row r="884" spans="5:11" x14ac:dyDescent="0.25">
      <c r="E884" s="2"/>
      <c r="F884" s="2"/>
      <c r="G884" s="2"/>
      <c r="H884" s="2"/>
      <c r="I884" s="2"/>
      <c r="J884" s="2"/>
      <c r="K884" s="2"/>
    </row>
    <row r="885" spans="5:11" x14ac:dyDescent="0.25">
      <c r="E885" s="2"/>
      <c r="F885" s="2"/>
      <c r="G885" s="2"/>
      <c r="H885" s="2"/>
      <c r="I885" s="2"/>
      <c r="J885" s="2"/>
      <c r="K885" s="2"/>
    </row>
    <row r="886" spans="5:11" x14ac:dyDescent="0.25">
      <c r="E886" s="2"/>
      <c r="F886" s="2"/>
      <c r="G886" s="2"/>
      <c r="H886" s="2"/>
      <c r="I886" s="2"/>
      <c r="J886" s="2"/>
      <c r="K886" s="2"/>
    </row>
    <row r="887" spans="5:11" x14ac:dyDescent="0.25">
      <c r="E887" s="2"/>
      <c r="F887" s="2"/>
      <c r="G887" s="2"/>
      <c r="H887" s="2"/>
      <c r="I887" s="2"/>
      <c r="J887" s="2"/>
      <c r="K887" s="2"/>
    </row>
    <row r="888" spans="5:11" x14ac:dyDescent="0.25">
      <c r="E888" s="2"/>
      <c r="F888" s="2"/>
      <c r="G888" s="2"/>
      <c r="H888" s="2"/>
      <c r="I888" s="2"/>
      <c r="J888" s="2"/>
      <c r="K888" s="2"/>
    </row>
    <row r="889" spans="5:11" x14ac:dyDescent="0.25">
      <c r="E889" s="2"/>
      <c r="F889" s="2"/>
      <c r="G889" s="2"/>
      <c r="H889" s="2"/>
      <c r="I889" s="2"/>
      <c r="J889" s="2"/>
      <c r="K889" s="2"/>
    </row>
    <row r="890" spans="5:11" x14ac:dyDescent="0.25">
      <c r="E890" s="2"/>
      <c r="F890" s="2"/>
      <c r="G890" s="2"/>
      <c r="H890" s="2"/>
      <c r="I890" s="2"/>
      <c r="J890" s="2"/>
      <c r="K890" s="2"/>
    </row>
    <row r="891" spans="5:11" x14ac:dyDescent="0.25">
      <c r="E891" s="2"/>
      <c r="F891" s="2"/>
      <c r="G891" s="2"/>
      <c r="H891" s="2"/>
      <c r="I891" s="2"/>
      <c r="J891" s="2"/>
      <c r="K891" s="2"/>
    </row>
    <row r="892" spans="5:11" x14ac:dyDescent="0.25">
      <c r="E892" s="2"/>
      <c r="F892" s="2"/>
      <c r="G892" s="2"/>
      <c r="H892" s="2"/>
      <c r="I892" s="2"/>
      <c r="J892" s="2"/>
      <c r="K892" s="2"/>
    </row>
    <row r="893" spans="5:11" x14ac:dyDescent="0.25">
      <c r="E893" s="2"/>
      <c r="F893" s="2"/>
      <c r="G893" s="2"/>
      <c r="H893" s="2"/>
      <c r="I893" s="2"/>
      <c r="J893" s="2"/>
      <c r="K893" s="2"/>
    </row>
    <row r="894" spans="5:11" x14ac:dyDescent="0.25">
      <c r="E894" s="2"/>
      <c r="F894" s="2"/>
      <c r="G894" s="2"/>
      <c r="H894" s="2"/>
      <c r="I894" s="2"/>
      <c r="J894" s="2"/>
      <c r="K894" s="2"/>
    </row>
    <row r="895" spans="5:11" x14ac:dyDescent="0.25">
      <c r="E895" s="2"/>
      <c r="F895" s="2"/>
      <c r="G895" s="2"/>
      <c r="H895" s="2"/>
      <c r="I895" s="2"/>
      <c r="J895" s="2"/>
      <c r="K895" s="2"/>
    </row>
    <row r="896" spans="5:11" x14ac:dyDescent="0.25">
      <c r="E896" s="2"/>
      <c r="F896" s="2"/>
      <c r="G896" s="2"/>
      <c r="H896" s="2"/>
      <c r="I896" s="2"/>
      <c r="J896" s="2"/>
      <c r="K896" s="2"/>
    </row>
    <row r="897" spans="5:11" x14ac:dyDescent="0.25">
      <c r="E897" s="2"/>
      <c r="F897" s="2"/>
      <c r="G897" s="2"/>
      <c r="H897" s="2"/>
      <c r="I897" s="2"/>
      <c r="J897" s="2"/>
      <c r="K897" s="2"/>
    </row>
    <row r="898" spans="5:11" x14ac:dyDescent="0.25">
      <c r="E898" s="2"/>
      <c r="F898" s="2"/>
      <c r="G898" s="2"/>
      <c r="H898" s="2"/>
      <c r="I898" s="2"/>
      <c r="J898" s="2"/>
      <c r="K898" s="2"/>
    </row>
    <row r="899" spans="5:11" x14ac:dyDescent="0.25">
      <c r="E899" s="2"/>
      <c r="F899" s="2"/>
      <c r="G899" s="2"/>
      <c r="H899" s="2"/>
      <c r="I899" s="2"/>
      <c r="J899" s="2"/>
      <c r="K899" s="2"/>
    </row>
    <row r="900" spans="5:11" x14ac:dyDescent="0.25">
      <c r="E900" s="2"/>
      <c r="F900" s="2"/>
      <c r="G900" s="2"/>
      <c r="H900" s="2"/>
      <c r="I900" s="2"/>
      <c r="J900" s="2"/>
      <c r="K900" s="2"/>
    </row>
    <row r="901" spans="5:11" x14ac:dyDescent="0.25">
      <c r="E901" s="2"/>
      <c r="F901" s="2"/>
      <c r="G901" s="2"/>
      <c r="H901" s="2"/>
      <c r="I901" s="2"/>
      <c r="J901" s="2"/>
      <c r="K901" s="2"/>
    </row>
    <row r="902" spans="5:11" x14ac:dyDescent="0.25">
      <c r="E902" s="2"/>
      <c r="F902" s="2"/>
      <c r="G902" s="2"/>
      <c r="H902" s="2"/>
      <c r="I902" s="2"/>
      <c r="J902" s="2"/>
      <c r="K902" s="2"/>
    </row>
    <row r="903" spans="5:11" x14ac:dyDescent="0.25">
      <c r="E903" s="2"/>
      <c r="F903" s="2"/>
      <c r="G903" s="2"/>
      <c r="H903" s="2"/>
      <c r="I903" s="2"/>
      <c r="J903" s="2"/>
      <c r="K903" s="2"/>
    </row>
    <row r="904" spans="5:11" x14ac:dyDescent="0.25">
      <c r="E904" s="2"/>
      <c r="F904" s="2"/>
      <c r="G904" s="2"/>
      <c r="H904" s="2"/>
      <c r="I904" s="2"/>
      <c r="J904" s="2"/>
      <c r="K904" s="2"/>
    </row>
    <row r="905" spans="5:11" x14ac:dyDescent="0.25">
      <c r="E905" s="2"/>
      <c r="F905" s="2"/>
      <c r="G905" s="2"/>
      <c r="H905" s="2"/>
      <c r="I905" s="2"/>
      <c r="J905" s="2"/>
      <c r="K905" s="2"/>
    </row>
    <row r="906" spans="5:11" x14ac:dyDescent="0.25">
      <c r="E906" s="2"/>
      <c r="F906" s="2"/>
      <c r="G906" s="2"/>
      <c r="H906" s="2"/>
      <c r="I906" s="2"/>
      <c r="J906" s="2"/>
      <c r="K906" s="2"/>
    </row>
    <row r="907" spans="5:11" x14ac:dyDescent="0.25">
      <c r="E907" s="2"/>
      <c r="F907" s="2"/>
      <c r="G907" s="2"/>
      <c r="H907" s="2"/>
      <c r="I907" s="2"/>
      <c r="J907" s="2"/>
      <c r="K907" s="2"/>
    </row>
    <row r="908" spans="5:11" x14ac:dyDescent="0.25">
      <c r="E908" s="2"/>
      <c r="F908" s="2"/>
      <c r="G908" s="2"/>
      <c r="H908" s="2"/>
      <c r="I908" s="2"/>
      <c r="J908" s="2"/>
      <c r="K908" s="2"/>
    </row>
    <row r="909" spans="5:11" x14ac:dyDescent="0.25">
      <c r="E909" s="2"/>
      <c r="F909" s="2"/>
      <c r="G909" s="2"/>
      <c r="H909" s="2"/>
      <c r="I909" s="2"/>
      <c r="J909" s="2"/>
      <c r="K909" s="2"/>
    </row>
    <row r="910" spans="5:11" x14ac:dyDescent="0.25">
      <c r="E910" s="2"/>
      <c r="F910" s="2"/>
      <c r="G910" s="2"/>
      <c r="H910" s="2"/>
      <c r="I910" s="2"/>
      <c r="J910" s="2"/>
      <c r="K910" s="2"/>
    </row>
    <row r="911" spans="5:11" x14ac:dyDescent="0.25">
      <c r="E911" s="2"/>
      <c r="F911" s="2"/>
      <c r="G911" s="2"/>
      <c r="H911" s="2"/>
      <c r="I911" s="2"/>
      <c r="J911" s="2"/>
      <c r="K911" s="2"/>
    </row>
    <row r="912" spans="5:11" x14ac:dyDescent="0.25">
      <c r="E912" s="2"/>
      <c r="F912" s="2"/>
      <c r="G912" s="2"/>
      <c r="H912" s="2"/>
      <c r="I912" s="2"/>
      <c r="J912" s="2"/>
      <c r="K912" s="2"/>
    </row>
    <row r="913" spans="5:11" x14ac:dyDescent="0.25">
      <c r="E913" s="2"/>
      <c r="F913" s="2"/>
      <c r="G913" s="2"/>
      <c r="H913" s="2"/>
      <c r="I913" s="2"/>
      <c r="J913" s="2"/>
      <c r="K913" s="2"/>
    </row>
    <row r="914" spans="5:11" x14ac:dyDescent="0.25">
      <c r="E914" s="2"/>
      <c r="F914" s="2"/>
      <c r="G914" s="2"/>
      <c r="H914" s="2"/>
      <c r="I914" s="2"/>
      <c r="J914" s="2"/>
      <c r="K914" s="2"/>
    </row>
    <row r="915" spans="5:11" x14ac:dyDescent="0.25">
      <c r="E915" s="2"/>
      <c r="F915" s="2"/>
      <c r="G915" s="2"/>
      <c r="H915" s="2"/>
      <c r="I915" s="2"/>
      <c r="J915" s="2"/>
      <c r="K915" s="2"/>
    </row>
    <row r="916" spans="5:11" x14ac:dyDescent="0.25">
      <c r="E916" s="2"/>
      <c r="F916" s="2"/>
      <c r="G916" s="2"/>
      <c r="H916" s="2"/>
      <c r="I916" s="2"/>
      <c r="J916" s="2"/>
      <c r="K916" s="2"/>
    </row>
    <row r="917" spans="5:11" x14ac:dyDescent="0.25">
      <c r="E917" s="2"/>
      <c r="F917" s="2"/>
      <c r="G917" s="2"/>
      <c r="H917" s="2"/>
      <c r="I917" s="2"/>
      <c r="J917" s="2"/>
      <c r="K917" s="2"/>
    </row>
    <row r="918" spans="5:11" x14ac:dyDescent="0.25">
      <c r="E918" s="2"/>
      <c r="F918" s="2"/>
      <c r="G918" s="2"/>
      <c r="H918" s="2"/>
      <c r="I918" s="2"/>
      <c r="J918" s="2"/>
      <c r="K918" s="2"/>
    </row>
    <row r="919" spans="5:11" x14ac:dyDescent="0.25">
      <c r="E919" s="2"/>
      <c r="F919" s="2"/>
      <c r="G919" s="2"/>
      <c r="H919" s="2"/>
      <c r="I919" s="2"/>
      <c r="J919" s="2"/>
      <c r="K919" s="2"/>
    </row>
    <row r="920" spans="5:11" x14ac:dyDescent="0.25">
      <c r="E920" s="2"/>
      <c r="F920" s="2"/>
      <c r="G920" s="2"/>
      <c r="H920" s="2"/>
      <c r="I920" s="2"/>
      <c r="J920" s="2"/>
      <c r="K920" s="2"/>
    </row>
    <row r="921" spans="5:11" x14ac:dyDescent="0.25">
      <c r="E921" s="2"/>
      <c r="F921" s="2"/>
      <c r="G921" s="2"/>
      <c r="H921" s="2"/>
      <c r="I921" s="2"/>
      <c r="J921" s="2"/>
      <c r="K921" s="2"/>
    </row>
    <row r="922" spans="5:11" x14ac:dyDescent="0.25">
      <c r="E922" s="2"/>
      <c r="F922" s="2"/>
      <c r="G922" s="2"/>
      <c r="H922" s="2"/>
      <c r="I922" s="2"/>
      <c r="J922" s="2"/>
      <c r="K922" s="2"/>
    </row>
    <row r="923" spans="5:11" x14ac:dyDescent="0.25">
      <c r="E923" s="2"/>
      <c r="F923" s="2"/>
      <c r="G923" s="2"/>
      <c r="H923" s="2"/>
      <c r="I923" s="2"/>
      <c r="J923" s="2"/>
      <c r="K923" s="2"/>
    </row>
    <row r="924" spans="5:11" x14ac:dyDescent="0.25">
      <c r="E924" s="2"/>
      <c r="F924" s="2"/>
      <c r="G924" s="2"/>
      <c r="H924" s="2"/>
      <c r="I924" s="2"/>
      <c r="J924" s="2"/>
      <c r="K924" s="2"/>
    </row>
    <row r="925" spans="5:11" x14ac:dyDescent="0.25">
      <c r="E925" s="2"/>
      <c r="F925" s="2"/>
      <c r="G925" s="2"/>
      <c r="H925" s="2"/>
      <c r="I925" s="2"/>
      <c r="J925" s="2"/>
      <c r="K925" s="2"/>
    </row>
    <row r="926" spans="5:11" x14ac:dyDescent="0.25">
      <c r="E926" s="2"/>
      <c r="F926" s="2"/>
      <c r="G926" s="2"/>
      <c r="H926" s="2"/>
      <c r="I926" s="2"/>
      <c r="J926" s="2"/>
      <c r="K926" s="2"/>
    </row>
    <row r="927" spans="5:11" x14ac:dyDescent="0.25">
      <c r="E927" s="2"/>
      <c r="F927" s="2"/>
      <c r="G927" s="2"/>
      <c r="H927" s="2"/>
      <c r="I927" s="2"/>
      <c r="J927" s="2"/>
      <c r="K927" s="2"/>
    </row>
    <row r="928" spans="5:11" x14ac:dyDescent="0.25">
      <c r="E928" s="2"/>
      <c r="F928" s="2"/>
      <c r="G928" s="2"/>
      <c r="H928" s="2"/>
      <c r="I928" s="2"/>
      <c r="J928" s="2"/>
      <c r="K928" s="2"/>
    </row>
    <row r="929" spans="5:11" x14ac:dyDescent="0.25">
      <c r="E929" s="2"/>
      <c r="F929" s="2"/>
      <c r="G929" s="2"/>
      <c r="H929" s="2"/>
      <c r="I929" s="2"/>
      <c r="J929" s="2"/>
      <c r="K929" s="2"/>
    </row>
    <row r="930" spans="5:11" x14ac:dyDescent="0.25">
      <c r="E930" s="2"/>
      <c r="F930" s="2"/>
      <c r="G930" s="2"/>
      <c r="H930" s="2"/>
      <c r="I930" s="2"/>
      <c r="J930" s="2"/>
      <c r="K930" s="2"/>
    </row>
    <row r="931" spans="5:11" x14ac:dyDescent="0.25">
      <c r="E931" s="2"/>
      <c r="F931" s="2"/>
      <c r="G931" s="2"/>
      <c r="H931" s="2"/>
      <c r="I931" s="2"/>
      <c r="J931" s="2"/>
      <c r="K931" s="2"/>
    </row>
    <row r="932" spans="5:11" x14ac:dyDescent="0.25">
      <c r="E932" s="2"/>
      <c r="F932" s="2"/>
      <c r="G932" s="2"/>
      <c r="H932" s="2"/>
      <c r="I932" s="2"/>
      <c r="J932" s="2"/>
      <c r="K932" s="2"/>
    </row>
    <row r="933" spans="5:11" x14ac:dyDescent="0.25">
      <c r="E933" s="2"/>
      <c r="F933" s="2"/>
      <c r="G933" s="2"/>
      <c r="H933" s="2"/>
      <c r="I933" s="2"/>
      <c r="J933" s="2"/>
      <c r="K933" s="2"/>
    </row>
    <row r="934" spans="5:11" x14ac:dyDescent="0.25">
      <c r="E934" s="2"/>
      <c r="F934" s="2"/>
      <c r="G934" s="2"/>
      <c r="H934" s="2"/>
      <c r="I934" s="2"/>
      <c r="J934" s="2"/>
      <c r="K934" s="2"/>
    </row>
    <row r="935" spans="5:11" x14ac:dyDescent="0.25">
      <c r="E935" s="2"/>
      <c r="F935" s="2"/>
      <c r="G935" s="2"/>
      <c r="H935" s="2"/>
      <c r="I935" s="2"/>
      <c r="J935" s="2"/>
      <c r="K935" s="2"/>
    </row>
    <row r="936" spans="5:11" x14ac:dyDescent="0.25">
      <c r="E936" s="2"/>
      <c r="F936" s="2"/>
      <c r="G936" s="2"/>
      <c r="H936" s="2"/>
      <c r="I936" s="2"/>
      <c r="J936" s="2"/>
      <c r="K936" s="2"/>
    </row>
    <row r="937" spans="5:11" x14ac:dyDescent="0.25">
      <c r="E937" s="2"/>
      <c r="F937" s="2"/>
      <c r="G937" s="2"/>
      <c r="H937" s="2"/>
      <c r="I937" s="2"/>
      <c r="J937" s="2"/>
      <c r="K937" s="2"/>
    </row>
    <row r="938" spans="5:11" x14ac:dyDescent="0.25">
      <c r="E938" s="2"/>
      <c r="F938" s="2"/>
      <c r="G938" s="2"/>
      <c r="H938" s="2"/>
      <c r="I938" s="2"/>
      <c r="J938" s="2"/>
      <c r="K938" s="2"/>
    </row>
    <row r="939" spans="5:11" x14ac:dyDescent="0.25">
      <c r="E939" s="2"/>
      <c r="F939" s="2"/>
      <c r="G939" s="2"/>
      <c r="H939" s="2"/>
      <c r="I939" s="2"/>
      <c r="J939" s="2"/>
      <c r="K939" s="2"/>
    </row>
    <row r="940" spans="5:11" x14ac:dyDescent="0.25">
      <c r="E940" s="2"/>
      <c r="F940" s="2"/>
      <c r="G940" s="2"/>
      <c r="H940" s="2"/>
      <c r="I940" s="2"/>
      <c r="J940" s="2"/>
      <c r="K940" s="2"/>
    </row>
    <row r="941" spans="5:11" x14ac:dyDescent="0.25">
      <c r="E941" s="2"/>
      <c r="F941" s="2"/>
      <c r="G941" s="2"/>
      <c r="H941" s="2"/>
      <c r="I941" s="2"/>
      <c r="J941" s="2"/>
      <c r="K941" s="2"/>
    </row>
    <row r="942" spans="5:11" x14ac:dyDescent="0.25">
      <c r="E942" s="2"/>
      <c r="F942" s="2"/>
      <c r="G942" s="2"/>
      <c r="H942" s="2"/>
      <c r="I942" s="2"/>
      <c r="J942" s="2"/>
      <c r="K942" s="2"/>
    </row>
    <row r="943" spans="5:11" x14ac:dyDescent="0.25">
      <c r="E943" s="2"/>
      <c r="F943" s="2"/>
      <c r="G943" s="2"/>
      <c r="H943" s="2"/>
      <c r="I943" s="2"/>
      <c r="J943" s="2"/>
      <c r="K943" s="2"/>
    </row>
    <row r="944" spans="5:11" x14ac:dyDescent="0.25">
      <c r="E944" s="2"/>
      <c r="F944" s="2"/>
      <c r="G944" s="2"/>
      <c r="H944" s="2"/>
      <c r="I944" s="2"/>
      <c r="J944" s="2"/>
      <c r="K944" s="2"/>
    </row>
    <row r="945" spans="5:11" x14ac:dyDescent="0.25">
      <c r="E945" s="2"/>
      <c r="F945" s="2"/>
      <c r="G945" s="2"/>
      <c r="H945" s="2"/>
      <c r="I945" s="2"/>
      <c r="J945" s="2"/>
      <c r="K945" s="2"/>
    </row>
    <row r="946" spans="5:11" x14ac:dyDescent="0.25">
      <c r="E946" s="2"/>
      <c r="F946" s="2"/>
      <c r="G946" s="2"/>
      <c r="H946" s="2"/>
      <c r="I946" s="2"/>
      <c r="J946" s="2"/>
      <c r="K946" s="2"/>
    </row>
    <row r="947" spans="5:11" x14ac:dyDescent="0.25">
      <c r="E947" s="2"/>
      <c r="F947" s="2"/>
      <c r="G947" s="2"/>
      <c r="H947" s="2"/>
      <c r="I947" s="2"/>
      <c r="J947" s="2"/>
      <c r="K947" s="2"/>
    </row>
    <row r="948" spans="5:11" x14ac:dyDescent="0.25">
      <c r="E948" s="2"/>
      <c r="F948" s="2"/>
      <c r="G948" s="2"/>
      <c r="H948" s="2"/>
      <c r="I948" s="2"/>
      <c r="J948" s="2"/>
      <c r="K948" s="2"/>
    </row>
    <row r="949" spans="5:11" x14ac:dyDescent="0.25">
      <c r="E949" s="2"/>
      <c r="F949" s="2"/>
      <c r="G949" s="2"/>
      <c r="H949" s="2"/>
      <c r="I949" s="2"/>
      <c r="J949" s="2"/>
      <c r="K949" s="2"/>
    </row>
    <row r="950" spans="5:11" x14ac:dyDescent="0.25">
      <c r="E950" s="2"/>
      <c r="F950" s="2"/>
      <c r="G950" s="2"/>
      <c r="H950" s="2"/>
      <c r="I950" s="2"/>
      <c r="J950" s="2"/>
      <c r="K950" s="2"/>
    </row>
    <row r="951" spans="5:11" x14ac:dyDescent="0.25">
      <c r="E951" s="2"/>
      <c r="F951" s="2"/>
      <c r="G951" s="2"/>
      <c r="H951" s="2"/>
      <c r="I951" s="2"/>
      <c r="J951" s="2"/>
      <c r="K951" s="2"/>
    </row>
    <row r="952" spans="5:11" x14ac:dyDescent="0.25">
      <c r="E952" s="2"/>
      <c r="F952" s="2"/>
      <c r="G952" s="2"/>
      <c r="H952" s="2"/>
      <c r="I952" s="2"/>
      <c r="J952" s="2"/>
      <c r="K952" s="2"/>
    </row>
    <row r="953" spans="5:11" x14ac:dyDescent="0.25">
      <c r="E953" s="2"/>
      <c r="F953" s="2"/>
      <c r="G953" s="2"/>
      <c r="H953" s="2"/>
      <c r="I953" s="2"/>
      <c r="J953" s="2"/>
      <c r="K953" s="2"/>
    </row>
    <row r="954" spans="5:11" x14ac:dyDescent="0.25">
      <c r="E954" s="2"/>
      <c r="F954" s="2"/>
      <c r="G954" s="2"/>
      <c r="H954" s="2"/>
      <c r="I954" s="2"/>
      <c r="J954" s="2"/>
      <c r="K954" s="2"/>
    </row>
    <row r="955" spans="5:11" x14ac:dyDescent="0.25">
      <c r="E955" s="2"/>
      <c r="F955" s="2"/>
      <c r="G955" s="2"/>
      <c r="H955" s="2"/>
      <c r="I955" s="2"/>
      <c r="J955" s="2"/>
      <c r="K955" s="2"/>
    </row>
    <row r="956" spans="5:11" x14ac:dyDescent="0.25">
      <c r="E956" s="2"/>
      <c r="F956" s="2"/>
      <c r="G956" s="2"/>
      <c r="H956" s="2"/>
      <c r="I956" s="2"/>
      <c r="J956" s="2"/>
      <c r="K956" s="2"/>
    </row>
    <row r="957" spans="5:11" x14ac:dyDescent="0.25">
      <c r="E957" s="2"/>
      <c r="F957" s="2"/>
      <c r="G957" s="2"/>
      <c r="H957" s="2"/>
      <c r="I957" s="2"/>
      <c r="J957" s="2"/>
      <c r="K957" s="2"/>
    </row>
    <row r="958" spans="5:11" x14ac:dyDescent="0.25">
      <c r="E958" s="2"/>
      <c r="F958" s="2"/>
      <c r="G958" s="2"/>
      <c r="H958" s="2"/>
      <c r="I958" s="2"/>
      <c r="J958" s="2"/>
      <c r="K958" s="2"/>
    </row>
    <row r="959" spans="5:11" x14ac:dyDescent="0.25">
      <c r="E959" s="2"/>
      <c r="F959" s="2"/>
      <c r="G959" s="2"/>
      <c r="H959" s="2"/>
      <c r="I959" s="2"/>
      <c r="J959" s="2"/>
      <c r="K959" s="2"/>
    </row>
    <row r="960" spans="5:11" x14ac:dyDescent="0.25">
      <c r="E960" s="2"/>
      <c r="F960" s="2"/>
      <c r="G960" s="2"/>
      <c r="H960" s="2"/>
      <c r="I960" s="2"/>
      <c r="J960" s="2"/>
      <c r="K960" s="2"/>
    </row>
    <row r="961" spans="5:11" x14ac:dyDescent="0.25">
      <c r="E961" s="2"/>
      <c r="F961" s="2"/>
      <c r="G961" s="2"/>
      <c r="H961" s="2"/>
      <c r="I961" s="2"/>
      <c r="J961" s="2"/>
      <c r="K961" s="2"/>
    </row>
    <row r="962" spans="5:11" x14ac:dyDescent="0.25">
      <c r="E962" s="2"/>
      <c r="F962" s="2"/>
      <c r="G962" s="2"/>
      <c r="H962" s="2"/>
      <c r="I962" s="2"/>
      <c r="J962" s="2"/>
      <c r="K962" s="2"/>
    </row>
    <row r="963" spans="5:11" x14ac:dyDescent="0.25">
      <c r="E963" s="2"/>
      <c r="F963" s="2"/>
      <c r="G963" s="2"/>
      <c r="H963" s="2"/>
      <c r="I963" s="2"/>
      <c r="J963" s="2"/>
      <c r="K963" s="2"/>
    </row>
    <row r="964" spans="5:11" x14ac:dyDescent="0.25">
      <c r="E964" s="2"/>
      <c r="F964" s="2"/>
      <c r="G964" s="2"/>
      <c r="H964" s="2"/>
      <c r="I964" s="2"/>
      <c r="J964" s="2"/>
      <c r="K964" s="2"/>
    </row>
    <row r="965" spans="5:11" x14ac:dyDescent="0.25">
      <c r="E965" s="2"/>
      <c r="F965" s="2"/>
      <c r="G965" s="2"/>
      <c r="H965" s="2"/>
      <c r="I965" s="2"/>
      <c r="J965" s="2"/>
      <c r="K965" s="2"/>
    </row>
    <row r="966" spans="5:11" x14ac:dyDescent="0.25">
      <c r="E966" s="2"/>
      <c r="F966" s="2"/>
      <c r="G966" s="2"/>
      <c r="H966" s="2"/>
      <c r="I966" s="2"/>
      <c r="J966" s="2"/>
      <c r="K966" s="2"/>
    </row>
    <row r="967" spans="5:11" x14ac:dyDescent="0.25">
      <c r="E967" s="2"/>
      <c r="F967" s="2"/>
      <c r="G967" s="2"/>
      <c r="H967" s="2"/>
      <c r="I967" s="2"/>
      <c r="J967" s="2"/>
      <c r="K967" s="2"/>
    </row>
    <row r="968" spans="5:11" x14ac:dyDescent="0.25">
      <c r="E968" s="2"/>
      <c r="F968" s="2"/>
      <c r="G968" s="2"/>
      <c r="H968" s="2"/>
      <c r="I968" s="2"/>
      <c r="J968" s="2"/>
      <c r="K968" s="2"/>
    </row>
    <row r="969" spans="5:11" x14ac:dyDescent="0.25">
      <c r="E969" s="2"/>
      <c r="F969" s="2"/>
      <c r="G969" s="2"/>
      <c r="H969" s="2"/>
      <c r="I969" s="2"/>
      <c r="J969" s="2"/>
      <c r="K969" s="2"/>
    </row>
    <row r="970" spans="5:11" x14ac:dyDescent="0.25">
      <c r="E970" s="2"/>
      <c r="F970" s="2"/>
      <c r="G970" s="2"/>
      <c r="H970" s="2"/>
      <c r="I970" s="2"/>
      <c r="J970" s="2"/>
      <c r="K970" s="2"/>
    </row>
    <row r="971" spans="5:11" x14ac:dyDescent="0.25">
      <c r="E971" s="2"/>
      <c r="F971" s="2"/>
      <c r="G971" s="2"/>
      <c r="H971" s="2"/>
      <c r="I971" s="2"/>
      <c r="J971" s="2"/>
      <c r="K971" s="2"/>
    </row>
    <row r="972" spans="5:11" x14ac:dyDescent="0.25">
      <c r="E972" s="2"/>
      <c r="F972" s="2"/>
      <c r="G972" s="2"/>
      <c r="H972" s="2"/>
      <c r="I972" s="2"/>
      <c r="J972" s="2"/>
      <c r="K972" s="2"/>
    </row>
    <row r="973" spans="5:11" x14ac:dyDescent="0.25">
      <c r="E973" s="2"/>
      <c r="F973" s="2"/>
      <c r="G973" s="2"/>
      <c r="H973" s="2"/>
      <c r="I973" s="2"/>
      <c r="J973" s="2"/>
      <c r="K973" s="2"/>
    </row>
    <row r="974" spans="5:11" x14ac:dyDescent="0.25">
      <c r="E974" s="2"/>
      <c r="F974" s="2"/>
      <c r="G974" s="2"/>
      <c r="H974" s="2"/>
      <c r="I974" s="2"/>
      <c r="J974" s="2"/>
      <c r="K974" s="2"/>
    </row>
    <row r="975" spans="5:11" x14ac:dyDescent="0.25">
      <c r="E975" s="2"/>
      <c r="F975" s="2"/>
      <c r="G975" s="2"/>
      <c r="H975" s="2"/>
      <c r="I975" s="2"/>
      <c r="J975" s="2"/>
      <c r="K975" s="2"/>
    </row>
    <row r="976" spans="5:11" x14ac:dyDescent="0.25">
      <c r="E976" s="2"/>
      <c r="F976" s="2"/>
      <c r="G976" s="2"/>
      <c r="H976" s="2"/>
      <c r="I976" s="2"/>
      <c r="J976" s="2"/>
      <c r="K976" s="2"/>
    </row>
    <row r="977" spans="5:11" x14ac:dyDescent="0.25">
      <c r="E977" s="2"/>
      <c r="F977" s="2"/>
      <c r="G977" s="2"/>
      <c r="H977" s="2"/>
      <c r="I977" s="2"/>
      <c r="J977" s="2"/>
      <c r="K977" s="2"/>
    </row>
    <row r="978" spans="5:11" x14ac:dyDescent="0.25">
      <c r="E978" s="2"/>
      <c r="F978" s="2"/>
      <c r="G978" s="2"/>
      <c r="H978" s="2"/>
      <c r="I978" s="2"/>
      <c r="J978" s="2"/>
      <c r="K978" s="2"/>
    </row>
    <row r="979" spans="5:11" x14ac:dyDescent="0.25">
      <c r="E979" s="2"/>
      <c r="F979" s="2"/>
      <c r="G979" s="2"/>
      <c r="H979" s="2"/>
      <c r="I979" s="2"/>
      <c r="J979" s="2"/>
      <c r="K979" s="2"/>
    </row>
    <row r="980" spans="5:11" x14ac:dyDescent="0.25">
      <c r="E980" s="2"/>
      <c r="F980" s="2"/>
      <c r="G980" s="2"/>
      <c r="H980" s="2"/>
      <c r="I980" s="2"/>
      <c r="J980" s="2"/>
      <c r="K980" s="2"/>
    </row>
    <row r="981" spans="5:11" x14ac:dyDescent="0.25">
      <c r="E981" s="2"/>
      <c r="F981" s="2"/>
      <c r="G981" s="2"/>
      <c r="H981" s="2"/>
      <c r="I981" s="2"/>
      <c r="J981" s="2"/>
      <c r="K981" s="2"/>
    </row>
    <row r="982" spans="5:11" x14ac:dyDescent="0.25">
      <c r="E982" s="2"/>
      <c r="F982" s="2"/>
      <c r="G982" s="2"/>
      <c r="H982" s="2"/>
      <c r="I982" s="2"/>
      <c r="J982" s="2"/>
      <c r="K982" s="2"/>
    </row>
    <row r="983" spans="5:11" x14ac:dyDescent="0.25">
      <c r="E983" s="2"/>
      <c r="F983" s="2"/>
      <c r="G983" s="2"/>
      <c r="H983" s="2"/>
      <c r="I983" s="2"/>
      <c r="J983" s="2"/>
      <c r="K983" s="2"/>
    </row>
    <row r="984" spans="5:11" x14ac:dyDescent="0.25">
      <c r="E984" s="2"/>
      <c r="F984" s="2"/>
      <c r="G984" s="2"/>
      <c r="H984" s="2"/>
      <c r="I984" s="2"/>
      <c r="J984" s="2"/>
      <c r="K984" s="2"/>
    </row>
    <row r="985" spans="5:11" x14ac:dyDescent="0.25">
      <c r="E985" s="2"/>
      <c r="F985" s="2"/>
      <c r="G985" s="2"/>
      <c r="H985" s="2"/>
      <c r="I985" s="2"/>
      <c r="J985" s="2"/>
      <c r="K985" s="2"/>
    </row>
    <row r="986" spans="5:11" x14ac:dyDescent="0.25">
      <c r="E986" s="2"/>
      <c r="F986" s="2"/>
      <c r="G986" s="2"/>
      <c r="H986" s="2"/>
      <c r="I986" s="2"/>
      <c r="J986" s="2"/>
      <c r="K986" s="2"/>
    </row>
    <row r="987" spans="5:11" x14ac:dyDescent="0.25">
      <c r="E987" s="2"/>
      <c r="F987" s="2"/>
      <c r="G987" s="2"/>
      <c r="H987" s="2"/>
      <c r="I987" s="2"/>
      <c r="J987" s="2"/>
      <c r="K987" s="2"/>
    </row>
    <row r="988" spans="5:11" x14ac:dyDescent="0.25">
      <c r="E988" s="2"/>
      <c r="F988" s="2"/>
      <c r="G988" s="2"/>
      <c r="H988" s="2"/>
      <c r="I988" s="2"/>
      <c r="J988" s="2"/>
      <c r="K988" s="2"/>
    </row>
    <row r="989" spans="5:11" x14ac:dyDescent="0.25">
      <c r="E989" s="2"/>
      <c r="F989" s="2"/>
      <c r="G989" s="2"/>
      <c r="H989" s="2"/>
      <c r="I989" s="2"/>
      <c r="J989" s="2"/>
      <c r="K989" s="2"/>
    </row>
    <row r="990" spans="5:11" x14ac:dyDescent="0.25">
      <c r="E990" s="2"/>
      <c r="F990" s="2"/>
      <c r="G990" s="2"/>
      <c r="H990" s="2"/>
      <c r="I990" s="2"/>
      <c r="J990" s="2"/>
      <c r="K990" s="2"/>
    </row>
    <row r="991" spans="5:11" x14ac:dyDescent="0.25">
      <c r="E991" s="2"/>
      <c r="F991" s="2"/>
      <c r="G991" s="2"/>
      <c r="H991" s="2"/>
      <c r="I991" s="2"/>
      <c r="J991" s="2"/>
      <c r="K991" s="2"/>
    </row>
    <row r="992" spans="5:11" x14ac:dyDescent="0.25">
      <c r="E992" s="2"/>
      <c r="F992" s="2"/>
      <c r="G992" s="2"/>
      <c r="H992" s="2"/>
      <c r="I992" s="2"/>
      <c r="J992" s="2"/>
      <c r="K992" s="2"/>
    </row>
    <row r="993" spans="5:11" x14ac:dyDescent="0.25">
      <c r="E993" s="2"/>
      <c r="F993" s="2"/>
      <c r="G993" s="2"/>
      <c r="H993" s="2"/>
      <c r="I993" s="2"/>
      <c r="J993" s="2"/>
      <c r="K993" s="2"/>
    </row>
    <row r="994" spans="5:11" x14ac:dyDescent="0.25">
      <c r="E994" s="2"/>
      <c r="F994" s="2"/>
      <c r="G994" s="2"/>
      <c r="H994" s="2"/>
      <c r="I994" s="2"/>
      <c r="J994" s="2"/>
      <c r="K994" s="2"/>
    </row>
    <row r="995" spans="5:11" x14ac:dyDescent="0.25">
      <c r="E995" s="2"/>
      <c r="F995" s="2"/>
      <c r="G995" s="2"/>
      <c r="H995" s="2"/>
      <c r="I995" s="2"/>
      <c r="J995" s="2"/>
      <c r="K995" s="2"/>
    </row>
    <row r="996" spans="5:11" x14ac:dyDescent="0.25">
      <c r="E996" s="2"/>
      <c r="F996" s="2"/>
      <c r="G996" s="2"/>
      <c r="H996" s="2"/>
      <c r="I996" s="2"/>
      <c r="J996" s="2"/>
      <c r="K996" s="2"/>
    </row>
    <row r="997" spans="5:11" x14ac:dyDescent="0.25">
      <c r="E997" s="2"/>
      <c r="F997" s="2"/>
      <c r="G997" s="2"/>
      <c r="H997" s="2"/>
      <c r="I997" s="2"/>
      <c r="J997" s="2"/>
      <c r="K997" s="2"/>
    </row>
    <row r="998" spans="5:11" x14ac:dyDescent="0.25">
      <c r="E998" s="2"/>
      <c r="F998" s="2"/>
      <c r="G998" s="2"/>
      <c r="H998" s="2"/>
      <c r="I998" s="2"/>
      <c r="J998" s="2"/>
      <c r="K998" s="2"/>
    </row>
    <row r="999" spans="5:11" x14ac:dyDescent="0.25">
      <c r="E999" s="2"/>
      <c r="F999" s="2"/>
      <c r="G999" s="2"/>
      <c r="H999" s="2"/>
      <c r="I999" s="2"/>
      <c r="J999" s="2"/>
      <c r="K999" s="2"/>
    </row>
    <row r="1000" spans="5:11" x14ac:dyDescent="0.25">
      <c r="E1000" s="2"/>
      <c r="F1000" s="2"/>
      <c r="G1000" s="2"/>
      <c r="H1000" s="2"/>
      <c r="I1000" s="2"/>
      <c r="J1000" s="2"/>
      <c r="K1000" s="2"/>
    </row>
    <row r="1001" spans="5:11" x14ac:dyDescent="0.25">
      <c r="E1001" s="2"/>
      <c r="F1001" s="2"/>
      <c r="G1001" s="2"/>
      <c r="H1001" s="2"/>
      <c r="I1001" s="2"/>
      <c r="J1001" s="2"/>
      <c r="K1001" s="2"/>
    </row>
    <row r="1002" spans="5:11" x14ac:dyDescent="0.25">
      <c r="E1002" s="2"/>
      <c r="F1002" s="2"/>
      <c r="G1002" s="2"/>
      <c r="H1002" s="2"/>
      <c r="I1002" s="2"/>
      <c r="J1002" s="2"/>
      <c r="K1002" s="2"/>
    </row>
    <row r="1003" spans="5:11" x14ac:dyDescent="0.25">
      <c r="E1003" s="2"/>
      <c r="F1003" s="2"/>
      <c r="G1003" s="2"/>
      <c r="H1003" s="2"/>
      <c r="I1003" s="2"/>
      <c r="J1003" s="2"/>
      <c r="K1003" s="2"/>
    </row>
    <row r="1004" spans="5:11" x14ac:dyDescent="0.25">
      <c r="E1004" s="2"/>
      <c r="F1004" s="2"/>
      <c r="G1004" s="2"/>
      <c r="H1004" s="2"/>
      <c r="I1004" s="2"/>
      <c r="J1004" s="2"/>
      <c r="K1004" s="2"/>
    </row>
    <row r="1005" spans="5:11" x14ac:dyDescent="0.25">
      <c r="E1005" s="2"/>
      <c r="F1005" s="2"/>
      <c r="G1005" s="2"/>
      <c r="H1005" s="2"/>
      <c r="I1005" s="2"/>
      <c r="J1005" s="2"/>
      <c r="K1005" s="2"/>
    </row>
    <row r="1006" spans="5:11" x14ac:dyDescent="0.25">
      <c r="E1006" s="2"/>
      <c r="F1006" s="2"/>
      <c r="G1006" s="2"/>
      <c r="H1006" s="2"/>
      <c r="I1006" s="2"/>
      <c r="J1006" s="2"/>
      <c r="K1006" s="2"/>
    </row>
    <row r="1007" spans="5:11" x14ac:dyDescent="0.25">
      <c r="E1007" s="2"/>
      <c r="F1007" s="2"/>
      <c r="G1007" s="2"/>
      <c r="H1007" s="2"/>
      <c r="I1007" s="2"/>
      <c r="J1007" s="2"/>
      <c r="K1007" s="2"/>
    </row>
    <row r="1008" spans="5:11" x14ac:dyDescent="0.25">
      <c r="E1008" s="2"/>
      <c r="F1008" s="2"/>
      <c r="G1008" s="2"/>
      <c r="H1008" s="2"/>
      <c r="I1008" s="2"/>
      <c r="J1008" s="2"/>
      <c r="K1008" s="2"/>
    </row>
    <row r="1009" spans="5:11" x14ac:dyDescent="0.25">
      <c r="E1009" s="2"/>
      <c r="F1009" s="2"/>
      <c r="G1009" s="2"/>
      <c r="H1009" s="2"/>
      <c r="I1009" s="2"/>
      <c r="J1009" s="2"/>
      <c r="K1009" s="2"/>
    </row>
    <row r="1010" spans="5:11" x14ac:dyDescent="0.25">
      <c r="E1010" s="2"/>
      <c r="F1010" s="2"/>
      <c r="G1010" s="2"/>
      <c r="H1010" s="2"/>
      <c r="I1010" s="2"/>
      <c r="J1010" s="2"/>
      <c r="K1010" s="2"/>
    </row>
    <row r="1011" spans="5:11" x14ac:dyDescent="0.25">
      <c r="E1011" s="2"/>
      <c r="F1011" s="2"/>
      <c r="G1011" s="2"/>
      <c r="H1011" s="2"/>
      <c r="I1011" s="2"/>
      <c r="J1011" s="2"/>
      <c r="K1011" s="2"/>
    </row>
    <row r="1012" spans="5:11" x14ac:dyDescent="0.25">
      <c r="E1012" s="2"/>
      <c r="F1012" s="2"/>
      <c r="G1012" s="2"/>
      <c r="H1012" s="2"/>
      <c r="I1012" s="2"/>
      <c r="J1012" s="2"/>
      <c r="K1012" s="2"/>
    </row>
    <row r="1013" spans="5:11" x14ac:dyDescent="0.25">
      <c r="E1013" s="2"/>
      <c r="F1013" s="2"/>
      <c r="G1013" s="2"/>
      <c r="H1013" s="2"/>
      <c r="I1013" s="2"/>
      <c r="J1013" s="2"/>
      <c r="K1013" s="2"/>
    </row>
    <row r="1014" spans="5:11" x14ac:dyDescent="0.25">
      <c r="E1014" s="2"/>
      <c r="F1014" s="2"/>
      <c r="G1014" s="2"/>
      <c r="H1014" s="2"/>
      <c r="I1014" s="2"/>
      <c r="J1014" s="2"/>
      <c r="K1014" s="2"/>
    </row>
    <row r="1015" spans="5:11" x14ac:dyDescent="0.25">
      <c r="E1015" s="2"/>
      <c r="F1015" s="2"/>
      <c r="G1015" s="2"/>
      <c r="H1015" s="2"/>
      <c r="I1015" s="2"/>
      <c r="J1015" s="2"/>
      <c r="K1015" s="2"/>
    </row>
    <row r="1016" spans="5:11" x14ac:dyDescent="0.25">
      <c r="E1016" s="2"/>
      <c r="F1016" s="2"/>
      <c r="G1016" s="2"/>
      <c r="H1016" s="2"/>
      <c r="I1016" s="2"/>
      <c r="J1016" s="2"/>
      <c r="K1016" s="2"/>
    </row>
    <row r="1017" spans="5:11" x14ac:dyDescent="0.25">
      <c r="E1017" s="2"/>
      <c r="F1017" s="2"/>
      <c r="G1017" s="2"/>
      <c r="H1017" s="2"/>
      <c r="I1017" s="2"/>
      <c r="J1017" s="2"/>
      <c r="K1017" s="2"/>
    </row>
    <row r="1018" spans="5:11" x14ac:dyDescent="0.25">
      <c r="E1018" s="2"/>
      <c r="F1018" s="2"/>
      <c r="G1018" s="2"/>
      <c r="H1018" s="2"/>
      <c r="I1018" s="2"/>
      <c r="J1018" s="2"/>
      <c r="K1018" s="2"/>
    </row>
    <row r="1019" spans="5:11" x14ac:dyDescent="0.25">
      <c r="E1019" s="2"/>
      <c r="F1019" s="2"/>
      <c r="G1019" s="2"/>
      <c r="H1019" s="2"/>
      <c r="I1019" s="2"/>
      <c r="J1019" s="2"/>
      <c r="K1019" s="2"/>
    </row>
    <row r="1020" spans="5:11" x14ac:dyDescent="0.25">
      <c r="E1020" s="2"/>
      <c r="F1020" s="2"/>
      <c r="G1020" s="2"/>
      <c r="H1020" s="2"/>
      <c r="I1020" s="2"/>
      <c r="J1020" s="2"/>
      <c r="K1020" s="2"/>
    </row>
    <row r="1021" spans="5:11" x14ac:dyDescent="0.25">
      <c r="E1021" s="2"/>
      <c r="F1021" s="2"/>
      <c r="G1021" s="2"/>
      <c r="H1021" s="2"/>
      <c r="I1021" s="2"/>
      <c r="J1021" s="2"/>
      <c r="K1021" s="2"/>
    </row>
    <row r="1022" spans="5:11" x14ac:dyDescent="0.25">
      <c r="E1022" s="2"/>
      <c r="F1022" s="2"/>
      <c r="G1022" s="2"/>
      <c r="H1022" s="2"/>
      <c r="I1022" s="2"/>
      <c r="J1022" s="2"/>
      <c r="K1022" s="2"/>
    </row>
    <row r="1023" spans="5:11" x14ac:dyDescent="0.25">
      <c r="E1023" s="2"/>
      <c r="F1023" s="2"/>
      <c r="G1023" s="2"/>
      <c r="H1023" s="2"/>
      <c r="I1023" s="2"/>
      <c r="J1023" s="2"/>
      <c r="K1023" s="2"/>
    </row>
    <row r="1024" spans="5:11" x14ac:dyDescent="0.25">
      <c r="E1024" s="2"/>
      <c r="F1024" s="2"/>
      <c r="G1024" s="2"/>
      <c r="H1024" s="2"/>
      <c r="I1024" s="2"/>
      <c r="J1024" s="2"/>
      <c r="K1024" s="2"/>
    </row>
    <row r="1025" spans="5:11" x14ac:dyDescent="0.25">
      <c r="E1025" s="2"/>
      <c r="F1025" s="2"/>
      <c r="G1025" s="2"/>
      <c r="H1025" s="2"/>
      <c r="I1025" s="2"/>
      <c r="J1025" s="2"/>
      <c r="K1025" s="2"/>
    </row>
    <row r="1026" spans="5:11" x14ac:dyDescent="0.25">
      <c r="E1026" s="2"/>
      <c r="F1026" s="2"/>
      <c r="G1026" s="2"/>
      <c r="H1026" s="2"/>
      <c r="I1026" s="2"/>
      <c r="J1026" s="2"/>
      <c r="K1026" s="2"/>
    </row>
    <row r="1027" spans="5:11" x14ac:dyDescent="0.25">
      <c r="E1027" s="2"/>
      <c r="F1027" s="2"/>
      <c r="G1027" s="2"/>
      <c r="H1027" s="2"/>
      <c r="I1027" s="2"/>
      <c r="J1027" s="2"/>
      <c r="K1027" s="2"/>
    </row>
    <row r="1028" spans="5:11" x14ac:dyDescent="0.25">
      <c r="E1028" s="2"/>
      <c r="F1028" s="2"/>
      <c r="G1028" s="2"/>
      <c r="H1028" s="2"/>
      <c r="I1028" s="2"/>
      <c r="J1028" s="2"/>
      <c r="K1028" s="2"/>
    </row>
    <row r="1029" spans="5:11" x14ac:dyDescent="0.25">
      <c r="E1029" s="2"/>
      <c r="F1029" s="2"/>
      <c r="G1029" s="2"/>
      <c r="H1029" s="2"/>
      <c r="I1029" s="2"/>
      <c r="J1029" s="2"/>
      <c r="K1029" s="2"/>
    </row>
    <row r="1030" spans="5:11" x14ac:dyDescent="0.25">
      <c r="E1030" s="2"/>
      <c r="F1030" s="2"/>
      <c r="G1030" s="2"/>
      <c r="H1030" s="2"/>
      <c r="I1030" s="2"/>
      <c r="J1030" s="2"/>
      <c r="K1030" s="2"/>
    </row>
    <row r="1031" spans="5:11" x14ac:dyDescent="0.25">
      <c r="E1031" s="2"/>
      <c r="F1031" s="2"/>
      <c r="G1031" s="2"/>
      <c r="H1031" s="2"/>
      <c r="I1031" s="2"/>
      <c r="J1031" s="2"/>
      <c r="K1031" s="2"/>
    </row>
    <row r="1032" spans="5:11" x14ac:dyDescent="0.25">
      <c r="E1032" s="2"/>
      <c r="F1032" s="2"/>
      <c r="G1032" s="2"/>
      <c r="H1032" s="2"/>
      <c r="I1032" s="2"/>
      <c r="J1032" s="2"/>
      <c r="K1032" s="2"/>
    </row>
    <row r="1033" spans="5:11" x14ac:dyDescent="0.25">
      <c r="E1033" s="2"/>
      <c r="F1033" s="2"/>
      <c r="G1033" s="2"/>
      <c r="H1033" s="2"/>
      <c r="I1033" s="2"/>
      <c r="J1033" s="2"/>
      <c r="K1033" s="2"/>
    </row>
    <row r="1034" spans="5:11" x14ac:dyDescent="0.25">
      <c r="E1034" s="2"/>
      <c r="F1034" s="2"/>
      <c r="G1034" s="2"/>
      <c r="H1034" s="2"/>
      <c r="I1034" s="2"/>
      <c r="J1034" s="2"/>
      <c r="K1034" s="2"/>
    </row>
    <row r="1035" spans="5:11" x14ac:dyDescent="0.25">
      <c r="E1035" s="2"/>
      <c r="F1035" s="2"/>
      <c r="G1035" s="2"/>
      <c r="H1035" s="2"/>
      <c r="I1035" s="2"/>
      <c r="J1035" s="2"/>
      <c r="K1035" s="2"/>
    </row>
    <row r="1036" spans="5:11" x14ac:dyDescent="0.25">
      <c r="E1036" s="2"/>
      <c r="F1036" s="2"/>
      <c r="G1036" s="2"/>
      <c r="H1036" s="2"/>
      <c r="I1036" s="2"/>
      <c r="J1036" s="2"/>
      <c r="K1036" s="2"/>
    </row>
    <row r="1037" spans="5:11" x14ac:dyDescent="0.25">
      <c r="E1037" s="2"/>
      <c r="F1037" s="2"/>
      <c r="G1037" s="2"/>
      <c r="H1037" s="2"/>
      <c r="I1037" s="2"/>
      <c r="J1037" s="2"/>
      <c r="K1037" s="2"/>
    </row>
    <row r="1038" spans="5:11" x14ac:dyDescent="0.25">
      <c r="E1038" s="2"/>
      <c r="F1038" s="2"/>
      <c r="G1038" s="2"/>
      <c r="H1038" s="2"/>
      <c r="I1038" s="2"/>
      <c r="J1038" s="2"/>
      <c r="K1038" s="2"/>
    </row>
    <row r="1039" spans="5:11" x14ac:dyDescent="0.25">
      <c r="E1039" s="2"/>
      <c r="F1039" s="2"/>
      <c r="G1039" s="2"/>
      <c r="H1039" s="2"/>
      <c r="I1039" s="2"/>
      <c r="J1039" s="2"/>
      <c r="K1039" s="2"/>
    </row>
    <row r="1040" spans="5:11" x14ac:dyDescent="0.25">
      <c r="E1040" s="2"/>
      <c r="F1040" s="2"/>
      <c r="G1040" s="2"/>
      <c r="H1040" s="2"/>
      <c r="I1040" s="2"/>
      <c r="J1040" s="2"/>
      <c r="K1040" s="2"/>
    </row>
    <row r="1041" spans="5:11" x14ac:dyDescent="0.25">
      <c r="E1041" s="2"/>
      <c r="F1041" s="2"/>
      <c r="G1041" s="2"/>
      <c r="H1041" s="2"/>
      <c r="I1041" s="2"/>
      <c r="J1041" s="2"/>
      <c r="K1041" s="2"/>
    </row>
    <row r="1042" spans="5:11" x14ac:dyDescent="0.25">
      <c r="E1042" s="2"/>
      <c r="F1042" s="2"/>
      <c r="G1042" s="2"/>
      <c r="H1042" s="2"/>
      <c r="I1042" s="2"/>
      <c r="J1042" s="2"/>
      <c r="K1042" s="2"/>
    </row>
    <row r="1043" spans="5:11" x14ac:dyDescent="0.25">
      <c r="E1043" s="2"/>
      <c r="F1043" s="2"/>
      <c r="G1043" s="2"/>
      <c r="H1043" s="2"/>
      <c r="I1043" s="2"/>
      <c r="J1043" s="2"/>
      <c r="K1043" s="2"/>
    </row>
    <row r="1044" spans="5:11" x14ac:dyDescent="0.25">
      <c r="E1044" s="2"/>
      <c r="F1044" s="2"/>
      <c r="G1044" s="2"/>
      <c r="H1044" s="2"/>
      <c r="I1044" s="2"/>
      <c r="J1044" s="2"/>
      <c r="K1044" s="2"/>
    </row>
    <row r="1045" spans="5:11" x14ac:dyDescent="0.25">
      <c r="E1045" s="2"/>
      <c r="F1045" s="2"/>
      <c r="G1045" s="2"/>
      <c r="H1045" s="2"/>
      <c r="I1045" s="2"/>
      <c r="J1045" s="2"/>
      <c r="K1045" s="2"/>
    </row>
    <row r="1046" spans="5:11" x14ac:dyDescent="0.25">
      <c r="E1046" s="2"/>
      <c r="F1046" s="2"/>
      <c r="G1046" s="2"/>
      <c r="H1046" s="2"/>
      <c r="I1046" s="2"/>
      <c r="J1046" s="2"/>
      <c r="K1046" s="2"/>
    </row>
    <row r="1047" spans="5:11" x14ac:dyDescent="0.25">
      <c r="E1047" s="2"/>
      <c r="F1047" s="2"/>
      <c r="G1047" s="2"/>
      <c r="H1047" s="2"/>
      <c r="I1047" s="2"/>
      <c r="J1047" s="2"/>
      <c r="K1047" s="2"/>
    </row>
    <row r="1048" spans="5:11" x14ac:dyDescent="0.25">
      <c r="E1048" s="2"/>
      <c r="F1048" s="2"/>
      <c r="G1048" s="2"/>
      <c r="H1048" s="2"/>
      <c r="I1048" s="2"/>
      <c r="J1048" s="2"/>
      <c r="K1048" s="2"/>
    </row>
    <row r="1049" spans="5:11" x14ac:dyDescent="0.25">
      <c r="E1049" s="2"/>
      <c r="F1049" s="2"/>
      <c r="G1049" s="2"/>
      <c r="H1049" s="2"/>
      <c r="I1049" s="2"/>
      <c r="J1049" s="2"/>
      <c r="K1049" s="2"/>
    </row>
    <row r="1050" spans="5:11" x14ac:dyDescent="0.25">
      <c r="E1050" s="2"/>
      <c r="F1050" s="2"/>
      <c r="G1050" s="2"/>
      <c r="H1050" s="2"/>
      <c r="I1050" s="2"/>
      <c r="J1050" s="2"/>
      <c r="K1050" s="2"/>
    </row>
    <row r="1051" spans="5:11" x14ac:dyDescent="0.25">
      <c r="E1051" s="2"/>
      <c r="F1051" s="2"/>
      <c r="G1051" s="2"/>
      <c r="H1051" s="2"/>
      <c r="I1051" s="2"/>
      <c r="J1051" s="2"/>
      <c r="K1051" s="2"/>
    </row>
    <row r="1052" spans="5:11" x14ac:dyDescent="0.25">
      <c r="E1052" s="2"/>
      <c r="F1052" s="2"/>
      <c r="G1052" s="2"/>
      <c r="H1052" s="2"/>
      <c r="I1052" s="2"/>
      <c r="J1052" s="2"/>
      <c r="K1052" s="2"/>
    </row>
    <row r="1053" spans="5:11" x14ac:dyDescent="0.25">
      <c r="E1053" s="2"/>
      <c r="F1053" s="2"/>
      <c r="G1053" s="2"/>
      <c r="H1053" s="2"/>
      <c r="I1053" s="2"/>
      <c r="J1053" s="2"/>
      <c r="K1053" s="2"/>
    </row>
    <row r="1054" spans="5:11" x14ac:dyDescent="0.25">
      <c r="E1054" s="2"/>
      <c r="F1054" s="2"/>
      <c r="G1054" s="2"/>
      <c r="H1054" s="2"/>
      <c r="I1054" s="2"/>
      <c r="J1054" s="2"/>
      <c r="K1054" s="2"/>
    </row>
    <row r="1055" spans="5:11" x14ac:dyDescent="0.25">
      <c r="E1055" s="2"/>
      <c r="F1055" s="2"/>
      <c r="G1055" s="2"/>
      <c r="H1055" s="2"/>
      <c r="I1055" s="2"/>
      <c r="J1055" s="2"/>
      <c r="K1055" s="2"/>
    </row>
    <row r="1056" spans="5:11" x14ac:dyDescent="0.25">
      <c r="E1056" s="2"/>
      <c r="F1056" s="2"/>
      <c r="G1056" s="2"/>
      <c r="H1056" s="2"/>
      <c r="I1056" s="2"/>
      <c r="J1056" s="2"/>
      <c r="K1056" s="2"/>
    </row>
    <row r="1057" spans="5:11" x14ac:dyDescent="0.25">
      <c r="E1057" s="2"/>
      <c r="F1057" s="2"/>
      <c r="G1057" s="2"/>
      <c r="H1057" s="2"/>
      <c r="I1057" s="2"/>
      <c r="J1057" s="2"/>
      <c r="K1057" s="2"/>
    </row>
    <row r="1058" spans="5:11" x14ac:dyDescent="0.25">
      <c r="E1058" s="2"/>
      <c r="F1058" s="2"/>
      <c r="G1058" s="2"/>
      <c r="H1058" s="2"/>
      <c r="I1058" s="2"/>
      <c r="J1058" s="2"/>
      <c r="K1058" s="2"/>
    </row>
    <row r="1059" spans="5:11" x14ac:dyDescent="0.25">
      <c r="E1059" s="2"/>
      <c r="F1059" s="2"/>
      <c r="G1059" s="2"/>
      <c r="H1059" s="2"/>
      <c r="I1059" s="2"/>
      <c r="J1059" s="2"/>
      <c r="K1059" s="2"/>
    </row>
    <row r="1060" spans="5:11" x14ac:dyDescent="0.25">
      <c r="E1060" s="2"/>
      <c r="F1060" s="2"/>
      <c r="G1060" s="2"/>
      <c r="H1060" s="2"/>
      <c r="I1060" s="2"/>
      <c r="J1060" s="2"/>
      <c r="K1060" s="2"/>
    </row>
    <row r="1061" spans="5:11" x14ac:dyDescent="0.25">
      <c r="E1061" s="2"/>
      <c r="F1061" s="2"/>
      <c r="G1061" s="2"/>
      <c r="H1061" s="2"/>
      <c r="I1061" s="2"/>
      <c r="J1061" s="2"/>
      <c r="K1061" s="2"/>
    </row>
    <row r="1062" spans="5:11" x14ac:dyDescent="0.25">
      <c r="E1062" s="2"/>
      <c r="F1062" s="2"/>
      <c r="G1062" s="2"/>
      <c r="H1062" s="2"/>
      <c r="I1062" s="2"/>
      <c r="J1062" s="2"/>
      <c r="K1062" s="2"/>
    </row>
    <row r="1063" spans="5:11" x14ac:dyDescent="0.25">
      <c r="E1063" s="2"/>
      <c r="F1063" s="2"/>
      <c r="G1063" s="2"/>
      <c r="H1063" s="2"/>
      <c r="I1063" s="2"/>
      <c r="J1063" s="2"/>
      <c r="K1063" s="2"/>
    </row>
    <row r="1064" spans="5:11" x14ac:dyDescent="0.25">
      <c r="E1064" s="2"/>
      <c r="F1064" s="2"/>
      <c r="G1064" s="2"/>
      <c r="H1064" s="2"/>
      <c r="I1064" s="2"/>
      <c r="J1064" s="2"/>
      <c r="K1064" s="2"/>
    </row>
    <row r="1065" spans="5:11" x14ac:dyDescent="0.25">
      <c r="E1065" s="2"/>
      <c r="F1065" s="2"/>
      <c r="G1065" s="2"/>
      <c r="H1065" s="2"/>
      <c r="I1065" s="2"/>
      <c r="J1065" s="2"/>
      <c r="K1065" s="2"/>
    </row>
    <row r="1066" spans="5:11" x14ac:dyDescent="0.25">
      <c r="E1066" s="2"/>
      <c r="F1066" s="2"/>
      <c r="G1066" s="2"/>
      <c r="H1066" s="2"/>
      <c r="I1066" s="2"/>
      <c r="J1066" s="2"/>
      <c r="K1066" s="2"/>
    </row>
    <row r="1067" spans="5:11" x14ac:dyDescent="0.25">
      <c r="E1067" s="2"/>
      <c r="F1067" s="2"/>
      <c r="G1067" s="2"/>
      <c r="H1067" s="2"/>
      <c r="I1067" s="2"/>
      <c r="J1067" s="2"/>
      <c r="K1067" s="2"/>
    </row>
    <row r="1068" spans="5:11" x14ac:dyDescent="0.25">
      <c r="E1068" s="2"/>
      <c r="F1068" s="2"/>
      <c r="G1068" s="2"/>
      <c r="H1068" s="2"/>
      <c r="I1068" s="2"/>
      <c r="J1068" s="2"/>
      <c r="K1068" s="2"/>
    </row>
    <row r="1069" spans="5:11" x14ac:dyDescent="0.25">
      <c r="E1069" s="2"/>
      <c r="F1069" s="2"/>
      <c r="G1069" s="2"/>
      <c r="H1069" s="2"/>
      <c r="I1069" s="2"/>
      <c r="J1069" s="2"/>
      <c r="K1069" s="2"/>
    </row>
    <row r="1070" spans="5:11" x14ac:dyDescent="0.25">
      <c r="E1070" s="2"/>
      <c r="F1070" s="2"/>
      <c r="G1070" s="2"/>
      <c r="H1070" s="2"/>
      <c r="I1070" s="2"/>
      <c r="J1070" s="2"/>
      <c r="K1070" s="2"/>
    </row>
    <row r="1071" spans="5:11" x14ac:dyDescent="0.25">
      <c r="E1071" s="2"/>
      <c r="F1071" s="2"/>
      <c r="G1071" s="2"/>
      <c r="H1071" s="2"/>
      <c r="I1071" s="2"/>
      <c r="J1071" s="2"/>
      <c r="K1071" s="2"/>
    </row>
    <row r="1072" spans="5:11" x14ac:dyDescent="0.25">
      <c r="E1072" s="2"/>
      <c r="F1072" s="2"/>
      <c r="G1072" s="2"/>
      <c r="H1072" s="2"/>
      <c r="I1072" s="2"/>
      <c r="J1072" s="2"/>
      <c r="K1072" s="2"/>
    </row>
    <row r="1073" spans="5:11" x14ac:dyDescent="0.25">
      <c r="E1073" s="2"/>
      <c r="F1073" s="2"/>
      <c r="G1073" s="2"/>
      <c r="H1073" s="2"/>
      <c r="I1073" s="2"/>
      <c r="J1073" s="2"/>
      <c r="K1073" s="2"/>
    </row>
    <row r="1074" spans="5:11" x14ac:dyDescent="0.25">
      <c r="E1074" s="2"/>
      <c r="F1074" s="2"/>
      <c r="G1074" s="2"/>
      <c r="H1074" s="2"/>
      <c r="I1074" s="2"/>
      <c r="J1074" s="2"/>
      <c r="K1074" s="2"/>
    </row>
    <row r="1075" spans="5:11" x14ac:dyDescent="0.25">
      <c r="E1075" s="2"/>
      <c r="F1075" s="2"/>
      <c r="G1075" s="2"/>
      <c r="H1075" s="2"/>
      <c r="I1075" s="2"/>
      <c r="J1075" s="2"/>
      <c r="K1075" s="2"/>
    </row>
    <row r="1076" spans="5:11" x14ac:dyDescent="0.25">
      <c r="E1076" s="2"/>
      <c r="F1076" s="2"/>
      <c r="G1076" s="2"/>
      <c r="H1076" s="2"/>
      <c r="I1076" s="2"/>
      <c r="J1076" s="2"/>
      <c r="K1076" s="2"/>
    </row>
    <row r="1077" spans="5:11" x14ac:dyDescent="0.25">
      <c r="E1077" s="2"/>
      <c r="F1077" s="2"/>
      <c r="G1077" s="2"/>
      <c r="H1077" s="2"/>
      <c r="I1077" s="2"/>
      <c r="J1077" s="2"/>
      <c r="K1077" s="2"/>
    </row>
    <row r="1078" spans="5:11" x14ac:dyDescent="0.25">
      <c r="E1078" s="2"/>
      <c r="F1078" s="2"/>
      <c r="G1078" s="2"/>
      <c r="H1078" s="2"/>
      <c r="I1078" s="2"/>
      <c r="J1078" s="2"/>
      <c r="K1078" s="2"/>
    </row>
    <row r="1079" spans="5:11" x14ac:dyDescent="0.25">
      <c r="E1079" s="2"/>
      <c r="F1079" s="2"/>
      <c r="G1079" s="2"/>
      <c r="H1079" s="2"/>
      <c r="I1079" s="2"/>
      <c r="J1079" s="2"/>
      <c r="K1079" s="2"/>
    </row>
    <row r="1080" spans="5:11" x14ac:dyDescent="0.25">
      <c r="E1080" s="2"/>
      <c r="F1080" s="2"/>
      <c r="G1080" s="2"/>
      <c r="H1080" s="2"/>
      <c r="I1080" s="2"/>
      <c r="J1080" s="2"/>
      <c r="K1080" s="2"/>
    </row>
    <row r="1081" spans="5:11" x14ac:dyDescent="0.25">
      <c r="E1081" s="2"/>
      <c r="F1081" s="2"/>
      <c r="G1081" s="2"/>
      <c r="H1081" s="2"/>
      <c r="I1081" s="2"/>
      <c r="J1081" s="2"/>
      <c r="K1081" s="2"/>
    </row>
    <row r="1082" spans="5:11" x14ac:dyDescent="0.25">
      <c r="E1082" s="2"/>
      <c r="F1082" s="2"/>
      <c r="G1082" s="2"/>
      <c r="H1082" s="2"/>
      <c r="I1082" s="2"/>
      <c r="J1082" s="2"/>
      <c r="K1082" s="2"/>
    </row>
    <row r="1083" spans="5:11" x14ac:dyDescent="0.25">
      <c r="E1083" s="2"/>
      <c r="F1083" s="2"/>
      <c r="G1083" s="2"/>
      <c r="H1083" s="2"/>
      <c r="I1083" s="2"/>
      <c r="J1083" s="2"/>
      <c r="K1083" s="2"/>
    </row>
    <row r="1084" spans="5:11" x14ac:dyDescent="0.25">
      <c r="E1084" s="2"/>
      <c r="F1084" s="2"/>
      <c r="G1084" s="2"/>
      <c r="H1084" s="2"/>
      <c r="I1084" s="2"/>
      <c r="J1084" s="2"/>
      <c r="K1084" s="2"/>
    </row>
    <row r="1085" spans="5:11" x14ac:dyDescent="0.25">
      <c r="E1085" s="2"/>
      <c r="F1085" s="2"/>
      <c r="G1085" s="2"/>
      <c r="H1085" s="2"/>
      <c r="I1085" s="2"/>
      <c r="J1085" s="2"/>
      <c r="K1085" s="2"/>
    </row>
    <row r="1086" spans="5:11" x14ac:dyDescent="0.25">
      <c r="E1086" s="2"/>
      <c r="F1086" s="2"/>
      <c r="G1086" s="2"/>
      <c r="H1086" s="2"/>
      <c r="I1086" s="2"/>
      <c r="J1086" s="2"/>
      <c r="K1086" s="2"/>
    </row>
    <row r="1087" spans="5:11" x14ac:dyDescent="0.25">
      <c r="E1087" s="2"/>
      <c r="F1087" s="2"/>
      <c r="G1087" s="2"/>
      <c r="H1087" s="2"/>
      <c r="I1087" s="2"/>
      <c r="J1087" s="2"/>
      <c r="K1087" s="2"/>
    </row>
    <row r="1088" spans="5:11" x14ac:dyDescent="0.25">
      <c r="E1088" s="2"/>
      <c r="F1088" s="2"/>
      <c r="G1088" s="2"/>
      <c r="H1088" s="2"/>
      <c r="I1088" s="2"/>
      <c r="J1088" s="2"/>
      <c r="K1088" s="2"/>
    </row>
    <row r="1089" spans="5:11" x14ac:dyDescent="0.25">
      <c r="E1089" s="2"/>
      <c r="F1089" s="2"/>
      <c r="G1089" s="2"/>
      <c r="H1089" s="2"/>
      <c r="I1089" s="2"/>
      <c r="J1089" s="2"/>
      <c r="K1089" s="2"/>
    </row>
    <row r="1090" spans="5:11" x14ac:dyDescent="0.25">
      <c r="E1090" s="2"/>
      <c r="F1090" s="2"/>
      <c r="G1090" s="2"/>
      <c r="H1090" s="2"/>
      <c r="I1090" s="2"/>
      <c r="J1090" s="2"/>
      <c r="K1090" s="2"/>
    </row>
    <row r="1091" spans="5:11" x14ac:dyDescent="0.25">
      <c r="E1091" s="2"/>
      <c r="F1091" s="2"/>
      <c r="G1091" s="2"/>
      <c r="H1091" s="2"/>
      <c r="I1091" s="2"/>
      <c r="J1091" s="2"/>
      <c r="K1091" s="2"/>
    </row>
    <row r="1092" spans="5:11" x14ac:dyDescent="0.25">
      <c r="E1092" s="2"/>
      <c r="F1092" s="2"/>
      <c r="G1092" s="2"/>
      <c r="H1092" s="2"/>
      <c r="I1092" s="2"/>
      <c r="J1092" s="2"/>
      <c r="K1092" s="2"/>
    </row>
    <row r="1093" spans="5:11" x14ac:dyDescent="0.25">
      <c r="E1093" s="2"/>
      <c r="F1093" s="2"/>
      <c r="G1093" s="2"/>
      <c r="H1093" s="2"/>
      <c r="I1093" s="2"/>
      <c r="J1093" s="2"/>
      <c r="K1093" s="2"/>
    </row>
    <row r="1094" spans="5:11" x14ac:dyDescent="0.25">
      <c r="E1094" s="2"/>
      <c r="F1094" s="2"/>
      <c r="G1094" s="2"/>
      <c r="H1094" s="2"/>
      <c r="I1094" s="2"/>
      <c r="J1094" s="2"/>
      <c r="K1094" s="2"/>
    </row>
    <row r="1095" spans="5:11" x14ac:dyDescent="0.25">
      <c r="E1095" s="2"/>
      <c r="F1095" s="2"/>
      <c r="G1095" s="2"/>
      <c r="H1095" s="2"/>
      <c r="I1095" s="2"/>
      <c r="J1095" s="2"/>
      <c r="K1095" s="2"/>
    </row>
    <row r="1096" spans="5:11" x14ac:dyDescent="0.25">
      <c r="E1096" s="2"/>
      <c r="F1096" s="2"/>
      <c r="G1096" s="2"/>
      <c r="H1096" s="2"/>
      <c r="I1096" s="2"/>
      <c r="J1096" s="2"/>
      <c r="K1096" s="2"/>
    </row>
    <row r="1097" spans="5:11" x14ac:dyDescent="0.25">
      <c r="E1097" s="2"/>
      <c r="F1097" s="2"/>
      <c r="G1097" s="2"/>
      <c r="H1097" s="2"/>
      <c r="I1097" s="2"/>
      <c r="J1097" s="2"/>
      <c r="K1097" s="2"/>
    </row>
    <row r="1098" spans="5:11" x14ac:dyDescent="0.25">
      <c r="E1098" s="2"/>
      <c r="F1098" s="2"/>
      <c r="G1098" s="2"/>
      <c r="H1098" s="2"/>
      <c r="I1098" s="2"/>
      <c r="J1098" s="2"/>
      <c r="K1098" s="2"/>
    </row>
    <row r="1099" spans="5:11" x14ac:dyDescent="0.25">
      <c r="E1099" s="2"/>
      <c r="F1099" s="2"/>
      <c r="G1099" s="2"/>
      <c r="H1099" s="2"/>
      <c r="I1099" s="2"/>
      <c r="J1099" s="2"/>
      <c r="K1099" s="2"/>
    </row>
    <row r="1100" spans="5:11" x14ac:dyDescent="0.25">
      <c r="E1100" s="2"/>
      <c r="F1100" s="2"/>
      <c r="G1100" s="2"/>
      <c r="H1100" s="2"/>
      <c r="I1100" s="2"/>
      <c r="J1100" s="2"/>
      <c r="K1100" s="2"/>
    </row>
    <row r="1101" spans="5:11" x14ac:dyDescent="0.25">
      <c r="E1101" s="2"/>
      <c r="F1101" s="2"/>
      <c r="G1101" s="2"/>
      <c r="H1101" s="2"/>
      <c r="I1101" s="2"/>
      <c r="J1101" s="2"/>
      <c r="K1101" s="2"/>
    </row>
    <row r="1102" spans="5:11" x14ac:dyDescent="0.25">
      <c r="E1102" s="2"/>
      <c r="F1102" s="2"/>
      <c r="G1102" s="2"/>
      <c r="H1102" s="2"/>
      <c r="I1102" s="2"/>
      <c r="J1102" s="2"/>
      <c r="K1102" s="2"/>
    </row>
    <row r="1103" spans="5:11" x14ac:dyDescent="0.25">
      <c r="E1103" s="2"/>
      <c r="F1103" s="2"/>
      <c r="G1103" s="2"/>
      <c r="H1103" s="2"/>
      <c r="I1103" s="2"/>
      <c r="J1103" s="2"/>
      <c r="K1103" s="2"/>
    </row>
    <row r="1104" spans="5:11" x14ac:dyDescent="0.25">
      <c r="E1104" s="2"/>
      <c r="F1104" s="2"/>
      <c r="G1104" s="2"/>
      <c r="H1104" s="2"/>
      <c r="I1104" s="2"/>
      <c r="J1104" s="2"/>
      <c r="K1104" s="2"/>
    </row>
    <row r="1105" spans="5:11" x14ac:dyDescent="0.25">
      <c r="E1105" s="2"/>
      <c r="F1105" s="2"/>
      <c r="G1105" s="2"/>
      <c r="H1105" s="2"/>
      <c r="I1105" s="2"/>
      <c r="J1105" s="2"/>
      <c r="K1105" s="2"/>
    </row>
    <row r="1106" spans="5:11" x14ac:dyDescent="0.25">
      <c r="E1106" s="2"/>
      <c r="F1106" s="2"/>
      <c r="G1106" s="2"/>
      <c r="H1106" s="2"/>
      <c r="I1106" s="2"/>
      <c r="J1106" s="2"/>
      <c r="K1106" s="2"/>
    </row>
    <row r="1107" spans="5:11" x14ac:dyDescent="0.25">
      <c r="E1107" s="2"/>
      <c r="F1107" s="2"/>
      <c r="G1107" s="2"/>
      <c r="H1107" s="2"/>
      <c r="I1107" s="2"/>
      <c r="J1107" s="2"/>
      <c r="K1107" s="2"/>
    </row>
    <row r="1108" spans="5:11" x14ac:dyDescent="0.25">
      <c r="E1108" s="2"/>
      <c r="F1108" s="2"/>
      <c r="G1108" s="2"/>
      <c r="H1108" s="2"/>
      <c r="I1108" s="2"/>
      <c r="J1108" s="2"/>
      <c r="K1108" s="2"/>
    </row>
    <row r="1109" spans="5:11" x14ac:dyDescent="0.25">
      <c r="E1109" s="2"/>
      <c r="F1109" s="2"/>
      <c r="G1109" s="2"/>
      <c r="H1109" s="2"/>
      <c r="I1109" s="2"/>
      <c r="J1109" s="2"/>
      <c r="K1109" s="2"/>
    </row>
    <row r="1110" spans="5:11" x14ac:dyDescent="0.25">
      <c r="E1110" s="2"/>
      <c r="F1110" s="2"/>
      <c r="G1110" s="2"/>
      <c r="H1110" s="2"/>
      <c r="I1110" s="2"/>
      <c r="J1110" s="2"/>
      <c r="K1110" s="2"/>
    </row>
    <row r="1111" spans="5:11" x14ac:dyDescent="0.25">
      <c r="E1111" s="2"/>
      <c r="F1111" s="2"/>
      <c r="G1111" s="2"/>
      <c r="H1111" s="2"/>
      <c r="I1111" s="2"/>
      <c r="J1111" s="2"/>
      <c r="K1111" s="2"/>
    </row>
    <row r="1112" spans="5:11" x14ac:dyDescent="0.25">
      <c r="E1112" s="2"/>
      <c r="F1112" s="2"/>
      <c r="G1112" s="2"/>
      <c r="H1112" s="2"/>
      <c r="I1112" s="2"/>
      <c r="J1112" s="2"/>
      <c r="K1112" s="2"/>
    </row>
    <row r="1113" spans="5:11" x14ac:dyDescent="0.25">
      <c r="E1113" s="2"/>
      <c r="F1113" s="2"/>
      <c r="G1113" s="2"/>
      <c r="H1113" s="2"/>
      <c r="I1113" s="2"/>
      <c r="J1113" s="2"/>
      <c r="K1113" s="2"/>
    </row>
    <row r="1114" spans="5:11" x14ac:dyDescent="0.25">
      <c r="E1114" s="2"/>
      <c r="F1114" s="2"/>
      <c r="G1114" s="2"/>
      <c r="H1114" s="2"/>
      <c r="I1114" s="2"/>
      <c r="J1114" s="2"/>
      <c r="K1114" s="2"/>
    </row>
    <row r="1115" spans="5:11" x14ac:dyDescent="0.25">
      <c r="E1115" s="2"/>
      <c r="F1115" s="2"/>
      <c r="G1115" s="2"/>
      <c r="H1115" s="2"/>
      <c r="I1115" s="2"/>
      <c r="J1115" s="2"/>
      <c r="K1115" s="2"/>
    </row>
    <row r="1116" spans="5:11" x14ac:dyDescent="0.25">
      <c r="E1116" s="2"/>
      <c r="F1116" s="2"/>
      <c r="G1116" s="2"/>
      <c r="H1116" s="2"/>
      <c r="I1116" s="2"/>
      <c r="J1116" s="2"/>
      <c r="K1116" s="2"/>
    </row>
    <row r="1117" spans="5:11" x14ac:dyDescent="0.25">
      <c r="E1117" s="2"/>
      <c r="F1117" s="2"/>
      <c r="G1117" s="2"/>
      <c r="H1117" s="2"/>
      <c r="I1117" s="2"/>
      <c r="J1117" s="2"/>
      <c r="K1117" s="2"/>
    </row>
    <row r="1118" spans="5:11" x14ac:dyDescent="0.25">
      <c r="E1118" s="2"/>
      <c r="F1118" s="2"/>
      <c r="G1118" s="2"/>
      <c r="H1118" s="2"/>
      <c r="I1118" s="2"/>
      <c r="J1118" s="2"/>
      <c r="K1118" s="2"/>
    </row>
    <row r="1119" spans="5:11" x14ac:dyDescent="0.25">
      <c r="E1119" s="2"/>
      <c r="F1119" s="2"/>
      <c r="G1119" s="2"/>
      <c r="H1119" s="2"/>
      <c r="I1119" s="2"/>
      <c r="J1119" s="2"/>
      <c r="K1119" s="2"/>
    </row>
    <row r="1120" spans="5:11" x14ac:dyDescent="0.25">
      <c r="E1120" s="2"/>
      <c r="F1120" s="2"/>
      <c r="G1120" s="2"/>
      <c r="H1120" s="2"/>
      <c r="I1120" s="2"/>
      <c r="J1120" s="2"/>
      <c r="K1120" s="2"/>
    </row>
    <row r="1121" spans="5:11" x14ac:dyDescent="0.25">
      <c r="E1121" s="2"/>
      <c r="F1121" s="2"/>
      <c r="G1121" s="2"/>
      <c r="H1121" s="2"/>
      <c r="I1121" s="2"/>
      <c r="J1121" s="2"/>
      <c r="K1121" s="2"/>
    </row>
    <row r="1122" spans="5:11" x14ac:dyDescent="0.25">
      <c r="E1122" s="2"/>
      <c r="F1122" s="2"/>
      <c r="G1122" s="2"/>
      <c r="H1122" s="2"/>
      <c r="I1122" s="2"/>
      <c r="J1122" s="2"/>
      <c r="K1122" s="2"/>
    </row>
    <row r="1123" spans="5:11" x14ac:dyDescent="0.25">
      <c r="E1123" s="2"/>
      <c r="F1123" s="2"/>
      <c r="G1123" s="2"/>
      <c r="H1123" s="2"/>
      <c r="I1123" s="2"/>
      <c r="J1123" s="2"/>
      <c r="K1123" s="2"/>
    </row>
    <row r="1124" spans="5:11" x14ac:dyDescent="0.25">
      <c r="E1124" s="2"/>
      <c r="F1124" s="2"/>
      <c r="G1124" s="2"/>
      <c r="H1124" s="2"/>
      <c r="I1124" s="2"/>
      <c r="J1124" s="2"/>
      <c r="K1124" s="2"/>
    </row>
    <row r="1125" spans="5:11" x14ac:dyDescent="0.25">
      <c r="E1125" s="2"/>
      <c r="F1125" s="2"/>
      <c r="G1125" s="2"/>
      <c r="H1125" s="2"/>
      <c r="I1125" s="2"/>
      <c r="J1125" s="2"/>
      <c r="K1125" s="2"/>
    </row>
    <row r="1126" spans="5:11" x14ac:dyDescent="0.25">
      <c r="E1126" s="2"/>
      <c r="F1126" s="2"/>
      <c r="G1126" s="2"/>
      <c r="H1126" s="2"/>
      <c r="I1126" s="2"/>
      <c r="J1126" s="2"/>
      <c r="K1126" s="2"/>
    </row>
    <row r="1127" spans="5:11" x14ac:dyDescent="0.25">
      <c r="E1127" s="2"/>
      <c r="F1127" s="2"/>
      <c r="G1127" s="2"/>
      <c r="H1127" s="2"/>
      <c r="I1127" s="2"/>
      <c r="J1127" s="2"/>
      <c r="K1127" s="2"/>
    </row>
    <row r="1128" spans="5:11" x14ac:dyDescent="0.25">
      <c r="E1128" s="2"/>
      <c r="F1128" s="2"/>
      <c r="G1128" s="2"/>
      <c r="H1128" s="2"/>
      <c r="I1128" s="2"/>
      <c r="J1128" s="2"/>
      <c r="K1128" s="2"/>
    </row>
    <row r="1129" spans="5:11" x14ac:dyDescent="0.25">
      <c r="E1129" s="2"/>
      <c r="F1129" s="2"/>
      <c r="G1129" s="2"/>
      <c r="H1129" s="2"/>
      <c r="I1129" s="2"/>
      <c r="J1129" s="2"/>
      <c r="K1129" s="2"/>
    </row>
    <row r="1130" spans="5:11" x14ac:dyDescent="0.25">
      <c r="E1130" s="2"/>
      <c r="F1130" s="2"/>
      <c r="G1130" s="2"/>
      <c r="H1130" s="2"/>
      <c r="I1130" s="2"/>
      <c r="J1130" s="2"/>
      <c r="K1130" s="2"/>
    </row>
    <row r="1131" spans="5:11" x14ac:dyDescent="0.25">
      <c r="E1131" s="2"/>
      <c r="F1131" s="2"/>
      <c r="G1131" s="2"/>
      <c r="H1131" s="2"/>
      <c r="I1131" s="2"/>
      <c r="J1131" s="2"/>
      <c r="K1131" s="2"/>
    </row>
    <row r="1132" spans="5:11" x14ac:dyDescent="0.25">
      <c r="E1132" s="2"/>
      <c r="F1132" s="2"/>
      <c r="G1132" s="2"/>
      <c r="H1132" s="2"/>
      <c r="I1132" s="2"/>
      <c r="J1132" s="2"/>
      <c r="K1132" s="2"/>
    </row>
    <row r="1133" spans="5:11" x14ac:dyDescent="0.25">
      <c r="E1133" s="2"/>
      <c r="F1133" s="2"/>
      <c r="G1133" s="2"/>
      <c r="H1133" s="2"/>
      <c r="I1133" s="2"/>
      <c r="J1133" s="2"/>
      <c r="K1133" s="2"/>
    </row>
    <row r="1134" spans="5:11" x14ac:dyDescent="0.25">
      <c r="E1134" s="2"/>
      <c r="F1134" s="2"/>
      <c r="G1134" s="2"/>
      <c r="H1134" s="2"/>
      <c r="I1134" s="2"/>
      <c r="J1134" s="2"/>
      <c r="K1134" s="2"/>
    </row>
    <row r="1135" spans="5:11" x14ac:dyDescent="0.25">
      <c r="E1135" s="2"/>
      <c r="F1135" s="2"/>
      <c r="G1135" s="2"/>
      <c r="H1135" s="2"/>
      <c r="I1135" s="2"/>
      <c r="J1135" s="2"/>
      <c r="K1135" s="2"/>
    </row>
    <row r="1136" spans="5:11" x14ac:dyDescent="0.25">
      <c r="E1136" s="2"/>
      <c r="F1136" s="2"/>
      <c r="G1136" s="2"/>
      <c r="H1136" s="2"/>
      <c r="I1136" s="2"/>
      <c r="J1136" s="2"/>
      <c r="K1136" s="2"/>
    </row>
    <row r="1137" spans="5:11" x14ac:dyDescent="0.25">
      <c r="E1137" s="2"/>
      <c r="F1137" s="2"/>
      <c r="G1137" s="2"/>
      <c r="H1137" s="2"/>
      <c r="I1137" s="2"/>
      <c r="J1137" s="2"/>
      <c r="K1137" s="2"/>
    </row>
    <row r="1138" spans="5:11" x14ac:dyDescent="0.25">
      <c r="E1138" s="2"/>
      <c r="F1138" s="2"/>
      <c r="G1138" s="2"/>
      <c r="H1138" s="2"/>
      <c r="I1138" s="2"/>
      <c r="J1138" s="2"/>
      <c r="K1138" s="2"/>
    </row>
    <row r="1139" spans="5:11" x14ac:dyDescent="0.25">
      <c r="E1139" s="2"/>
      <c r="F1139" s="2"/>
      <c r="G1139" s="2"/>
      <c r="H1139" s="2"/>
      <c r="I1139" s="2"/>
      <c r="J1139" s="2"/>
      <c r="K1139" s="2"/>
    </row>
    <row r="1140" spans="5:11" x14ac:dyDescent="0.25">
      <c r="E1140" s="2"/>
      <c r="F1140" s="2"/>
      <c r="G1140" s="2"/>
      <c r="H1140" s="2"/>
      <c r="I1140" s="2"/>
      <c r="J1140" s="2"/>
      <c r="K1140" s="2"/>
    </row>
    <row r="1141" spans="5:11" x14ac:dyDescent="0.25">
      <c r="E1141" s="2"/>
      <c r="F1141" s="2"/>
      <c r="G1141" s="2"/>
      <c r="H1141" s="2"/>
      <c r="I1141" s="2"/>
      <c r="J1141" s="2"/>
      <c r="K1141" s="2"/>
    </row>
    <row r="1142" spans="5:11" x14ac:dyDescent="0.25">
      <c r="E1142" s="2"/>
      <c r="F1142" s="2"/>
      <c r="G1142" s="2"/>
      <c r="H1142" s="2"/>
      <c r="I1142" s="2"/>
      <c r="J1142" s="2"/>
      <c r="K1142" s="2"/>
    </row>
    <row r="1143" spans="5:11" x14ac:dyDescent="0.25">
      <c r="E1143" s="2"/>
      <c r="F1143" s="2"/>
      <c r="G1143" s="2"/>
      <c r="H1143" s="2"/>
      <c r="I1143" s="2"/>
      <c r="J1143" s="2"/>
      <c r="K1143" s="2"/>
    </row>
    <row r="1144" spans="5:11" x14ac:dyDescent="0.25">
      <c r="E1144" s="2"/>
      <c r="F1144" s="2"/>
      <c r="G1144" s="2"/>
      <c r="H1144" s="2"/>
      <c r="I1144" s="2"/>
      <c r="J1144" s="2"/>
      <c r="K1144" s="2"/>
    </row>
    <row r="1145" spans="5:11" x14ac:dyDescent="0.25">
      <c r="E1145" s="2"/>
      <c r="F1145" s="2"/>
      <c r="G1145" s="2"/>
      <c r="H1145" s="2"/>
      <c r="I1145" s="2"/>
      <c r="J1145" s="2"/>
      <c r="K1145" s="2"/>
    </row>
    <row r="1146" spans="5:11" x14ac:dyDescent="0.25">
      <c r="E1146" s="2"/>
      <c r="F1146" s="2"/>
      <c r="G1146" s="2"/>
      <c r="H1146" s="2"/>
      <c r="I1146" s="2"/>
      <c r="J1146" s="2"/>
      <c r="K1146" s="2"/>
    </row>
    <row r="1147" spans="5:11" x14ac:dyDescent="0.25">
      <c r="E1147" s="2"/>
      <c r="F1147" s="2"/>
      <c r="G1147" s="2"/>
      <c r="H1147" s="2"/>
      <c r="I1147" s="2"/>
      <c r="J1147" s="2"/>
      <c r="K1147" s="2"/>
    </row>
    <row r="1148" spans="5:11" x14ac:dyDescent="0.25">
      <c r="E1148" s="2"/>
      <c r="F1148" s="2"/>
      <c r="G1148" s="2"/>
      <c r="H1148" s="2"/>
      <c r="I1148" s="2"/>
      <c r="J1148" s="2"/>
      <c r="K1148" s="2"/>
    </row>
    <row r="1149" spans="5:11" x14ac:dyDescent="0.25">
      <c r="E1149" s="2"/>
      <c r="F1149" s="2"/>
      <c r="G1149" s="2"/>
      <c r="H1149" s="2"/>
      <c r="I1149" s="2"/>
      <c r="J1149" s="2"/>
      <c r="K1149" s="2"/>
    </row>
    <row r="1150" spans="5:11" x14ac:dyDescent="0.25">
      <c r="E1150" s="2"/>
      <c r="F1150" s="2"/>
      <c r="G1150" s="2"/>
      <c r="H1150" s="2"/>
      <c r="I1150" s="2"/>
      <c r="J1150" s="2"/>
      <c r="K1150" s="2"/>
    </row>
    <row r="1151" spans="5:11" x14ac:dyDescent="0.25">
      <c r="E1151" s="2"/>
      <c r="F1151" s="2"/>
      <c r="G1151" s="2"/>
      <c r="H1151" s="2"/>
      <c r="I1151" s="2"/>
      <c r="J1151" s="2"/>
      <c r="K1151" s="2"/>
    </row>
    <row r="1152" spans="5:11" x14ac:dyDescent="0.25">
      <c r="E1152" s="2"/>
      <c r="F1152" s="2"/>
      <c r="G1152" s="2"/>
      <c r="H1152" s="2"/>
      <c r="I1152" s="2"/>
      <c r="J1152" s="2"/>
      <c r="K1152" s="2"/>
    </row>
    <row r="1153" spans="5:11" x14ac:dyDescent="0.25">
      <c r="E1153" s="2"/>
      <c r="F1153" s="2"/>
      <c r="G1153" s="2"/>
      <c r="H1153" s="2"/>
      <c r="I1153" s="2"/>
      <c r="J1153" s="2"/>
      <c r="K1153" s="2"/>
    </row>
    <row r="1154" spans="5:11" x14ac:dyDescent="0.25">
      <c r="E1154" s="2"/>
      <c r="F1154" s="2"/>
      <c r="G1154" s="2"/>
      <c r="H1154" s="2"/>
      <c r="I1154" s="2"/>
      <c r="J1154" s="2"/>
      <c r="K1154" s="2"/>
    </row>
    <row r="1155" spans="5:11" x14ac:dyDescent="0.25">
      <c r="E1155" s="2"/>
      <c r="F1155" s="2"/>
      <c r="G1155" s="2"/>
      <c r="H1155" s="2"/>
      <c r="I1155" s="2"/>
      <c r="J1155" s="2"/>
      <c r="K1155" s="2"/>
    </row>
    <row r="1156" spans="5:11" x14ac:dyDescent="0.25">
      <c r="E1156" s="2"/>
      <c r="F1156" s="2"/>
      <c r="G1156" s="2"/>
      <c r="H1156" s="2"/>
      <c r="I1156" s="2"/>
      <c r="J1156" s="2"/>
      <c r="K1156" s="2"/>
    </row>
    <row r="1157" spans="5:11" x14ac:dyDescent="0.25">
      <c r="E1157" s="2"/>
      <c r="F1157" s="2"/>
      <c r="G1157" s="2"/>
      <c r="H1157" s="2"/>
      <c r="I1157" s="2"/>
      <c r="J1157" s="2"/>
      <c r="K1157" s="2"/>
    </row>
    <row r="1158" spans="5:11" x14ac:dyDescent="0.25">
      <c r="E1158" s="2"/>
      <c r="F1158" s="2"/>
      <c r="G1158" s="2"/>
      <c r="H1158" s="2"/>
      <c r="I1158" s="2"/>
      <c r="J1158" s="2"/>
      <c r="K1158" s="2"/>
    </row>
    <row r="1159" spans="5:11" x14ac:dyDescent="0.25">
      <c r="E1159" s="2"/>
      <c r="F1159" s="2"/>
      <c r="G1159" s="2"/>
      <c r="H1159" s="2"/>
      <c r="I1159" s="2"/>
      <c r="J1159" s="2"/>
      <c r="K1159" s="2"/>
    </row>
    <row r="1160" spans="5:11" x14ac:dyDescent="0.25">
      <c r="E1160" s="2"/>
      <c r="F1160" s="2"/>
      <c r="G1160" s="2"/>
      <c r="H1160" s="2"/>
      <c r="I1160" s="2"/>
      <c r="J1160" s="2"/>
      <c r="K1160" s="2"/>
    </row>
    <row r="1161" spans="5:11" x14ac:dyDescent="0.25">
      <c r="E1161" s="2"/>
      <c r="F1161" s="2"/>
      <c r="G1161" s="2"/>
      <c r="H1161" s="2"/>
      <c r="I1161" s="2"/>
      <c r="J1161" s="2"/>
      <c r="K1161" s="2"/>
    </row>
    <row r="1162" spans="5:11" x14ac:dyDescent="0.25">
      <c r="E1162" s="2"/>
      <c r="F1162" s="2"/>
      <c r="G1162" s="2"/>
      <c r="H1162" s="2"/>
      <c r="I1162" s="2"/>
      <c r="J1162" s="2"/>
      <c r="K1162" s="2"/>
    </row>
    <row r="1163" spans="5:11" x14ac:dyDescent="0.25">
      <c r="E1163" s="2"/>
      <c r="F1163" s="2"/>
      <c r="G1163" s="2"/>
      <c r="H1163" s="2"/>
      <c r="I1163" s="2"/>
      <c r="J1163" s="2"/>
      <c r="K1163" s="2"/>
    </row>
    <row r="1164" spans="5:11" x14ac:dyDescent="0.25">
      <c r="E1164" s="2"/>
      <c r="F1164" s="2"/>
      <c r="G1164" s="2"/>
      <c r="H1164" s="2"/>
      <c r="I1164" s="2"/>
      <c r="J1164" s="2"/>
      <c r="K1164" s="2"/>
    </row>
    <row r="1165" spans="5:11" x14ac:dyDescent="0.25">
      <c r="E1165" s="2"/>
      <c r="F1165" s="2"/>
      <c r="G1165" s="2"/>
      <c r="H1165" s="2"/>
      <c r="I1165" s="2"/>
      <c r="J1165" s="2"/>
      <c r="K1165" s="2"/>
    </row>
    <row r="1166" spans="5:11" x14ac:dyDescent="0.25">
      <c r="E1166" s="2"/>
      <c r="F1166" s="2"/>
      <c r="G1166" s="2"/>
      <c r="H1166" s="2"/>
      <c r="I1166" s="2"/>
      <c r="J1166" s="2"/>
      <c r="K1166" s="2"/>
    </row>
    <row r="1167" spans="5:11" x14ac:dyDescent="0.25">
      <c r="E1167" s="2"/>
      <c r="F1167" s="2"/>
      <c r="G1167" s="2"/>
      <c r="H1167" s="2"/>
      <c r="I1167" s="2"/>
      <c r="J1167" s="2"/>
      <c r="K1167" s="2"/>
    </row>
    <row r="1168" spans="5:11" x14ac:dyDescent="0.25">
      <c r="E1168" s="2"/>
      <c r="F1168" s="2"/>
      <c r="G1168" s="2"/>
      <c r="H1168" s="2"/>
      <c r="I1168" s="2"/>
      <c r="J1168" s="2"/>
      <c r="K1168" s="2"/>
    </row>
    <row r="1169" spans="5:11" x14ac:dyDescent="0.25">
      <c r="E1169" s="2"/>
      <c r="F1169" s="2"/>
      <c r="G1169" s="2"/>
      <c r="H1169" s="2"/>
      <c r="I1169" s="2"/>
      <c r="J1169" s="2"/>
      <c r="K1169" s="2"/>
    </row>
    <row r="1170" spans="5:11" x14ac:dyDescent="0.25">
      <c r="E1170" s="2"/>
      <c r="F1170" s="2"/>
      <c r="G1170" s="2"/>
      <c r="H1170" s="2"/>
      <c r="I1170" s="2"/>
      <c r="J1170" s="2"/>
      <c r="K1170" s="2"/>
    </row>
    <row r="1171" spans="5:11" x14ac:dyDescent="0.25">
      <c r="E1171" s="2"/>
      <c r="F1171" s="2"/>
      <c r="G1171" s="2"/>
      <c r="H1171" s="2"/>
      <c r="I1171" s="2"/>
      <c r="J1171" s="2"/>
      <c r="K1171" s="2"/>
    </row>
    <row r="1172" spans="5:11" x14ac:dyDescent="0.25">
      <c r="E1172" s="2"/>
      <c r="F1172" s="2"/>
      <c r="G1172" s="2"/>
      <c r="H1172" s="2"/>
      <c r="I1172" s="2"/>
      <c r="J1172" s="2"/>
      <c r="K1172" s="2"/>
    </row>
    <row r="1173" spans="5:11" x14ac:dyDescent="0.25">
      <c r="E1173" s="2"/>
      <c r="F1173" s="2"/>
      <c r="G1173" s="2"/>
      <c r="H1173" s="2"/>
      <c r="I1173" s="2"/>
      <c r="J1173" s="2"/>
      <c r="K1173" s="2"/>
    </row>
    <row r="1174" spans="5:11" x14ac:dyDescent="0.25">
      <c r="E1174" s="2"/>
      <c r="F1174" s="2"/>
      <c r="G1174" s="2"/>
      <c r="H1174" s="2"/>
      <c r="I1174" s="2"/>
      <c r="J1174" s="2"/>
      <c r="K1174" s="2"/>
    </row>
    <row r="1175" spans="5:11" x14ac:dyDescent="0.25">
      <c r="E1175" s="2"/>
      <c r="F1175" s="2"/>
      <c r="G1175" s="2"/>
      <c r="H1175" s="2"/>
      <c r="I1175" s="2"/>
      <c r="J1175" s="2"/>
      <c r="K1175" s="2"/>
    </row>
    <row r="1176" spans="5:11" x14ac:dyDescent="0.25">
      <c r="E1176" s="2"/>
      <c r="F1176" s="2"/>
      <c r="G1176" s="2"/>
      <c r="H1176" s="2"/>
      <c r="I1176" s="2"/>
      <c r="J1176" s="2"/>
      <c r="K1176" s="2"/>
    </row>
    <row r="1177" spans="5:11" x14ac:dyDescent="0.25">
      <c r="E1177" s="2"/>
      <c r="F1177" s="2"/>
      <c r="G1177" s="2"/>
      <c r="H1177" s="2"/>
      <c r="I1177" s="2"/>
      <c r="J1177" s="2"/>
      <c r="K1177" s="2"/>
    </row>
    <row r="1178" spans="5:11" x14ac:dyDescent="0.25">
      <c r="E1178" s="2"/>
      <c r="F1178" s="2"/>
      <c r="G1178" s="2"/>
      <c r="H1178" s="2"/>
      <c r="I1178" s="2"/>
      <c r="J1178" s="2"/>
      <c r="K1178" s="2"/>
    </row>
    <row r="1179" spans="5:11" x14ac:dyDescent="0.25">
      <c r="E1179" s="2"/>
      <c r="F1179" s="2"/>
      <c r="G1179" s="2"/>
      <c r="H1179" s="2"/>
      <c r="I1179" s="2"/>
      <c r="J1179" s="2"/>
      <c r="K1179" s="2"/>
    </row>
    <row r="1180" spans="5:11" x14ac:dyDescent="0.25">
      <c r="E1180" s="2"/>
      <c r="F1180" s="2"/>
      <c r="G1180" s="2"/>
      <c r="H1180" s="2"/>
      <c r="I1180" s="2"/>
      <c r="J1180" s="2"/>
      <c r="K1180" s="2"/>
    </row>
    <row r="1181" spans="5:11" x14ac:dyDescent="0.25">
      <c r="E1181" s="2"/>
      <c r="F1181" s="2"/>
      <c r="G1181" s="2"/>
      <c r="H1181" s="2"/>
      <c r="I1181" s="2"/>
      <c r="J1181" s="2"/>
      <c r="K1181" s="2"/>
    </row>
    <row r="1182" spans="5:11" x14ac:dyDescent="0.25">
      <c r="E1182" s="2"/>
      <c r="F1182" s="2"/>
      <c r="G1182" s="2"/>
      <c r="H1182" s="2"/>
      <c r="I1182" s="2"/>
      <c r="J1182" s="2"/>
      <c r="K1182" s="2"/>
    </row>
    <row r="1183" spans="5:11" x14ac:dyDescent="0.25">
      <c r="E1183" s="2"/>
      <c r="F1183" s="2"/>
      <c r="G1183" s="2"/>
      <c r="H1183" s="2"/>
      <c r="I1183" s="2"/>
      <c r="J1183" s="2"/>
      <c r="K1183" s="2"/>
    </row>
    <row r="1184" spans="5:11" x14ac:dyDescent="0.25">
      <c r="E1184" s="2"/>
      <c r="F1184" s="2"/>
      <c r="G1184" s="2"/>
      <c r="H1184" s="2"/>
      <c r="I1184" s="2"/>
      <c r="J1184" s="2"/>
      <c r="K1184" s="2"/>
    </row>
    <row r="1185" spans="5:11" x14ac:dyDescent="0.25">
      <c r="E1185" s="2"/>
      <c r="F1185" s="2"/>
      <c r="G1185" s="2"/>
      <c r="H1185" s="2"/>
      <c r="I1185" s="2"/>
      <c r="J1185" s="2"/>
      <c r="K1185" s="2"/>
    </row>
    <row r="1186" spans="5:11" x14ac:dyDescent="0.25">
      <c r="E1186" s="2"/>
      <c r="F1186" s="2"/>
      <c r="G1186" s="2"/>
      <c r="H1186" s="2"/>
      <c r="I1186" s="2"/>
      <c r="J1186" s="2"/>
      <c r="K1186" s="2"/>
    </row>
    <row r="1187" spans="5:11" x14ac:dyDescent="0.25">
      <c r="E1187" s="2"/>
      <c r="F1187" s="2"/>
      <c r="G1187" s="2"/>
      <c r="H1187" s="2"/>
      <c r="I1187" s="2"/>
      <c r="J1187" s="2"/>
      <c r="K1187" s="2"/>
    </row>
    <row r="1188" spans="5:11" x14ac:dyDescent="0.25">
      <c r="E1188" s="2"/>
      <c r="F1188" s="2"/>
      <c r="G1188" s="2"/>
      <c r="H1188" s="2"/>
      <c r="I1188" s="2"/>
      <c r="J1188" s="2"/>
      <c r="K1188" s="2"/>
    </row>
    <row r="1189" spans="5:11" x14ac:dyDescent="0.25">
      <c r="E1189" s="2"/>
      <c r="F1189" s="2"/>
      <c r="G1189" s="2"/>
      <c r="H1189" s="2"/>
      <c r="I1189" s="2"/>
      <c r="J1189" s="2"/>
      <c r="K1189" s="2"/>
    </row>
    <row r="1190" spans="5:11" x14ac:dyDescent="0.25">
      <c r="E1190" s="2"/>
      <c r="F1190" s="2"/>
      <c r="G1190" s="2"/>
      <c r="H1190" s="2"/>
      <c r="I1190" s="2"/>
      <c r="J1190" s="2"/>
      <c r="K1190" s="2"/>
    </row>
    <row r="1191" spans="5:11" x14ac:dyDescent="0.25">
      <c r="E1191" s="2"/>
      <c r="F1191" s="2"/>
      <c r="G1191" s="2"/>
      <c r="H1191" s="2"/>
      <c r="I1191" s="2"/>
      <c r="J1191" s="2"/>
      <c r="K1191" s="2"/>
    </row>
    <row r="1192" spans="5:11" x14ac:dyDescent="0.25">
      <c r="E1192" s="2"/>
      <c r="F1192" s="2"/>
      <c r="G1192" s="2"/>
      <c r="H1192" s="2"/>
      <c r="I1192" s="2"/>
      <c r="J1192" s="2"/>
      <c r="K1192" s="2"/>
    </row>
    <row r="1193" spans="5:11" x14ac:dyDescent="0.25">
      <c r="E1193" s="2"/>
      <c r="F1193" s="2"/>
      <c r="G1193" s="2"/>
      <c r="H1193" s="2"/>
      <c r="I1193" s="2"/>
      <c r="J1193" s="2"/>
      <c r="K1193" s="2"/>
    </row>
    <row r="1194" spans="5:11" x14ac:dyDescent="0.25">
      <c r="E1194" s="2"/>
      <c r="F1194" s="2"/>
      <c r="G1194" s="2"/>
      <c r="H1194" s="2"/>
      <c r="I1194" s="2"/>
      <c r="J1194" s="2"/>
      <c r="K1194" s="2"/>
    </row>
    <row r="1195" spans="5:11" x14ac:dyDescent="0.25">
      <c r="E1195" s="2"/>
      <c r="F1195" s="2"/>
      <c r="G1195" s="2"/>
      <c r="H1195" s="2"/>
      <c r="I1195" s="2"/>
      <c r="J1195" s="2"/>
      <c r="K1195" s="2"/>
    </row>
    <row r="1196" spans="5:11" x14ac:dyDescent="0.25">
      <c r="E1196" s="2"/>
      <c r="F1196" s="2"/>
      <c r="G1196" s="2"/>
      <c r="H1196" s="2"/>
      <c r="I1196" s="2"/>
      <c r="J1196" s="2"/>
      <c r="K1196" s="2"/>
    </row>
    <row r="1197" spans="5:11" x14ac:dyDescent="0.25">
      <c r="E1197" s="2"/>
      <c r="F1197" s="2"/>
      <c r="G1197" s="2"/>
      <c r="H1197" s="2"/>
      <c r="I1197" s="2"/>
      <c r="J1197" s="2"/>
      <c r="K1197" s="2"/>
    </row>
    <row r="1198" spans="5:11" x14ac:dyDescent="0.25">
      <c r="E1198" s="2"/>
      <c r="F1198" s="2"/>
      <c r="G1198" s="2"/>
      <c r="H1198" s="2"/>
      <c r="I1198" s="2"/>
      <c r="J1198" s="2"/>
      <c r="K1198" s="2"/>
    </row>
    <row r="1199" spans="5:11" x14ac:dyDescent="0.25">
      <c r="E1199" s="2"/>
      <c r="F1199" s="2"/>
      <c r="G1199" s="2"/>
      <c r="H1199" s="2"/>
      <c r="I1199" s="2"/>
      <c r="J1199" s="2"/>
      <c r="K1199" s="2"/>
    </row>
    <row r="1200" spans="5:11" x14ac:dyDescent="0.25">
      <c r="E1200" s="2"/>
      <c r="F1200" s="2"/>
      <c r="G1200" s="2"/>
      <c r="H1200" s="2"/>
      <c r="I1200" s="2"/>
      <c r="J1200" s="2"/>
      <c r="K1200" s="2"/>
    </row>
    <row r="1201" spans="5:11" x14ac:dyDescent="0.25">
      <c r="E1201" s="2"/>
      <c r="F1201" s="2"/>
      <c r="G1201" s="2"/>
      <c r="H1201" s="2"/>
      <c r="I1201" s="2"/>
      <c r="J1201" s="2"/>
      <c r="K1201" s="2"/>
    </row>
    <row r="1202" spans="5:11" x14ac:dyDescent="0.25">
      <c r="E1202" s="2"/>
      <c r="F1202" s="2"/>
      <c r="G1202" s="2"/>
      <c r="H1202" s="2"/>
      <c r="I1202" s="2"/>
      <c r="J1202" s="2"/>
      <c r="K1202" s="2"/>
    </row>
    <row r="1203" spans="5:11" x14ac:dyDescent="0.25">
      <c r="E1203" s="2"/>
      <c r="F1203" s="2"/>
      <c r="G1203" s="2"/>
      <c r="H1203" s="2"/>
      <c r="I1203" s="2"/>
      <c r="J1203" s="2"/>
      <c r="K1203" s="2"/>
    </row>
    <row r="1204" spans="5:11" x14ac:dyDescent="0.25">
      <c r="E1204" s="2"/>
      <c r="F1204" s="2"/>
      <c r="G1204" s="2"/>
      <c r="H1204" s="2"/>
      <c r="I1204" s="2"/>
      <c r="J1204" s="2"/>
      <c r="K1204" s="2"/>
    </row>
    <row r="1205" spans="5:11" x14ac:dyDescent="0.25">
      <c r="E1205" s="2"/>
      <c r="F1205" s="2"/>
      <c r="G1205" s="2"/>
      <c r="H1205" s="2"/>
      <c r="I1205" s="2"/>
      <c r="J1205" s="2"/>
      <c r="K1205" s="2"/>
    </row>
    <row r="1206" spans="5:11" x14ac:dyDescent="0.25">
      <c r="E1206" s="2"/>
      <c r="F1206" s="2"/>
      <c r="G1206" s="2"/>
      <c r="H1206" s="2"/>
      <c r="I1206" s="2"/>
      <c r="J1206" s="2"/>
      <c r="K1206" s="2"/>
    </row>
    <row r="1207" spans="5:11" x14ac:dyDescent="0.25">
      <c r="E1207" s="2"/>
      <c r="F1207" s="2"/>
      <c r="G1207" s="2"/>
      <c r="H1207" s="2"/>
      <c r="I1207" s="2"/>
      <c r="J1207" s="2"/>
      <c r="K1207" s="2"/>
    </row>
    <row r="1208" spans="5:11" x14ac:dyDescent="0.25">
      <c r="E1208" s="2"/>
      <c r="F1208" s="2"/>
      <c r="G1208" s="2"/>
      <c r="H1208" s="2"/>
      <c r="I1208" s="2"/>
      <c r="J1208" s="2"/>
      <c r="K1208" s="2"/>
    </row>
    <row r="1209" spans="5:11" x14ac:dyDescent="0.25">
      <c r="E1209" s="2"/>
      <c r="F1209" s="2"/>
      <c r="G1209" s="2"/>
      <c r="H1209" s="2"/>
      <c r="I1209" s="2"/>
      <c r="J1209" s="2"/>
      <c r="K1209" s="2"/>
    </row>
    <row r="1210" spans="5:11" x14ac:dyDescent="0.25">
      <c r="E1210" s="2"/>
      <c r="F1210" s="2"/>
      <c r="G1210" s="2"/>
      <c r="H1210" s="2"/>
      <c r="I1210" s="2"/>
      <c r="J1210" s="2"/>
      <c r="K1210" s="2"/>
    </row>
    <row r="1211" spans="5:11" x14ac:dyDescent="0.25">
      <c r="E1211" s="2"/>
      <c r="F1211" s="2"/>
      <c r="G1211" s="2"/>
      <c r="H1211" s="2"/>
      <c r="I1211" s="2"/>
      <c r="J1211" s="2"/>
      <c r="K1211" s="2"/>
    </row>
    <row r="1212" spans="5:11" x14ac:dyDescent="0.25">
      <c r="E1212" s="2"/>
      <c r="F1212" s="2"/>
      <c r="G1212" s="2"/>
      <c r="H1212" s="2"/>
      <c r="I1212" s="2"/>
      <c r="J1212" s="2"/>
      <c r="K1212" s="2"/>
    </row>
    <row r="1213" spans="5:11" x14ac:dyDescent="0.25">
      <c r="E1213" s="2"/>
      <c r="F1213" s="2"/>
      <c r="G1213" s="2"/>
      <c r="H1213" s="2"/>
      <c r="I1213" s="2"/>
      <c r="J1213" s="2"/>
      <c r="K1213" s="2"/>
    </row>
    <row r="1214" spans="5:11" x14ac:dyDescent="0.25">
      <c r="E1214" s="2"/>
      <c r="F1214" s="2"/>
      <c r="G1214" s="2"/>
      <c r="H1214" s="2"/>
      <c r="I1214" s="2"/>
      <c r="J1214" s="2"/>
      <c r="K1214" s="2"/>
    </row>
    <row r="1215" spans="5:11" x14ac:dyDescent="0.25">
      <c r="E1215" s="2"/>
      <c r="F1215" s="2"/>
      <c r="G1215" s="2"/>
      <c r="H1215" s="2"/>
      <c r="I1215" s="2"/>
      <c r="J1215" s="2"/>
      <c r="K1215" s="2"/>
    </row>
    <row r="1216" spans="5:11" x14ac:dyDescent="0.25">
      <c r="E1216" s="2"/>
      <c r="F1216" s="2"/>
      <c r="G1216" s="2"/>
      <c r="H1216" s="2"/>
      <c r="I1216" s="2"/>
      <c r="J1216" s="2"/>
      <c r="K1216" s="2"/>
    </row>
    <row r="1217" spans="5:11" x14ac:dyDescent="0.25">
      <c r="E1217" s="2"/>
      <c r="F1217" s="2"/>
      <c r="G1217" s="2"/>
      <c r="H1217" s="2"/>
      <c r="I1217" s="2"/>
      <c r="J1217" s="2"/>
      <c r="K1217" s="2"/>
    </row>
    <row r="1218" spans="5:11" x14ac:dyDescent="0.25">
      <c r="E1218" s="2"/>
      <c r="F1218" s="2"/>
      <c r="G1218" s="2"/>
      <c r="H1218" s="2"/>
      <c r="I1218" s="2"/>
      <c r="J1218" s="2"/>
      <c r="K1218" s="2"/>
    </row>
    <row r="1219" spans="5:11" x14ac:dyDescent="0.25">
      <c r="E1219" s="2"/>
      <c r="F1219" s="2"/>
      <c r="G1219" s="2"/>
      <c r="H1219" s="2"/>
      <c r="I1219" s="2"/>
      <c r="J1219" s="2"/>
      <c r="K1219" s="2"/>
    </row>
    <row r="1220" spans="5:11" x14ac:dyDescent="0.25">
      <c r="E1220" s="2"/>
      <c r="F1220" s="2"/>
      <c r="G1220" s="2"/>
      <c r="H1220" s="2"/>
      <c r="I1220" s="2"/>
      <c r="J1220" s="2"/>
      <c r="K1220" s="2"/>
    </row>
    <row r="1221" spans="5:11" x14ac:dyDescent="0.25">
      <c r="E1221" s="2"/>
      <c r="F1221" s="2"/>
      <c r="G1221" s="2"/>
      <c r="H1221" s="2"/>
      <c r="I1221" s="2"/>
      <c r="J1221" s="2"/>
      <c r="K1221" s="2"/>
    </row>
    <row r="1222" spans="5:11" x14ac:dyDescent="0.25">
      <c r="E1222" s="2"/>
      <c r="F1222" s="2"/>
      <c r="G1222" s="2"/>
      <c r="H1222" s="2"/>
      <c r="I1222" s="2"/>
      <c r="J1222" s="2"/>
      <c r="K1222" s="2"/>
    </row>
    <row r="1223" spans="5:11" x14ac:dyDescent="0.25">
      <c r="E1223" s="2"/>
      <c r="F1223" s="2"/>
      <c r="G1223" s="2"/>
      <c r="H1223" s="2"/>
      <c r="I1223" s="2"/>
      <c r="J1223" s="2"/>
      <c r="K1223" s="2"/>
    </row>
    <row r="1224" spans="5:11" x14ac:dyDescent="0.25">
      <c r="E1224" s="2"/>
      <c r="F1224" s="2"/>
      <c r="G1224" s="2"/>
      <c r="H1224" s="2"/>
      <c r="I1224" s="2"/>
      <c r="J1224" s="2"/>
      <c r="K1224" s="2"/>
    </row>
    <row r="1225" spans="5:11" x14ac:dyDescent="0.25">
      <c r="E1225" s="2"/>
      <c r="F1225" s="2"/>
      <c r="G1225" s="2"/>
      <c r="H1225" s="2"/>
      <c r="I1225" s="2"/>
      <c r="J1225" s="2"/>
      <c r="K1225" s="2"/>
    </row>
    <row r="1226" spans="5:11" x14ac:dyDescent="0.25">
      <c r="E1226" s="2"/>
      <c r="F1226" s="2"/>
      <c r="G1226" s="2"/>
      <c r="H1226" s="2"/>
      <c r="I1226" s="2"/>
      <c r="J1226" s="2"/>
      <c r="K1226" s="2"/>
    </row>
    <row r="1227" spans="5:11" x14ac:dyDescent="0.25">
      <c r="E1227" s="2"/>
      <c r="F1227" s="2"/>
      <c r="G1227" s="2"/>
      <c r="H1227" s="2"/>
      <c r="I1227" s="2"/>
      <c r="J1227" s="2"/>
      <c r="K1227" s="2"/>
    </row>
    <row r="1228" spans="5:11" x14ac:dyDescent="0.25">
      <c r="E1228" s="2"/>
      <c r="F1228" s="2"/>
      <c r="G1228" s="2"/>
      <c r="H1228" s="2"/>
      <c r="I1228" s="2"/>
      <c r="J1228" s="2"/>
      <c r="K1228" s="2"/>
    </row>
    <row r="1229" spans="5:11" x14ac:dyDescent="0.25">
      <c r="E1229" s="2"/>
      <c r="F1229" s="2"/>
      <c r="G1229" s="2"/>
      <c r="H1229" s="2"/>
      <c r="I1229" s="2"/>
      <c r="J1229" s="2"/>
      <c r="K1229" s="2"/>
    </row>
    <row r="1230" spans="5:11" x14ac:dyDescent="0.25">
      <c r="E1230" s="2"/>
      <c r="F1230" s="2"/>
      <c r="G1230" s="2"/>
      <c r="H1230" s="2"/>
      <c r="I1230" s="2"/>
      <c r="J1230" s="2"/>
      <c r="K1230" s="2"/>
    </row>
    <row r="1231" spans="5:11" x14ac:dyDescent="0.25">
      <c r="E1231" s="2"/>
      <c r="F1231" s="2"/>
      <c r="G1231" s="2"/>
      <c r="H1231" s="2"/>
      <c r="I1231" s="2"/>
      <c r="J1231" s="2"/>
      <c r="K1231" s="2"/>
    </row>
    <row r="1232" spans="5:11" x14ac:dyDescent="0.25">
      <c r="E1232" s="2"/>
      <c r="F1232" s="2"/>
      <c r="G1232" s="2"/>
      <c r="H1232" s="2"/>
      <c r="I1232" s="2"/>
      <c r="J1232" s="2"/>
      <c r="K1232" s="2"/>
    </row>
    <row r="1233" spans="5:11" x14ac:dyDescent="0.25">
      <c r="E1233" s="2"/>
      <c r="F1233" s="2"/>
      <c r="G1233" s="2"/>
      <c r="H1233" s="2"/>
      <c r="I1233" s="2"/>
      <c r="J1233" s="2"/>
      <c r="K1233" s="2"/>
    </row>
    <row r="1234" spans="5:11" x14ac:dyDescent="0.25">
      <c r="E1234" s="2"/>
      <c r="F1234" s="2"/>
      <c r="G1234" s="2"/>
      <c r="H1234" s="2"/>
      <c r="I1234" s="2"/>
      <c r="J1234" s="2"/>
      <c r="K1234" s="2"/>
    </row>
    <row r="1235" spans="5:11" x14ac:dyDescent="0.25">
      <c r="E1235" s="2"/>
      <c r="F1235" s="2"/>
      <c r="G1235" s="2"/>
      <c r="H1235" s="2"/>
      <c r="I1235" s="2"/>
      <c r="J1235" s="2"/>
      <c r="K1235" s="2"/>
    </row>
    <row r="1236" spans="5:11" x14ac:dyDescent="0.25">
      <c r="E1236" s="2"/>
      <c r="F1236" s="2"/>
      <c r="G1236" s="2"/>
      <c r="H1236" s="2"/>
      <c r="I1236" s="2"/>
      <c r="J1236" s="2"/>
      <c r="K1236" s="2"/>
    </row>
    <row r="1237" spans="5:11" x14ac:dyDescent="0.25">
      <c r="E1237" s="2"/>
      <c r="F1237" s="2"/>
      <c r="G1237" s="2"/>
      <c r="H1237" s="2"/>
      <c r="I1237" s="2"/>
      <c r="J1237" s="2"/>
      <c r="K1237" s="2"/>
    </row>
    <row r="1238" spans="5:11" x14ac:dyDescent="0.25">
      <c r="E1238" s="2"/>
      <c r="F1238" s="2"/>
      <c r="G1238" s="2"/>
      <c r="H1238" s="2"/>
      <c r="I1238" s="2"/>
      <c r="J1238" s="2"/>
      <c r="K1238" s="2"/>
    </row>
    <row r="1239" spans="5:11" x14ac:dyDescent="0.25">
      <c r="E1239" s="2"/>
      <c r="F1239" s="2"/>
      <c r="G1239" s="2"/>
      <c r="H1239" s="2"/>
      <c r="I1239" s="2"/>
      <c r="J1239" s="2"/>
      <c r="K1239" s="2"/>
    </row>
    <row r="1240" spans="5:11" x14ac:dyDescent="0.25">
      <c r="E1240" s="2"/>
      <c r="F1240" s="2"/>
      <c r="G1240" s="2"/>
      <c r="H1240" s="2"/>
      <c r="I1240" s="2"/>
      <c r="J1240" s="2"/>
      <c r="K1240" s="2"/>
    </row>
    <row r="1241" spans="5:11" x14ac:dyDescent="0.25">
      <c r="E1241" s="2"/>
      <c r="F1241" s="2"/>
      <c r="G1241" s="2"/>
      <c r="H1241" s="2"/>
      <c r="I1241" s="2"/>
      <c r="J1241" s="2"/>
      <c r="K1241" s="2"/>
    </row>
    <row r="1242" spans="5:11" x14ac:dyDescent="0.25">
      <c r="E1242" s="2"/>
      <c r="F1242" s="2"/>
      <c r="G1242" s="2"/>
      <c r="H1242" s="2"/>
      <c r="I1242" s="2"/>
      <c r="J1242" s="2"/>
      <c r="K1242" s="2"/>
    </row>
    <row r="1243" spans="5:11" x14ac:dyDescent="0.25">
      <c r="E1243" s="2"/>
      <c r="F1243" s="2"/>
      <c r="G1243" s="2"/>
      <c r="H1243" s="2"/>
      <c r="I1243" s="2"/>
      <c r="J1243" s="2"/>
      <c r="K1243" s="2"/>
    </row>
    <row r="1244" spans="5:11" x14ac:dyDescent="0.25">
      <c r="E1244" s="2"/>
      <c r="F1244" s="2"/>
      <c r="G1244" s="2"/>
      <c r="H1244" s="2"/>
      <c r="I1244" s="2"/>
      <c r="J1244" s="2"/>
      <c r="K1244" s="2"/>
    </row>
    <row r="1245" spans="5:11" x14ac:dyDescent="0.25">
      <c r="E1245" s="2"/>
      <c r="F1245" s="2"/>
      <c r="G1245" s="2"/>
      <c r="H1245" s="2"/>
      <c r="I1245" s="2"/>
      <c r="J1245" s="2"/>
      <c r="K1245" s="2"/>
    </row>
    <row r="1246" spans="5:11" x14ac:dyDescent="0.25">
      <c r="E1246" s="2"/>
      <c r="F1246" s="2"/>
      <c r="G1246" s="2"/>
      <c r="H1246" s="2"/>
      <c r="I1246" s="2"/>
      <c r="J1246" s="2"/>
      <c r="K1246" s="2"/>
    </row>
    <row r="1247" spans="5:11" x14ac:dyDescent="0.25">
      <c r="E1247" s="2"/>
      <c r="F1247" s="2"/>
      <c r="G1247" s="2"/>
      <c r="H1247" s="2"/>
      <c r="I1247" s="2"/>
      <c r="J1247" s="2"/>
      <c r="K1247" s="2"/>
    </row>
    <row r="1248" spans="5:11" x14ac:dyDescent="0.25">
      <c r="E1248" s="2"/>
      <c r="F1248" s="2"/>
      <c r="G1248" s="2"/>
      <c r="H1248" s="2"/>
      <c r="I1248" s="2"/>
      <c r="J1248" s="2"/>
      <c r="K1248" s="2"/>
    </row>
    <row r="1249" spans="5:11" x14ac:dyDescent="0.25">
      <c r="E1249" s="2"/>
      <c r="F1249" s="2"/>
      <c r="G1249" s="2"/>
      <c r="H1249" s="2"/>
      <c r="I1249" s="2"/>
      <c r="J1249" s="2"/>
      <c r="K1249" s="2"/>
    </row>
    <row r="1250" spans="5:11" x14ac:dyDescent="0.25">
      <c r="E1250" s="2"/>
      <c r="F1250" s="2"/>
      <c r="G1250" s="2"/>
      <c r="H1250" s="2"/>
      <c r="I1250" s="2"/>
      <c r="J1250" s="2"/>
      <c r="K1250" s="2"/>
    </row>
    <row r="1251" spans="5:11" x14ac:dyDescent="0.25">
      <c r="E1251" s="2"/>
      <c r="F1251" s="2"/>
      <c r="G1251" s="2"/>
      <c r="H1251" s="2"/>
      <c r="I1251" s="2"/>
      <c r="J1251" s="2"/>
      <c r="K1251" s="2"/>
    </row>
    <row r="1252" spans="5:11" x14ac:dyDescent="0.25">
      <c r="E1252" s="2"/>
      <c r="F1252" s="2"/>
      <c r="G1252" s="2"/>
      <c r="H1252" s="2"/>
      <c r="I1252" s="2"/>
      <c r="J1252" s="2"/>
      <c r="K1252" s="2"/>
    </row>
    <row r="1253" spans="5:11" x14ac:dyDescent="0.25">
      <c r="E1253" s="2"/>
      <c r="F1253" s="2"/>
      <c r="G1253" s="2"/>
      <c r="H1253" s="2"/>
      <c r="I1253" s="2"/>
      <c r="J1253" s="2"/>
      <c r="K1253" s="2"/>
    </row>
    <row r="1254" spans="5:11" x14ac:dyDescent="0.25">
      <c r="E1254" s="2"/>
      <c r="F1254" s="2"/>
      <c r="G1254" s="2"/>
      <c r="H1254" s="2"/>
      <c r="I1254" s="2"/>
      <c r="J1254" s="2"/>
      <c r="K1254" s="2"/>
    </row>
    <row r="1255" spans="5:11" x14ac:dyDescent="0.25">
      <c r="E1255" s="2"/>
      <c r="F1255" s="2"/>
      <c r="G1255" s="2"/>
      <c r="H1255" s="2"/>
      <c r="I1255" s="2"/>
      <c r="J1255" s="2"/>
      <c r="K1255" s="2"/>
    </row>
    <row r="1256" spans="5:11" x14ac:dyDescent="0.25">
      <c r="E1256" s="2"/>
      <c r="F1256" s="2"/>
      <c r="G1256" s="2"/>
      <c r="H1256" s="2"/>
      <c r="I1256" s="2"/>
      <c r="J1256" s="2"/>
      <c r="K1256" s="2"/>
    </row>
    <row r="1257" spans="5:11" x14ac:dyDescent="0.25">
      <c r="E1257" s="2"/>
      <c r="F1257" s="2"/>
      <c r="G1257" s="2"/>
      <c r="H1257" s="2"/>
      <c r="I1257" s="2"/>
      <c r="J1257" s="2"/>
      <c r="K1257" s="2"/>
    </row>
    <row r="1258" spans="5:11" x14ac:dyDescent="0.25">
      <c r="E1258" s="2"/>
      <c r="F1258" s="2"/>
      <c r="G1258" s="2"/>
      <c r="H1258" s="2"/>
      <c r="I1258" s="2"/>
      <c r="J1258" s="2"/>
      <c r="K1258" s="2"/>
    </row>
    <row r="1259" spans="5:11" x14ac:dyDescent="0.25">
      <c r="E1259" s="2"/>
      <c r="F1259" s="2"/>
      <c r="G1259" s="2"/>
      <c r="H1259" s="2"/>
      <c r="I1259" s="2"/>
      <c r="J1259" s="2"/>
      <c r="K1259" s="2"/>
    </row>
    <row r="1260" spans="5:11" x14ac:dyDescent="0.25">
      <c r="E1260" s="2"/>
      <c r="F1260" s="2"/>
      <c r="G1260" s="2"/>
      <c r="H1260" s="2"/>
      <c r="I1260" s="2"/>
      <c r="J1260" s="2"/>
      <c r="K1260" s="2"/>
    </row>
    <row r="1261" spans="5:11" x14ac:dyDescent="0.25">
      <c r="E1261" s="2"/>
      <c r="F1261" s="2"/>
      <c r="G1261" s="2"/>
      <c r="H1261" s="2"/>
      <c r="I1261" s="2"/>
      <c r="J1261" s="2"/>
      <c r="K1261" s="2"/>
    </row>
    <row r="1262" spans="5:11" x14ac:dyDescent="0.25">
      <c r="E1262" s="2"/>
      <c r="F1262" s="2"/>
      <c r="G1262" s="2"/>
      <c r="H1262" s="2"/>
      <c r="I1262" s="2"/>
      <c r="J1262" s="2"/>
      <c r="K1262" s="2"/>
    </row>
    <row r="1263" spans="5:11" x14ac:dyDescent="0.25">
      <c r="E1263" s="2"/>
      <c r="F1263" s="2"/>
      <c r="G1263" s="2"/>
      <c r="H1263" s="2"/>
      <c r="I1263" s="2"/>
      <c r="J1263" s="2"/>
      <c r="K1263" s="2"/>
    </row>
    <row r="1264" spans="5:11" x14ac:dyDescent="0.25">
      <c r="E1264" s="2"/>
      <c r="F1264" s="2"/>
      <c r="G1264" s="2"/>
      <c r="H1264" s="2"/>
      <c r="I1264" s="2"/>
      <c r="J1264" s="2"/>
      <c r="K1264" s="2"/>
    </row>
    <row r="1265" spans="5:11" x14ac:dyDescent="0.25">
      <c r="E1265" s="2"/>
      <c r="F1265" s="2"/>
      <c r="G1265" s="2"/>
      <c r="H1265" s="2"/>
      <c r="I1265" s="2"/>
      <c r="J1265" s="2"/>
      <c r="K1265" s="2"/>
    </row>
    <row r="1266" spans="5:11" x14ac:dyDescent="0.25">
      <c r="E1266" s="2"/>
      <c r="F1266" s="2"/>
      <c r="G1266" s="2"/>
      <c r="H1266" s="2"/>
      <c r="I1266" s="2"/>
      <c r="J1266" s="2"/>
      <c r="K1266" s="2"/>
    </row>
    <row r="1267" spans="5:11" x14ac:dyDescent="0.25">
      <c r="E1267" s="2"/>
      <c r="F1267" s="2"/>
      <c r="G1267" s="2"/>
      <c r="H1267" s="2"/>
      <c r="I1267" s="2"/>
      <c r="J1267" s="2"/>
      <c r="K1267" s="2"/>
    </row>
    <row r="1268" spans="5:11" x14ac:dyDescent="0.25">
      <c r="E1268" s="2"/>
      <c r="F1268" s="2"/>
      <c r="G1268" s="2"/>
      <c r="H1268" s="2"/>
      <c r="I1268" s="2"/>
      <c r="J1268" s="2"/>
      <c r="K1268" s="2"/>
    </row>
    <row r="1269" spans="5:11" x14ac:dyDescent="0.25">
      <c r="E1269" s="2"/>
      <c r="F1269" s="2"/>
      <c r="G1269" s="2"/>
      <c r="H1269" s="2"/>
      <c r="I1269" s="2"/>
      <c r="J1269" s="2"/>
      <c r="K1269" s="2"/>
    </row>
    <row r="1270" spans="5:11" x14ac:dyDescent="0.25">
      <c r="E1270" s="2"/>
      <c r="F1270" s="2"/>
      <c r="G1270" s="2"/>
      <c r="H1270" s="2"/>
      <c r="I1270" s="2"/>
      <c r="J1270" s="2"/>
      <c r="K1270" s="2"/>
    </row>
    <row r="1271" spans="5:11" x14ac:dyDescent="0.25">
      <c r="E1271" s="2"/>
      <c r="F1271" s="2"/>
      <c r="G1271" s="2"/>
      <c r="H1271" s="2"/>
      <c r="I1271" s="2"/>
      <c r="J1271" s="2"/>
      <c r="K1271" s="2"/>
    </row>
    <row r="1272" spans="5:11" x14ac:dyDescent="0.25">
      <c r="E1272" s="2"/>
      <c r="F1272" s="2"/>
      <c r="G1272" s="2"/>
      <c r="H1272" s="2"/>
      <c r="I1272" s="2"/>
      <c r="J1272" s="2"/>
      <c r="K1272" s="2"/>
    </row>
    <row r="1273" spans="5:11" x14ac:dyDescent="0.25">
      <c r="E1273" s="2"/>
      <c r="F1273" s="2"/>
      <c r="G1273" s="2"/>
      <c r="H1273" s="2"/>
      <c r="I1273" s="2"/>
      <c r="J1273" s="2"/>
      <c r="K1273" s="2"/>
    </row>
    <row r="1274" spans="5:11" x14ac:dyDescent="0.25">
      <c r="E1274" s="2"/>
      <c r="F1274" s="2"/>
      <c r="G1274" s="2"/>
      <c r="H1274" s="2"/>
      <c r="I1274" s="2"/>
      <c r="J1274" s="2"/>
      <c r="K1274" s="2"/>
    </row>
    <row r="1275" spans="5:11" x14ac:dyDescent="0.25">
      <c r="E1275" s="2"/>
      <c r="F1275" s="2"/>
      <c r="G1275" s="2"/>
      <c r="H1275" s="2"/>
      <c r="I1275" s="2"/>
      <c r="J1275" s="2"/>
      <c r="K1275" s="2"/>
    </row>
    <row r="1276" spans="5:11" x14ac:dyDescent="0.25">
      <c r="E1276" s="2"/>
      <c r="F1276" s="2"/>
      <c r="G1276" s="2"/>
      <c r="H1276" s="2"/>
      <c r="I1276" s="2"/>
      <c r="J1276" s="2"/>
      <c r="K1276" s="2"/>
    </row>
    <row r="1277" spans="5:11" x14ac:dyDescent="0.25">
      <c r="E1277" s="2"/>
      <c r="F1277" s="2"/>
      <c r="G1277" s="2"/>
      <c r="H1277" s="2"/>
      <c r="I1277" s="2"/>
      <c r="J1277" s="2"/>
      <c r="K1277" s="2"/>
    </row>
    <row r="1278" spans="5:11" x14ac:dyDescent="0.25">
      <c r="E1278" s="2"/>
      <c r="F1278" s="2"/>
      <c r="G1278" s="2"/>
      <c r="H1278" s="2"/>
      <c r="I1278" s="2"/>
      <c r="J1278" s="2"/>
      <c r="K1278" s="2"/>
    </row>
    <row r="1279" spans="5:11" x14ac:dyDescent="0.25">
      <c r="E1279" s="2"/>
      <c r="F1279" s="2"/>
      <c r="G1279" s="2"/>
      <c r="H1279" s="2"/>
      <c r="I1279" s="2"/>
      <c r="J1279" s="2"/>
      <c r="K1279" s="2"/>
    </row>
    <row r="1280" spans="5:11" x14ac:dyDescent="0.25">
      <c r="E1280" s="2"/>
      <c r="F1280" s="2"/>
      <c r="G1280" s="2"/>
      <c r="H1280" s="2"/>
      <c r="I1280" s="2"/>
      <c r="J1280" s="2"/>
      <c r="K1280" s="2"/>
    </row>
    <row r="1281" spans="5:11" x14ac:dyDescent="0.25">
      <c r="E1281" s="2"/>
      <c r="F1281" s="2"/>
      <c r="G1281" s="2"/>
      <c r="H1281" s="2"/>
      <c r="I1281" s="2"/>
      <c r="J1281" s="2"/>
      <c r="K1281" s="2"/>
    </row>
    <row r="1282" spans="5:11" x14ac:dyDescent="0.25">
      <c r="E1282" s="2"/>
      <c r="F1282" s="2"/>
      <c r="G1282" s="2"/>
      <c r="H1282" s="2"/>
      <c r="I1282" s="2"/>
      <c r="J1282" s="2"/>
      <c r="K1282" s="2"/>
    </row>
    <row r="1283" spans="5:11" x14ac:dyDescent="0.25">
      <c r="E1283" s="2"/>
      <c r="F1283" s="2"/>
      <c r="G1283" s="2"/>
      <c r="H1283" s="2"/>
      <c r="I1283" s="2"/>
      <c r="J1283" s="2"/>
      <c r="K1283" s="2"/>
    </row>
    <row r="1284" spans="5:11" x14ac:dyDescent="0.25">
      <c r="E1284" s="2"/>
      <c r="F1284" s="2"/>
      <c r="G1284" s="2"/>
      <c r="H1284" s="2"/>
      <c r="I1284" s="2"/>
      <c r="J1284" s="2"/>
      <c r="K1284" s="2"/>
    </row>
    <row r="1285" spans="5:11" x14ac:dyDescent="0.25">
      <c r="E1285" s="2"/>
      <c r="F1285" s="2"/>
      <c r="G1285" s="2"/>
      <c r="H1285" s="2"/>
      <c r="I1285" s="2"/>
      <c r="J1285" s="2"/>
      <c r="K1285" s="2"/>
    </row>
    <row r="1286" spans="5:11" x14ac:dyDescent="0.25">
      <c r="E1286" s="2"/>
      <c r="F1286" s="2"/>
      <c r="G1286" s="2"/>
      <c r="H1286" s="2"/>
      <c r="I1286" s="2"/>
      <c r="J1286" s="2"/>
      <c r="K1286" s="2"/>
    </row>
    <row r="1287" spans="5:11" x14ac:dyDescent="0.25">
      <c r="E1287" s="2"/>
      <c r="F1287" s="2"/>
      <c r="G1287" s="2"/>
      <c r="H1287" s="2"/>
      <c r="I1287" s="2"/>
      <c r="J1287" s="2"/>
      <c r="K1287" s="2"/>
    </row>
    <row r="1288" spans="5:11" x14ac:dyDescent="0.25">
      <c r="E1288" s="2"/>
      <c r="F1288" s="2"/>
      <c r="G1288" s="2"/>
      <c r="H1288" s="2"/>
      <c r="I1288" s="2"/>
      <c r="J1288" s="2"/>
      <c r="K1288" s="2"/>
    </row>
    <row r="1289" spans="5:11" x14ac:dyDescent="0.25">
      <c r="E1289" s="2"/>
      <c r="F1289" s="2"/>
      <c r="G1289" s="2"/>
      <c r="H1289" s="2"/>
      <c r="I1289" s="2"/>
      <c r="J1289" s="2"/>
      <c r="K1289" s="2"/>
    </row>
    <row r="1290" spans="5:11" x14ac:dyDescent="0.25">
      <c r="E1290" s="2"/>
      <c r="F1290" s="2"/>
      <c r="G1290" s="2"/>
      <c r="H1290" s="2"/>
      <c r="I1290" s="2"/>
      <c r="J1290" s="2"/>
      <c r="K1290" s="2"/>
    </row>
    <row r="1291" spans="5:11" x14ac:dyDescent="0.25">
      <c r="E1291" s="2"/>
      <c r="F1291" s="2"/>
      <c r="G1291" s="2"/>
      <c r="H1291" s="2"/>
      <c r="I1291" s="2"/>
      <c r="J1291" s="2"/>
      <c r="K1291" s="2"/>
    </row>
    <row r="1292" spans="5:11" x14ac:dyDescent="0.25">
      <c r="E1292" s="2"/>
      <c r="F1292" s="2"/>
      <c r="G1292" s="2"/>
      <c r="H1292" s="2"/>
      <c r="I1292" s="2"/>
      <c r="J1292" s="2"/>
      <c r="K1292" s="2"/>
    </row>
    <row r="1293" spans="5:11" x14ac:dyDescent="0.25">
      <c r="E1293" s="2"/>
      <c r="F1293" s="2"/>
      <c r="G1293" s="2"/>
      <c r="H1293" s="2"/>
      <c r="I1293" s="2"/>
      <c r="J1293" s="2"/>
      <c r="K1293" s="2"/>
    </row>
    <row r="1294" spans="5:11" x14ac:dyDescent="0.25">
      <c r="E1294" s="2"/>
      <c r="F1294" s="2"/>
      <c r="G1294" s="2"/>
      <c r="H1294" s="2"/>
      <c r="I1294" s="2"/>
      <c r="J1294" s="2"/>
      <c r="K1294" s="2"/>
    </row>
    <row r="1295" spans="5:11" x14ac:dyDescent="0.25">
      <c r="E1295" s="2"/>
      <c r="F1295" s="2"/>
      <c r="G1295" s="2"/>
      <c r="H1295" s="2"/>
      <c r="I1295" s="2"/>
      <c r="J1295" s="2"/>
      <c r="K1295" s="2"/>
    </row>
    <row r="1296" spans="5:11" x14ac:dyDescent="0.25">
      <c r="E1296" s="2"/>
      <c r="F1296" s="2"/>
      <c r="G1296" s="2"/>
      <c r="H1296" s="2"/>
      <c r="I1296" s="2"/>
      <c r="J1296" s="2"/>
      <c r="K1296" s="2"/>
    </row>
    <row r="1297" spans="5:11" x14ac:dyDescent="0.25">
      <c r="E1297" s="2"/>
      <c r="F1297" s="2"/>
      <c r="G1297" s="2"/>
      <c r="H1297" s="2"/>
      <c r="I1297" s="2"/>
      <c r="J1297" s="2"/>
      <c r="K1297" s="2"/>
    </row>
    <row r="1298" spans="5:11" x14ac:dyDescent="0.25">
      <c r="E1298" s="2"/>
      <c r="F1298" s="2"/>
      <c r="G1298" s="2"/>
      <c r="H1298" s="2"/>
      <c r="I1298" s="2"/>
      <c r="J1298" s="2"/>
      <c r="K1298" s="2"/>
    </row>
    <row r="1299" spans="5:11" x14ac:dyDescent="0.25">
      <c r="E1299" s="2"/>
      <c r="F1299" s="2"/>
      <c r="G1299" s="2"/>
      <c r="H1299" s="2"/>
      <c r="I1299" s="2"/>
      <c r="J1299" s="2"/>
      <c r="K1299" s="2"/>
    </row>
    <row r="1300" spans="5:11" x14ac:dyDescent="0.25">
      <c r="E1300" s="2"/>
      <c r="F1300" s="2"/>
      <c r="G1300" s="2"/>
      <c r="H1300" s="2"/>
      <c r="I1300" s="2"/>
      <c r="J1300" s="2"/>
      <c r="K1300" s="2"/>
    </row>
    <row r="1301" spans="5:11" x14ac:dyDescent="0.25">
      <c r="E1301" s="2"/>
      <c r="F1301" s="2"/>
      <c r="G1301" s="2"/>
      <c r="H1301" s="2"/>
      <c r="I1301" s="2"/>
      <c r="J1301" s="2"/>
      <c r="K1301" s="2"/>
    </row>
    <row r="1302" spans="5:11" x14ac:dyDescent="0.25">
      <c r="E1302" s="2"/>
      <c r="F1302" s="2"/>
      <c r="G1302" s="2"/>
      <c r="H1302" s="2"/>
      <c r="I1302" s="2"/>
      <c r="J1302" s="2"/>
      <c r="K1302" s="2"/>
    </row>
    <row r="1303" spans="5:11" x14ac:dyDescent="0.25">
      <c r="E1303" s="2"/>
      <c r="F1303" s="2"/>
      <c r="G1303" s="2"/>
      <c r="H1303" s="2"/>
      <c r="I1303" s="2"/>
      <c r="J1303" s="2"/>
      <c r="K1303" s="2"/>
    </row>
    <row r="1304" spans="5:11" x14ac:dyDescent="0.25">
      <c r="E1304" s="2"/>
      <c r="F1304" s="2"/>
      <c r="G1304" s="2"/>
      <c r="H1304" s="2"/>
      <c r="I1304" s="2"/>
      <c r="J1304" s="2"/>
      <c r="K1304" s="2"/>
    </row>
    <row r="1305" spans="5:11" x14ac:dyDescent="0.25">
      <c r="E1305" s="2"/>
      <c r="F1305" s="2"/>
      <c r="G1305" s="2"/>
      <c r="H1305" s="2"/>
      <c r="I1305" s="2"/>
      <c r="J1305" s="2"/>
      <c r="K1305" s="2"/>
    </row>
    <row r="1306" spans="5:11" x14ac:dyDescent="0.25">
      <c r="E1306" s="2"/>
      <c r="F1306" s="2"/>
      <c r="G1306" s="2"/>
      <c r="H1306" s="2"/>
      <c r="I1306" s="2"/>
      <c r="J1306" s="2"/>
      <c r="K1306" s="2"/>
    </row>
    <row r="1307" spans="5:11" x14ac:dyDescent="0.25">
      <c r="E1307" s="2"/>
      <c r="F1307" s="2"/>
      <c r="G1307" s="2"/>
      <c r="H1307" s="2"/>
      <c r="I1307" s="2"/>
      <c r="J1307" s="2"/>
      <c r="K1307" s="2"/>
    </row>
    <row r="1308" spans="5:11" x14ac:dyDescent="0.25">
      <c r="E1308" s="2"/>
      <c r="F1308" s="2"/>
      <c r="G1308" s="2"/>
      <c r="H1308" s="2"/>
      <c r="I1308" s="2"/>
      <c r="J1308" s="2"/>
      <c r="K1308" s="2"/>
    </row>
    <row r="1309" spans="5:11" x14ac:dyDescent="0.25">
      <c r="E1309" s="2"/>
      <c r="F1309" s="2"/>
      <c r="G1309" s="2"/>
      <c r="H1309" s="2"/>
      <c r="I1309" s="2"/>
      <c r="J1309" s="2"/>
      <c r="K1309" s="2"/>
    </row>
    <row r="1310" spans="5:11" x14ac:dyDescent="0.25">
      <c r="E1310" s="2"/>
      <c r="F1310" s="2"/>
      <c r="G1310" s="2"/>
      <c r="H1310" s="2"/>
      <c r="I1310" s="2"/>
      <c r="J1310" s="2"/>
      <c r="K1310" s="2"/>
    </row>
    <row r="1311" spans="5:11" x14ac:dyDescent="0.25">
      <c r="E1311" s="2"/>
      <c r="F1311" s="2"/>
      <c r="G1311" s="2"/>
      <c r="H1311" s="2"/>
      <c r="I1311" s="2"/>
      <c r="J1311" s="2"/>
      <c r="K1311" s="2"/>
    </row>
    <row r="1312" spans="5:11" x14ac:dyDescent="0.25">
      <c r="E1312" s="2"/>
      <c r="F1312" s="2"/>
      <c r="G1312" s="2"/>
      <c r="H1312" s="2"/>
      <c r="I1312" s="2"/>
      <c r="J1312" s="2"/>
      <c r="K1312" s="2"/>
    </row>
    <row r="1313" spans="5:11" x14ac:dyDescent="0.25">
      <c r="E1313" s="2"/>
      <c r="F1313" s="2"/>
      <c r="G1313" s="2"/>
      <c r="H1313" s="2"/>
      <c r="I1313" s="2"/>
      <c r="J1313" s="2"/>
      <c r="K1313" s="2"/>
    </row>
    <row r="1314" spans="5:11" x14ac:dyDescent="0.25">
      <c r="E1314" s="2"/>
      <c r="F1314" s="2"/>
      <c r="G1314" s="2"/>
      <c r="H1314" s="2"/>
      <c r="I1314" s="2"/>
      <c r="J1314" s="2"/>
      <c r="K1314" s="2"/>
    </row>
    <row r="1315" spans="5:11" x14ac:dyDescent="0.25">
      <c r="E1315" s="2"/>
      <c r="F1315" s="2"/>
      <c r="G1315" s="2"/>
      <c r="H1315" s="2"/>
      <c r="I1315" s="2"/>
      <c r="J1315" s="2"/>
      <c r="K1315" s="2"/>
    </row>
    <row r="1316" spans="5:11" x14ac:dyDescent="0.25">
      <c r="E1316" s="2"/>
      <c r="F1316" s="2"/>
      <c r="G1316" s="2"/>
      <c r="H1316" s="2"/>
      <c r="I1316" s="2"/>
      <c r="J1316" s="2"/>
      <c r="K1316" s="2"/>
    </row>
    <row r="1317" spans="5:11" x14ac:dyDescent="0.25">
      <c r="E1317" s="2"/>
      <c r="F1317" s="2"/>
      <c r="G1317" s="2"/>
      <c r="H1317" s="2"/>
      <c r="I1317" s="2"/>
      <c r="J1317" s="2"/>
      <c r="K1317" s="2"/>
    </row>
    <row r="1318" spans="5:11" x14ac:dyDescent="0.25">
      <c r="E1318" s="2"/>
      <c r="F1318" s="2"/>
      <c r="G1318" s="2"/>
      <c r="H1318" s="2"/>
      <c r="I1318" s="2"/>
      <c r="J1318" s="2"/>
      <c r="K1318" s="2"/>
    </row>
    <row r="1319" spans="5:11" x14ac:dyDescent="0.25">
      <c r="E1319" s="2"/>
      <c r="F1319" s="2"/>
      <c r="G1319" s="2"/>
      <c r="H1319" s="2"/>
      <c r="I1319" s="2"/>
      <c r="J1319" s="2"/>
      <c r="K1319" s="2"/>
    </row>
    <row r="1320" spans="5:11" x14ac:dyDescent="0.25">
      <c r="E1320" s="2"/>
      <c r="F1320" s="2"/>
      <c r="G1320" s="2"/>
      <c r="H1320" s="2"/>
      <c r="I1320" s="2"/>
      <c r="J1320" s="2"/>
      <c r="K1320" s="2"/>
    </row>
    <row r="1321" spans="5:11" x14ac:dyDescent="0.25">
      <c r="E1321" s="2"/>
      <c r="F1321" s="2"/>
      <c r="G1321" s="2"/>
      <c r="H1321" s="2"/>
      <c r="I1321" s="2"/>
      <c r="J1321" s="2"/>
      <c r="K1321" s="2"/>
    </row>
    <row r="1322" spans="5:11" x14ac:dyDescent="0.25">
      <c r="E1322" s="2"/>
      <c r="F1322" s="2"/>
      <c r="G1322" s="2"/>
      <c r="H1322" s="2"/>
      <c r="I1322" s="2"/>
      <c r="J1322" s="2"/>
      <c r="K1322" s="2"/>
    </row>
    <row r="1323" spans="5:11" x14ac:dyDescent="0.25">
      <c r="E1323" s="2"/>
      <c r="F1323" s="2"/>
      <c r="G1323" s="2"/>
      <c r="H1323" s="2"/>
      <c r="I1323" s="2"/>
      <c r="J1323" s="2"/>
      <c r="K1323" s="2"/>
    </row>
    <row r="1324" spans="5:11" x14ac:dyDescent="0.25">
      <c r="E1324" s="2"/>
      <c r="F1324" s="2"/>
      <c r="G1324" s="2"/>
      <c r="H1324" s="2"/>
      <c r="I1324" s="2"/>
      <c r="J1324" s="2"/>
      <c r="K1324" s="2"/>
    </row>
    <row r="1325" spans="5:11" x14ac:dyDescent="0.25">
      <c r="E1325" s="2"/>
      <c r="F1325" s="2"/>
      <c r="G1325" s="2"/>
      <c r="H1325" s="2"/>
      <c r="I1325" s="2"/>
      <c r="J1325" s="2"/>
      <c r="K1325" s="2"/>
    </row>
    <row r="1326" spans="5:11" x14ac:dyDescent="0.25">
      <c r="E1326" s="2"/>
      <c r="F1326" s="2"/>
      <c r="G1326" s="2"/>
      <c r="H1326" s="2"/>
      <c r="I1326" s="2"/>
      <c r="J1326" s="2"/>
      <c r="K1326" s="2"/>
    </row>
    <row r="1327" spans="5:11" x14ac:dyDescent="0.25">
      <c r="E1327" s="2"/>
      <c r="F1327" s="2"/>
      <c r="G1327" s="2"/>
      <c r="H1327" s="2"/>
      <c r="I1327" s="2"/>
      <c r="J1327" s="2"/>
      <c r="K1327" s="2"/>
    </row>
    <row r="1328" spans="5:11" x14ac:dyDescent="0.25">
      <c r="E1328" s="2"/>
      <c r="F1328" s="2"/>
      <c r="G1328" s="2"/>
      <c r="H1328" s="2"/>
      <c r="I1328" s="2"/>
      <c r="J1328" s="2"/>
      <c r="K1328" s="2"/>
    </row>
    <row r="1329" spans="5:11" x14ac:dyDescent="0.25">
      <c r="E1329" s="2"/>
      <c r="F1329" s="2"/>
      <c r="G1329" s="2"/>
      <c r="H1329" s="2"/>
      <c r="I1329" s="2"/>
      <c r="J1329" s="2"/>
      <c r="K1329" s="2"/>
    </row>
    <row r="1330" spans="5:11" x14ac:dyDescent="0.25">
      <c r="E1330" s="2"/>
      <c r="F1330" s="2"/>
      <c r="G1330" s="2"/>
      <c r="H1330" s="2"/>
      <c r="I1330" s="2"/>
      <c r="J1330" s="2"/>
      <c r="K1330" s="2"/>
    </row>
    <row r="1331" spans="5:11" x14ac:dyDescent="0.25">
      <c r="E1331" s="2"/>
      <c r="F1331" s="2"/>
      <c r="G1331" s="2"/>
      <c r="H1331" s="2"/>
      <c r="I1331" s="2"/>
      <c r="J1331" s="2"/>
      <c r="K1331" s="2"/>
    </row>
    <row r="1332" spans="5:11" x14ac:dyDescent="0.25">
      <c r="E1332" s="2"/>
      <c r="F1332" s="2"/>
      <c r="G1332" s="2"/>
      <c r="H1332" s="2"/>
      <c r="I1332" s="2"/>
      <c r="J1332" s="2"/>
      <c r="K1332" s="2"/>
    </row>
    <row r="1333" spans="5:11" x14ac:dyDescent="0.25">
      <c r="E1333" s="2"/>
      <c r="F1333" s="2"/>
      <c r="G1333" s="2"/>
      <c r="H1333" s="2"/>
      <c r="I1333" s="2"/>
      <c r="J1333" s="2"/>
      <c r="K1333" s="2"/>
    </row>
    <row r="1334" spans="5:11" x14ac:dyDescent="0.25">
      <c r="E1334" s="2"/>
      <c r="F1334" s="2"/>
      <c r="G1334" s="2"/>
      <c r="H1334" s="2"/>
      <c r="I1334" s="2"/>
      <c r="J1334" s="2"/>
      <c r="K1334" s="2"/>
    </row>
    <row r="1335" spans="5:11" x14ac:dyDescent="0.25">
      <c r="E1335" s="2"/>
      <c r="F1335" s="2"/>
      <c r="G1335" s="2"/>
      <c r="H1335" s="2"/>
      <c r="I1335" s="2"/>
      <c r="J1335" s="2"/>
      <c r="K1335" s="2"/>
    </row>
    <row r="1336" spans="5:11" x14ac:dyDescent="0.25">
      <c r="E1336" s="2"/>
      <c r="F1336" s="2"/>
      <c r="G1336" s="2"/>
      <c r="H1336" s="2"/>
      <c r="I1336" s="2"/>
      <c r="J1336" s="2"/>
      <c r="K1336" s="2"/>
    </row>
    <row r="1337" spans="5:11" x14ac:dyDescent="0.25">
      <c r="E1337" s="2"/>
      <c r="F1337" s="2"/>
      <c r="G1337" s="2"/>
      <c r="H1337" s="2"/>
      <c r="I1337" s="2"/>
      <c r="J1337" s="2"/>
      <c r="K1337" s="2"/>
    </row>
    <row r="1338" spans="5:11" x14ac:dyDescent="0.25">
      <c r="E1338" s="2"/>
      <c r="F1338" s="2"/>
      <c r="G1338" s="2"/>
      <c r="H1338" s="2"/>
      <c r="I1338" s="2"/>
      <c r="J1338" s="2"/>
      <c r="K1338" s="2"/>
    </row>
    <row r="1339" spans="5:11" x14ac:dyDescent="0.25">
      <c r="E1339" s="2"/>
      <c r="F1339" s="2"/>
      <c r="G1339" s="2"/>
      <c r="H1339" s="2"/>
      <c r="I1339" s="2"/>
      <c r="J1339" s="2"/>
      <c r="K1339" s="2"/>
    </row>
    <row r="1340" spans="5:11" x14ac:dyDescent="0.25">
      <c r="E1340" s="2"/>
      <c r="F1340" s="2"/>
      <c r="G1340" s="2"/>
      <c r="H1340" s="2"/>
      <c r="I1340" s="2"/>
      <c r="J1340" s="2"/>
      <c r="K1340" s="2"/>
    </row>
    <row r="1341" spans="5:11" x14ac:dyDescent="0.25">
      <c r="E1341" s="2"/>
      <c r="F1341" s="2"/>
      <c r="G1341" s="2"/>
      <c r="H1341" s="2"/>
      <c r="I1341" s="2"/>
      <c r="J1341" s="2"/>
      <c r="K1341" s="2"/>
    </row>
    <row r="1342" spans="5:11" x14ac:dyDescent="0.25">
      <c r="E1342" s="2"/>
      <c r="F1342" s="2"/>
      <c r="G1342" s="2"/>
      <c r="H1342" s="2"/>
      <c r="I1342" s="2"/>
      <c r="J1342" s="2"/>
      <c r="K1342" s="2"/>
    </row>
    <row r="1343" spans="5:11" x14ac:dyDescent="0.25">
      <c r="E1343" s="2"/>
      <c r="F1343" s="2"/>
      <c r="G1343" s="2"/>
      <c r="H1343" s="2"/>
      <c r="I1343" s="2"/>
      <c r="J1343" s="2"/>
      <c r="K1343" s="2"/>
    </row>
    <row r="1344" spans="5:11" x14ac:dyDescent="0.25">
      <c r="E1344" s="2"/>
      <c r="F1344" s="2"/>
      <c r="G1344" s="2"/>
      <c r="H1344" s="2"/>
      <c r="I1344" s="2"/>
      <c r="J1344" s="2"/>
      <c r="K1344" s="2"/>
    </row>
    <row r="1345" spans="5:11" x14ac:dyDescent="0.25">
      <c r="E1345" s="2"/>
      <c r="F1345" s="2"/>
      <c r="G1345" s="2"/>
      <c r="H1345" s="2"/>
      <c r="I1345" s="2"/>
      <c r="J1345" s="2"/>
      <c r="K1345" s="2"/>
    </row>
    <row r="1346" spans="5:11" x14ac:dyDescent="0.25">
      <c r="E1346" s="2"/>
      <c r="F1346" s="2"/>
      <c r="G1346" s="2"/>
      <c r="H1346" s="2"/>
      <c r="I1346" s="2"/>
      <c r="J1346" s="2"/>
      <c r="K1346" s="2"/>
    </row>
    <row r="1347" spans="5:11" x14ac:dyDescent="0.25">
      <c r="E1347" s="2"/>
      <c r="F1347" s="2"/>
      <c r="G1347" s="2"/>
      <c r="H1347" s="2"/>
      <c r="I1347" s="2"/>
      <c r="J1347" s="2"/>
      <c r="K1347" s="2"/>
    </row>
    <row r="1348" spans="5:11" x14ac:dyDescent="0.25">
      <c r="E1348" s="2"/>
      <c r="F1348" s="2"/>
      <c r="G1348" s="2"/>
      <c r="H1348" s="2"/>
      <c r="I1348" s="2"/>
      <c r="J1348" s="2"/>
      <c r="K1348" s="2"/>
    </row>
    <row r="1349" spans="5:11" x14ac:dyDescent="0.25">
      <c r="E1349" s="2"/>
      <c r="F1349" s="2"/>
      <c r="G1349" s="2"/>
      <c r="H1349" s="2"/>
      <c r="I1349" s="2"/>
      <c r="J1349" s="2"/>
      <c r="K1349" s="2"/>
    </row>
    <row r="1350" spans="5:11" x14ac:dyDescent="0.25">
      <c r="E1350" s="2"/>
      <c r="F1350" s="2"/>
      <c r="G1350" s="2"/>
      <c r="H1350" s="2"/>
      <c r="I1350" s="2"/>
      <c r="J1350" s="2"/>
      <c r="K1350" s="2"/>
    </row>
    <row r="1351" spans="5:11" x14ac:dyDescent="0.25">
      <c r="E1351" s="2"/>
      <c r="F1351" s="2"/>
      <c r="G1351" s="2"/>
      <c r="H1351" s="2"/>
      <c r="I1351" s="2"/>
      <c r="J1351" s="2"/>
      <c r="K1351" s="2"/>
    </row>
    <row r="1352" spans="5:11" x14ac:dyDescent="0.25">
      <c r="E1352" s="2"/>
      <c r="F1352" s="2"/>
      <c r="G1352" s="2"/>
      <c r="H1352" s="2"/>
      <c r="I1352" s="2"/>
      <c r="J1352" s="2"/>
      <c r="K1352" s="2"/>
    </row>
    <row r="1353" spans="5:11" x14ac:dyDescent="0.25">
      <c r="E1353" s="2"/>
      <c r="F1353" s="2"/>
      <c r="G1353" s="2"/>
      <c r="H1353" s="2"/>
      <c r="I1353" s="2"/>
      <c r="J1353" s="2"/>
      <c r="K1353" s="2"/>
    </row>
    <row r="1354" spans="5:11" x14ac:dyDescent="0.25">
      <c r="E1354" s="2"/>
      <c r="F1354" s="2"/>
      <c r="G1354" s="2"/>
      <c r="H1354" s="2"/>
      <c r="I1354" s="2"/>
      <c r="J1354" s="2"/>
      <c r="K1354" s="2"/>
    </row>
    <row r="1355" spans="5:11" x14ac:dyDescent="0.25">
      <c r="E1355" s="2"/>
      <c r="F1355" s="2"/>
      <c r="G1355" s="2"/>
      <c r="H1355" s="2"/>
      <c r="I1355" s="2"/>
      <c r="J1355" s="2"/>
      <c r="K1355" s="2"/>
    </row>
    <row r="1356" spans="5:11" x14ac:dyDescent="0.25">
      <c r="E1356" s="2"/>
      <c r="F1356" s="2"/>
      <c r="G1356" s="2"/>
      <c r="H1356" s="2"/>
      <c r="I1356" s="2"/>
      <c r="J1356" s="2"/>
      <c r="K1356" s="2"/>
    </row>
    <row r="1357" spans="5:11" x14ac:dyDescent="0.25">
      <c r="E1357" s="2"/>
      <c r="F1357" s="2"/>
      <c r="G1357" s="2"/>
      <c r="H1357" s="2"/>
      <c r="I1357" s="2"/>
      <c r="J1357" s="2"/>
      <c r="K1357" s="2"/>
    </row>
    <row r="1358" spans="5:11" x14ac:dyDescent="0.25">
      <c r="E1358" s="2"/>
      <c r="F1358" s="2"/>
      <c r="G1358" s="2"/>
      <c r="H1358" s="2"/>
      <c r="I1358" s="2"/>
      <c r="J1358" s="2"/>
      <c r="K1358" s="2"/>
    </row>
    <row r="1359" spans="5:11" x14ac:dyDescent="0.25">
      <c r="E1359" s="2"/>
      <c r="F1359" s="2"/>
      <c r="G1359" s="2"/>
      <c r="H1359" s="2"/>
      <c r="I1359" s="2"/>
      <c r="J1359" s="2"/>
      <c r="K1359" s="2"/>
    </row>
    <row r="1360" spans="5:11" x14ac:dyDescent="0.25">
      <c r="E1360" s="2"/>
      <c r="F1360" s="2"/>
      <c r="G1360" s="2"/>
      <c r="H1360" s="2"/>
      <c r="I1360" s="2"/>
      <c r="J1360" s="2"/>
      <c r="K1360" s="2"/>
    </row>
    <row r="1361" spans="5:11" x14ac:dyDescent="0.25">
      <c r="E1361" s="2"/>
      <c r="F1361" s="2"/>
      <c r="G1361" s="2"/>
      <c r="H1361" s="2"/>
      <c r="I1361" s="2"/>
      <c r="J1361" s="2"/>
      <c r="K1361" s="2"/>
    </row>
    <row r="1362" spans="5:11" x14ac:dyDescent="0.25">
      <c r="E1362" s="2"/>
      <c r="F1362" s="2"/>
      <c r="G1362" s="2"/>
      <c r="H1362" s="2"/>
      <c r="I1362" s="2"/>
      <c r="J1362" s="2"/>
      <c r="K1362" s="2"/>
    </row>
    <row r="1363" spans="5:11" x14ac:dyDescent="0.25">
      <c r="E1363" s="2"/>
      <c r="F1363" s="2"/>
      <c r="G1363" s="2"/>
      <c r="H1363" s="2"/>
      <c r="I1363" s="2"/>
      <c r="J1363" s="2"/>
      <c r="K1363" s="2"/>
    </row>
    <row r="1364" spans="5:11" x14ac:dyDescent="0.25">
      <c r="E1364" s="2"/>
      <c r="F1364" s="2"/>
      <c r="G1364" s="2"/>
      <c r="H1364" s="2"/>
      <c r="I1364" s="2"/>
      <c r="J1364" s="2"/>
      <c r="K1364" s="2"/>
    </row>
    <row r="1365" spans="5:11" x14ac:dyDescent="0.25">
      <c r="E1365" s="2"/>
      <c r="F1365" s="2"/>
      <c r="G1365" s="2"/>
      <c r="H1365" s="2"/>
      <c r="I1365" s="2"/>
      <c r="J1365" s="2"/>
      <c r="K1365" s="2"/>
    </row>
    <row r="1366" spans="5:11" x14ac:dyDescent="0.25">
      <c r="E1366" s="2"/>
      <c r="F1366" s="2"/>
      <c r="G1366" s="2"/>
      <c r="H1366" s="2"/>
      <c r="I1366" s="2"/>
      <c r="J1366" s="2"/>
      <c r="K1366" s="2"/>
    </row>
    <row r="1367" spans="5:11" x14ac:dyDescent="0.25">
      <c r="E1367" s="2"/>
      <c r="F1367" s="2"/>
      <c r="G1367" s="2"/>
      <c r="H1367" s="2"/>
      <c r="I1367" s="2"/>
      <c r="J1367" s="2"/>
      <c r="K1367" s="2"/>
    </row>
    <row r="1368" spans="5:11" x14ac:dyDescent="0.25">
      <c r="E1368" s="2"/>
      <c r="F1368" s="2"/>
      <c r="G1368" s="2"/>
      <c r="H1368" s="2"/>
      <c r="I1368" s="2"/>
      <c r="J1368" s="2"/>
      <c r="K1368" s="2"/>
    </row>
    <row r="1369" spans="5:11" x14ac:dyDescent="0.25">
      <c r="E1369" s="2"/>
      <c r="F1369" s="2"/>
      <c r="G1369" s="2"/>
      <c r="H1369" s="2"/>
      <c r="I1369" s="2"/>
      <c r="J1369" s="2"/>
      <c r="K1369" s="2"/>
    </row>
    <row r="1370" spans="5:11" x14ac:dyDescent="0.25">
      <c r="E1370" s="2"/>
      <c r="F1370" s="2"/>
      <c r="G1370" s="2"/>
      <c r="H1370" s="2"/>
      <c r="I1370" s="2"/>
      <c r="J1370" s="2"/>
      <c r="K1370" s="2"/>
    </row>
    <row r="1371" spans="5:11" x14ac:dyDescent="0.25">
      <c r="E1371" s="2"/>
      <c r="F1371" s="2"/>
      <c r="G1371" s="2"/>
      <c r="H1371" s="2"/>
      <c r="I1371" s="2"/>
      <c r="J1371" s="2"/>
      <c r="K1371" s="2"/>
    </row>
    <row r="1372" spans="5:11" x14ac:dyDescent="0.25">
      <c r="E1372" s="2"/>
      <c r="F1372" s="2"/>
      <c r="G1372" s="2"/>
      <c r="H1372" s="2"/>
      <c r="I1372" s="2"/>
      <c r="J1372" s="2"/>
      <c r="K1372" s="2"/>
    </row>
    <row r="1373" spans="5:11" x14ac:dyDescent="0.25">
      <c r="E1373" s="2"/>
      <c r="F1373" s="2"/>
      <c r="G1373" s="2"/>
      <c r="H1373" s="2"/>
      <c r="I1373" s="2"/>
      <c r="J1373" s="2"/>
      <c r="K1373" s="2"/>
    </row>
    <row r="1374" spans="5:11" x14ac:dyDescent="0.25">
      <c r="E1374" s="2"/>
      <c r="F1374" s="2"/>
      <c r="G1374" s="2"/>
      <c r="H1374" s="2"/>
      <c r="I1374" s="2"/>
      <c r="J1374" s="2"/>
      <c r="K1374" s="2"/>
    </row>
    <row r="1375" spans="5:11" x14ac:dyDescent="0.25">
      <c r="E1375" s="2"/>
      <c r="F1375" s="2"/>
      <c r="G1375" s="2"/>
      <c r="H1375" s="2"/>
      <c r="I1375" s="2"/>
      <c r="J1375" s="2"/>
      <c r="K1375" s="2"/>
    </row>
    <row r="1376" spans="5:11" x14ac:dyDescent="0.25">
      <c r="E1376" s="2"/>
      <c r="F1376" s="2"/>
      <c r="G1376" s="2"/>
      <c r="H1376" s="2"/>
      <c r="I1376" s="2"/>
      <c r="J1376" s="2"/>
      <c r="K1376" s="2"/>
    </row>
    <row r="1377" spans="5:11" x14ac:dyDescent="0.25">
      <c r="E1377" s="2"/>
      <c r="F1377" s="2"/>
      <c r="G1377" s="2"/>
      <c r="H1377" s="2"/>
      <c r="I1377" s="2"/>
      <c r="J1377" s="2"/>
      <c r="K1377" s="2"/>
    </row>
    <row r="1378" spans="5:11" x14ac:dyDescent="0.25">
      <c r="E1378" s="2"/>
      <c r="F1378" s="2"/>
      <c r="G1378" s="2"/>
      <c r="H1378" s="2"/>
      <c r="I1378" s="2"/>
      <c r="J1378" s="2"/>
      <c r="K1378" s="2"/>
    </row>
    <row r="1379" spans="5:11" x14ac:dyDescent="0.25">
      <c r="E1379" s="2"/>
      <c r="F1379" s="2"/>
      <c r="G1379" s="2"/>
      <c r="H1379" s="2"/>
      <c r="I1379" s="2"/>
      <c r="J1379" s="2"/>
      <c r="K1379" s="2"/>
    </row>
    <row r="1380" spans="5:11" x14ac:dyDescent="0.25">
      <c r="E1380" s="2"/>
      <c r="F1380" s="2"/>
      <c r="G1380" s="2"/>
      <c r="H1380" s="2"/>
      <c r="I1380" s="2"/>
      <c r="J1380" s="2"/>
      <c r="K1380" s="2"/>
    </row>
    <row r="1381" spans="5:11" x14ac:dyDescent="0.25">
      <c r="E1381" s="2"/>
      <c r="F1381" s="2"/>
      <c r="G1381" s="2"/>
      <c r="H1381" s="2"/>
      <c r="I1381" s="2"/>
      <c r="J1381" s="2"/>
      <c r="K1381" s="2"/>
    </row>
    <row r="1382" spans="5:11" x14ac:dyDescent="0.25">
      <c r="E1382" s="2"/>
      <c r="F1382" s="2"/>
      <c r="G1382" s="2"/>
      <c r="H1382" s="2"/>
      <c r="I1382" s="2"/>
      <c r="J1382" s="2"/>
      <c r="K1382" s="2"/>
    </row>
    <row r="1383" spans="5:11" x14ac:dyDescent="0.25">
      <c r="E1383" s="2"/>
      <c r="F1383" s="2"/>
      <c r="G1383" s="2"/>
      <c r="H1383" s="2"/>
      <c r="I1383" s="2"/>
      <c r="J1383" s="2"/>
      <c r="K1383" s="2"/>
    </row>
    <row r="1384" spans="5:11" x14ac:dyDescent="0.25">
      <c r="E1384" s="2"/>
      <c r="F1384" s="2"/>
      <c r="G1384" s="2"/>
      <c r="H1384" s="2"/>
      <c r="I1384" s="2"/>
      <c r="J1384" s="2"/>
      <c r="K1384" s="2"/>
    </row>
    <row r="1385" spans="5:11" x14ac:dyDescent="0.25">
      <c r="E1385" s="2"/>
      <c r="F1385" s="2"/>
      <c r="G1385" s="2"/>
      <c r="H1385" s="2"/>
      <c r="I1385" s="2"/>
      <c r="J1385" s="2"/>
      <c r="K1385" s="2"/>
    </row>
    <row r="1386" spans="5:11" x14ac:dyDescent="0.25">
      <c r="E1386" s="2"/>
      <c r="F1386" s="2"/>
      <c r="G1386" s="2"/>
      <c r="H1386" s="2"/>
      <c r="I1386" s="2"/>
      <c r="J1386" s="2"/>
      <c r="K1386" s="2"/>
    </row>
    <row r="1387" spans="5:11" x14ac:dyDescent="0.25">
      <c r="E1387" s="2"/>
      <c r="F1387" s="2"/>
      <c r="G1387" s="2"/>
      <c r="H1387" s="2"/>
      <c r="I1387" s="2"/>
      <c r="J1387" s="2"/>
      <c r="K1387" s="2"/>
    </row>
    <row r="1388" spans="5:11" x14ac:dyDescent="0.25">
      <c r="E1388" s="2"/>
      <c r="F1388" s="2"/>
      <c r="G1388" s="2"/>
      <c r="H1388" s="2"/>
      <c r="I1388" s="2"/>
      <c r="J1388" s="2"/>
      <c r="K1388" s="2"/>
    </row>
    <row r="1389" spans="5:11" x14ac:dyDescent="0.25">
      <c r="E1389" s="2"/>
      <c r="F1389" s="2"/>
      <c r="G1389" s="2"/>
      <c r="H1389" s="2"/>
      <c r="I1389" s="2"/>
      <c r="J1389" s="2"/>
      <c r="K1389" s="2"/>
    </row>
    <row r="1390" spans="5:11" x14ac:dyDescent="0.25">
      <c r="E1390" s="2"/>
      <c r="F1390" s="2"/>
      <c r="G1390" s="2"/>
      <c r="H1390" s="2"/>
      <c r="I1390" s="2"/>
      <c r="J1390" s="2"/>
      <c r="K1390" s="2"/>
    </row>
    <row r="1391" spans="5:11" x14ac:dyDescent="0.25">
      <c r="E1391" s="2"/>
      <c r="F1391" s="2"/>
      <c r="G1391" s="2"/>
      <c r="H1391" s="2"/>
      <c r="I1391" s="2"/>
      <c r="J1391" s="2"/>
      <c r="K1391" s="2"/>
    </row>
    <row r="1392" spans="5:11" x14ac:dyDescent="0.25">
      <c r="E1392" s="2"/>
      <c r="F1392" s="2"/>
      <c r="G1392" s="2"/>
      <c r="H1392" s="2"/>
      <c r="I1392" s="2"/>
      <c r="J1392" s="2"/>
      <c r="K1392" s="2"/>
    </row>
    <row r="1393" spans="5:11" x14ac:dyDescent="0.25">
      <c r="E1393" s="2"/>
      <c r="F1393" s="2"/>
      <c r="G1393" s="2"/>
      <c r="H1393" s="2"/>
      <c r="I1393" s="2"/>
      <c r="J1393" s="2"/>
      <c r="K1393" s="2"/>
    </row>
    <row r="1394" spans="5:11" x14ac:dyDescent="0.25">
      <c r="E1394" s="2"/>
      <c r="F1394" s="2"/>
      <c r="G1394" s="2"/>
      <c r="H1394" s="2"/>
      <c r="I1394" s="2"/>
      <c r="J1394" s="2"/>
      <c r="K1394" s="2"/>
    </row>
    <row r="1395" spans="5:11" x14ac:dyDescent="0.25">
      <c r="E1395" s="2"/>
      <c r="F1395" s="2"/>
      <c r="G1395" s="2"/>
      <c r="H1395" s="2"/>
      <c r="I1395" s="2"/>
      <c r="J1395" s="2"/>
      <c r="K1395" s="2"/>
    </row>
    <row r="1396" spans="5:11" x14ac:dyDescent="0.25">
      <c r="E1396" s="2"/>
      <c r="F1396" s="2"/>
      <c r="G1396" s="2"/>
      <c r="H1396" s="2"/>
      <c r="I1396" s="2"/>
      <c r="J1396" s="2"/>
      <c r="K1396" s="2"/>
    </row>
    <row r="1397" spans="5:11" x14ac:dyDescent="0.25">
      <c r="E1397" s="2"/>
      <c r="F1397" s="2"/>
      <c r="G1397" s="2"/>
      <c r="H1397" s="2"/>
      <c r="I1397" s="2"/>
      <c r="J1397" s="2"/>
      <c r="K1397" s="2"/>
    </row>
    <row r="1398" spans="5:11" x14ac:dyDescent="0.25">
      <c r="E1398" s="2"/>
      <c r="F1398" s="2"/>
      <c r="G1398" s="2"/>
      <c r="H1398" s="2"/>
      <c r="I1398" s="2"/>
      <c r="J1398" s="2"/>
      <c r="K1398" s="2"/>
    </row>
    <row r="1399" spans="5:11" x14ac:dyDescent="0.25">
      <c r="E1399" s="2"/>
      <c r="F1399" s="2"/>
      <c r="G1399" s="2"/>
      <c r="H1399" s="2"/>
      <c r="I1399" s="2"/>
      <c r="J1399" s="2"/>
      <c r="K1399" s="2"/>
    </row>
    <row r="1400" spans="5:11" x14ac:dyDescent="0.25">
      <c r="E1400" s="2"/>
      <c r="F1400" s="2"/>
      <c r="G1400" s="2"/>
      <c r="H1400" s="2"/>
      <c r="I1400" s="2"/>
      <c r="J1400" s="2"/>
      <c r="K1400" s="2"/>
    </row>
    <row r="1401" spans="5:11" x14ac:dyDescent="0.25">
      <c r="E1401" s="2"/>
      <c r="F1401" s="2"/>
      <c r="G1401" s="2"/>
      <c r="H1401" s="2"/>
      <c r="I1401" s="2"/>
      <c r="J1401" s="2"/>
      <c r="K1401" s="2"/>
    </row>
    <row r="1402" spans="5:11" x14ac:dyDescent="0.25">
      <c r="E1402" s="2"/>
      <c r="F1402" s="2"/>
      <c r="G1402" s="2"/>
      <c r="H1402" s="2"/>
      <c r="I1402" s="2"/>
      <c r="J1402" s="2"/>
      <c r="K1402" s="2"/>
    </row>
    <row r="1403" spans="5:11" x14ac:dyDescent="0.25">
      <c r="E1403" s="2"/>
      <c r="F1403" s="2"/>
      <c r="G1403" s="2"/>
      <c r="H1403" s="2"/>
      <c r="I1403" s="2"/>
      <c r="J1403" s="2"/>
      <c r="K1403" s="2"/>
    </row>
    <row r="1404" spans="5:11" x14ac:dyDescent="0.25">
      <c r="E1404" s="2"/>
      <c r="F1404" s="2"/>
      <c r="G1404" s="2"/>
      <c r="H1404" s="2"/>
      <c r="I1404" s="2"/>
      <c r="J1404" s="2"/>
      <c r="K1404" s="2"/>
    </row>
    <row r="1405" spans="5:11" x14ac:dyDescent="0.25">
      <c r="E1405" s="2"/>
      <c r="F1405" s="2"/>
      <c r="G1405" s="2"/>
      <c r="H1405" s="2"/>
      <c r="I1405" s="2"/>
      <c r="J1405" s="2"/>
      <c r="K1405" s="2"/>
    </row>
    <row r="1406" spans="5:11" x14ac:dyDescent="0.25">
      <c r="E1406" s="2"/>
      <c r="F1406" s="2"/>
      <c r="G1406" s="2"/>
      <c r="H1406" s="2"/>
      <c r="I1406" s="2"/>
      <c r="J1406" s="2"/>
      <c r="K1406" s="2"/>
    </row>
    <row r="1407" spans="5:11" x14ac:dyDescent="0.25">
      <c r="E1407" s="2"/>
      <c r="F1407" s="2"/>
      <c r="G1407" s="2"/>
      <c r="H1407" s="2"/>
      <c r="I1407" s="2"/>
      <c r="J1407" s="2"/>
      <c r="K1407" s="2"/>
    </row>
    <row r="1408" spans="5:11" x14ac:dyDescent="0.25">
      <c r="E1408" s="2"/>
      <c r="F1408" s="2"/>
      <c r="G1408" s="2"/>
      <c r="H1408" s="2"/>
      <c r="I1408" s="2"/>
      <c r="J1408" s="2"/>
      <c r="K1408" s="2"/>
    </row>
    <row r="1409" spans="5:11" x14ac:dyDescent="0.25">
      <c r="E1409" s="2"/>
      <c r="F1409" s="2"/>
      <c r="G1409" s="2"/>
      <c r="H1409" s="2"/>
      <c r="I1409" s="2"/>
      <c r="J1409" s="2"/>
      <c r="K1409" s="2"/>
    </row>
    <row r="1410" spans="5:11" x14ac:dyDescent="0.25">
      <c r="E1410" s="2"/>
      <c r="F1410" s="2"/>
      <c r="G1410" s="2"/>
      <c r="H1410" s="2"/>
      <c r="I1410" s="2"/>
      <c r="J1410" s="2"/>
      <c r="K1410" s="2"/>
    </row>
    <row r="1411" spans="5:11" x14ac:dyDescent="0.25">
      <c r="E1411" s="2"/>
      <c r="F1411" s="2"/>
      <c r="G1411" s="2"/>
      <c r="H1411" s="2"/>
      <c r="I1411" s="2"/>
      <c r="J1411" s="2"/>
      <c r="K1411" s="2"/>
    </row>
    <row r="1412" spans="5:11" x14ac:dyDescent="0.25">
      <c r="E1412" s="2"/>
      <c r="F1412" s="2"/>
      <c r="G1412" s="2"/>
      <c r="H1412" s="2"/>
      <c r="I1412" s="2"/>
      <c r="J1412" s="2"/>
      <c r="K1412" s="2"/>
    </row>
    <row r="1413" spans="5:11" x14ac:dyDescent="0.25">
      <c r="E1413" s="2"/>
      <c r="F1413" s="2"/>
      <c r="G1413" s="2"/>
      <c r="H1413" s="2"/>
      <c r="I1413" s="2"/>
      <c r="J1413" s="2"/>
      <c r="K1413" s="2"/>
    </row>
    <row r="1414" spans="5:11" x14ac:dyDescent="0.25">
      <c r="E1414" s="2"/>
      <c r="F1414" s="2"/>
      <c r="G1414" s="2"/>
      <c r="H1414" s="2"/>
      <c r="I1414" s="2"/>
      <c r="J1414" s="2"/>
      <c r="K1414" s="2"/>
    </row>
    <row r="1415" spans="5:11" x14ac:dyDescent="0.25">
      <c r="E1415" s="2"/>
      <c r="F1415" s="2"/>
      <c r="G1415" s="2"/>
      <c r="H1415" s="2"/>
      <c r="I1415" s="2"/>
      <c r="J1415" s="2"/>
      <c r="K1415" s="2"/>
    </row>
    <row r="1416" spans="5:11" x14ac:dyDescent="0.25">
      <c r="E1416" s="2"/>
      <c r="F1416" s="2"/>
      <c r="G1416" s="2"/>
      <c r="H1416" s="2"/>
      <c r="I1416" s="2"/>
      <c r="J1416" s="2"/>
      <c r="K1416" s="2"/>
    </row>
    <row r="1417" spans="5:11" x14ac:dyDescent="0.25">
      <c r="E1417" s="2"/>
      <c r="F1417" s="2"/>
      <c r="G1417" s="2"/>
      <c r="H1417" s="2"/>
      <c r="I1417" s="2"/>
      <c r="J1417" s="2"/>
      <c r="K1417" s="2"/>
    </row>
    <row r="1418" spans="5:11" x14ac:dyDescent="0.25">
      <c r="E1418" s="2"/>
      <c r="F1418" s="2"/>
      <c r="G1418" s="2"/>
      <c r="H1418" s="2"/>
      <c r="I1418" s="2"/>
      <c r="J1418" s="2"/>
      <c r="K1418" s="2"/>
    </row>
    <row r="1419" spans="5:11" x14ac:dyDescent="0.25">
      <c r="E1419" s="2"/>
      <c r="F1419" s="2"/>
      <c r="G1419" s="2"/>
      <c r="H1419" s="2"/>
      <c r="I1419" s="2"/>
      <c r="J1419" s="2"/>
      <c r="K1419" s="2"/>
    </row>
    <row r="1420" spans="5:11" x14ac:dyDescent="0.25">
      <c r="E1420" s="2"/>
      <c r="F1420" s="2"/>
      <c r="G1420" s="2"/>
      <c r="H1420" s="2"/>
      <c r="I1420" s="2"/>
      <c r="J1420" s="2"/>
      <c r="K1420" s="2"/>
    </row>
    <row r="1421" spans="5:11" x14ac:dyDescent="0.25">
      <c r="E1421" s="2"/>
      <c r="F1421" s="2"/>
      <c r="G1421" s="2"/>
      <c r="H1421" s="2"/>
      <c r="I1421" s="2"/>
      <c r="J1421" s="2"/>
      <c r="K1421" s="2"/>
    </row>
    <row r="1422" spans="5:11" x14ac:dyDescent="0.25">
      <c r="E1422" s="2"/>
      <c r="F1422" s="2"/>
      <c r="G1422" s="2"/>
      <c r="H1422" s="2"/>
      <c r="I1422" s="2"/>
      <c r="J1422" s="2"/>
      <c r="K1422" s="2"/>
    </row>
    <row r="1423" spans="5:11" x14ac:dyDescent="0.25">
      <c r="E1423" s="2"/>
      <c r="F1423" s="2"/>
      <c r="G1423" s="2"/>
      <c r="H1423" s="2"/>
      <c r="I1423" s="2"/>
      <c r="J1423" s="2"/>
      <c r="K1423" s="2"/>
    </row>
    <row r="1424" spans="5:11" x14ac:dyDescent="0.25">
      <c r="E1424" s="2"/>
      <c r="F1424" s="2"/>
      <c r="G1424" s="2"/>
      <c r="H1424" s="2"/>
      <c r="I1424" s="2"/>
      <c r="J1424" s="2"/>
      <c r="K1424" s="2"/>
    </row>
    <row r="1425" spans="5:11" x14ac:dyDescent="0.25">
      <c r="E1425" s="2"/>
      <c r="F1425" s="2"/>
      <c r="G1425" s="2"/>
      <c r="H1425" s="2"/>
      <c r="I1425" s="2"/>
      <c r="J1425" s="2"/>
      <c r="K1425" s="2"/>
    </row>
    <row r="1426" spans="5:11" x14ac:dyDescent="0.25">
      <c r="E1426" s="2"/>
      <c r="F1426" s="2"/>
      <c r="G1426" s="2"/>
      <c r="H1426" s="2"/>
      <c r="I1426" s="2"/>
      <c r="J1426" s="2"/>
      <c r="K1426" s="2"/>
    </row>
    <row r="1427" spans="5:11" x14ac:dyDescent="0.25">
      <c r="E1427" s="2"/>
      <c r="F1427" s="2"/>
      <c r="G1427" s="2"/>
      <c r="H1427" s="2"/>
      <c r="I1427" s="2"/>
      <c r="J1427" s="2"/>
      <c r="K1427" s="2"/>
    </row>
    <row r="1428" spans="5:11" x14ac:dyDescent="0.25">
      <c r="E1428" s="2"/>
      <c r="F1428" s="2"/>
      <c r="G1428" s="2"/>
      <c r="H1428" s="2"/>
      <c r="I1428" s="2"/>
      <c r="J1428" s="2"/>
      <c r="K1428" s="2"/>
    </row>
    <row r="1429" spans="5:11" x14ac:dyDescent="0.25">
      <c r="E1429" s="2"/>
      <c r="F1429" s="2"/>
      <c r="G1429" s="2"/>
      <c r="H1429" s="2"/>
      <c r="I1429" s="2"/>
      <c r="J1429" s="2"/>
      <c r="K1429" s="2"/>
    </row>
    <row r="1430" spans="5:11" x14ac:dyDescent="0.25">
      <c r="E1430" s="2"/>
      <c r="F1430" s="2"/>
      <c r="G1430" s="2"/>
      <c r="H1430" s="2"/>
      <c r="I1430" s="2"/>
      <c r="J1430" s="2"/>
      <c r="K1430" s="2"/>
    </row>
    <row r="1431" spans="5:11" x14ac:dyDescent="0.25">
      <c r="E1431" s="2"/>
      <c r="F1431" s="2"/>
      <c r="G1431" s="2"/>
      <c r="H1431" s="2"/>
      <c r="I1431" s="2"/>
      <c r="J1431" s="2"/>
      <c r="K1431" s="2"/>
    </row>
    <row r="1432" spans="5:11" x14ac:dyDescent="0.25">
      <c r="E1432" s="2"/>
      <c r="F1432" s="2"/>
      <c r="G1432" s="2"/>
      <c r="H1432" s="2"/>
      <c r="I1432" s="2"/>
      <c r="J1432" s="2"/>
      <c r="K1432" s="2"/>
    </row>
    <row r="1433" spans="5:11" x14ac:dyDescent="0.25">
      <c r="E1433" s="2"/>
      <c r="F1433" s="2"/>
      <c r="G1433" s="2"/>
      <c r="H1433" s="2"/>
      <c r="I1433" s="2"/>
      <c r="J1433" s="2"/>
      <c r="K1433" s="2"/>
    </row>
    <row r="1434" spans="5:11" x14ac:dyDescent="0.25">
      <c r="E1434" s="2"/>
      <c r="F1434" s="2"/>
      <c r="G1434" s="2"/>
      <c r="H1434" s="2"/>
      <c r="I1434" s="2"/>
      <c r="J1434" s="2"/>
      <c r="K1434" s="2"/>
    </row>
    <row r="1435" spans="5:11" x14ac:dyDescent="0.25">
      <c r="E1435" s="2"/>
      <c r="F1435" s="2"/>
      <c r="G1435" s="2"/>
      <c r="H1435" s="2"/>
      <c r="I1435" s="2"/>
      <c r="J1435" s="2"/>
      <c r="K1435" s="2"/>
    </row>
    <row r="1436" spans="5:11" x14ac:dyDescent="0.25">
      <c r="E1436" s="2"/>
      <c r="F1436" s="2"/>
      <c r="G1436" s="2"/>
      <c r="H1436" s="2"/>
      <c r="I1436" s="2"/>
      <c r="J1436" s="2"/>
      <c r="K1436" s="2"/>
    </row>
    <row r="1437" spans="5:11" x14ac:dyDescent="0.25">
      <c r="E1437" s="2"/>
      <c r="F1437" s="2"/>
      <c r="G1437" s="2"/>
      <c r="H1437" s="2"/>
      <c r="I1437" s="2"/>
      <c r="J1437" s="2"/>
      <c r="K1437" s="2"/>
    </row>
    <row r="1438" spans="5:11" x14ac:dyDescent="0.25">
      <c r="E1438" s="2"/>
      <c r="F1438" s="2"/>
      <c r="G1438" s="2"/>
      <c r="H1438" s="2"/>
      <c r="I1438" s="2"/>
      <c r="J1438" s="2"/>
      <c r="K1438" s="2"/>
    </row>
    <row r="1439" spans="5:11" x14ac:dyDescent="0.25">
      <c r="E1439" s="2"/>
      <c r="F1439" s="2"/>
      <c r="G1439" s="2"/>
      <c r="H1439" s="2"/>
      <c r="I1439" s="2"/>
      <c r="J1439" s="2"/>
      <c r="K1439" s="2"/>
    </row>
    <row r="1440" spans="5:11" x14ac:dyDescent="0.25">
      <c r="E1440" s="2"/>
      <c r="F1440" s="2"/>
      <c r="G1440" s="2"/>
      <c r="H1440" s="2"/>
      <c r="I1440" s="2"/>
      <c r="J1440" s="2"/>
      <c r="K1440" s="2"/>
    </row>
    <row r="1441" spans="5:11" x14ac:dyDescent="0.25">
      <c r="E1441" s="2"/>
      <c r="F1441" s="2"/>
      <c r="G1441" s="2"/>
      <c r="H1441" s="2"/>
      <c r="I1441" s="2"/>
      <c r="J1441" s="2"/>
      <c r="K1441" s="2"/>
    </row>
    <row r="1442" spans="5:11" x14ac:dyDescent="0.25">
      <c r="E1442" s="2"/>
      <c r="F1442" s="2"/>
      <c r="G1442" s="2"/>
      <c r="H1442" s="2"/>
      <c r="I1442" s="2"/>
      <c r="J1442" s="2"/>
      <c r="K1442" s="2"/>
    </row>
    <row r="1443" spans="5:11" x14ac:dyDescent="0.25">
      <c r="E1443" s="2"/>
      <c r="F1443" s="2"/>
      <c r="G1443" s="2"/>
      <c r="H1443" s="2"/>
      <c r="I1443" s="2"/>
      <c r="J1443" s="2"/>
      <c r="K1443" s="2"/>
    </row>
    <row r="1444" spans="5:11" x14ac:dyDescent="0.25">
      <c r="E1444" s="2"/>
      <c r="F1444" s="2"/>
      <c r="G1444" s="2"/>
      <c r="H1444" s="2"/>
      <c r="I1444" s="2"/>
      <c r="J1444" s="2"/>
      <c r="K1444" s="2"/>
    </row>
    <row r="1445" spans="5:11" x14ac:dyDescent="0.25">
      <c r="E1445" s="2"/>
      <c r="F1445" s="2"/>
      <c r="G1445" s="2"/>
      <c r="H1445" s="2"/>
      <c r="I1445" s="2"/>
      <c r="J1445" s="2"/>
      <c r="K1445" s="2"/>
    </row>
    <row r="1446" spans="5:11" x14ac:dyDescent="0.25">
      <c r="E1446" s="2"/>
      <c r="F1446" s="2"/>
      <c r="G1446" s="2"/>
      <c r="H1446" s="2"/>
      <c r="I1446" s="2"/>
      <c r="J1446" s="2"/>
      <c r="K1446" s="2"/>
    </row>
    <row r="1447" spans="5:11" x14ac:dyDescent="0.25">
      <c r="E1447" s="2"/>
      <c r="F1447" s="2"/>
      <c r="G1447" s="2"/>
      <c r="H1447" s="2"/>
      <c r="I1447" s="2"/>
      <c r="J1447" s="2"/>
      <c r="K1447" s="2"/>
    </row>
    <row r="1448" spans="5:11" x14ac:dyDescent="0.25">
      <c r="E1448" s="2"/>
      <c r="F1448" s="2"/>
      <c r="G1448" s="2"/>
      <c r="H1448" s="2"/>
      <c r="I1448" s="2"/>
      <c r="J1448" s="2"/>
      <c r="K1448" s="2"/>
    </row>
    <row r="1449" spans="5:11" x14ac:dyDescent="0.25">
      <c r="E1449" s="2"/>
      <c r="F1449" s="2"/>
      <c r="G1449" s="2"/>
      <c r="H1449" s="2"/>
      <c r="I1449" s="2"/>
      <c r="J1449" s="2"/>
      <c r="K1449" s="2"/>
    </row>
    <row r="1450" spans="5:11" x14ac:dyDescent="0.25">
      <c r="E1450" s="2"/>
      <c r="F1450" s="2"/>
      <c r="G1450" s="2"/>
      <c r="H1450" s="2"/>
      <c r="I1450" s="2"/>
      <c r="J1450" s="2"/>
      <c r="K1450" s="2"/>
    </row>
    <row r="1451" spans="5:11" x14ac:dyDescent="0.25">
      <c r="E1451" s="2"/>
      <c r="F1451" s="2"/>
      <c r="G1451" s="2"/>
      <c r="H1451" s="2"/>
      <c r="I1451" s="2"/>
      <c r="J1451" s="2"/>
      <c r="K1451" s="2"/>
    </row>
    <row r="1452" spans="5:11" x14ac:dyDescent="0.25">
      <c r="E1452" s="2"/>
      <c r="F1452" s="2"/>
      <c r="G1452" s="2"/>
      <c r="H1452" s="2"/>
      <c r="I1452" s="2"/>
      <c r="J1452" s="2"/>
      <c r="K1452" s="2"/>
    </row>
    <row r="1453" spans="5:11" x14ac:dyDescent="0.25">
      <c r="E1453" s="2"/>
      <c r="F1453" s="2"/>
      <c r="G1453" s="2"/>
      <c r="H1453" s="2"/>
      <c r="I1453" s="2"/>
      <c r="J1453" s="2"/>
      <c r="K1453" s="2"/>
    </row>
    <row r="1454" spans="5:11" x14ac:dyDescent="0.25">
      <c r="E1454" s="2"/>
      <c r="F1454" s="2"/>
      <c r="G1454" s="2"/>
      <c r="H1454" s="2"/>
      <c r="I1454" s="2"/>
      <c r="J1454" s="2"/>
      <c r="K1454" s="2"/>
    </row>
    <row r="1455" spans="5:11" x14ac:dyDescent="0.25">
      <c r="E1455" s="2"/>
      <c r="F1455" s="2"/>
      <c r="G1455" s="2"/>
      <c r="H1455" s="2"/>
      <c r="I1455" s="2"/>
      <c r="J1455" s="2"/>
      <c r="K1455" s="2"/>
    </row>
    <row r="1456" spans="5:11" x14ac:dyDescent="0.25">
      <c r="E1456" s="2"/>
      <c r="F1456" s="2"/>
      <c r="G1456" s="2"/>
      <c r="H1456" s="2"/>
      <c r="I1456" s="2"/>
      <c r="J1456" s="2"/>
      <c r="K1456" s="2"/>
    </row>
    <row r="1457" spans="5:11" x14ac:dyDescent="0.25">
      <c r="E1457" s="2"/>
      <c r="F1457" s="2"/>
      <c r="G1457" s="2"/>
      <c r="H1457" s="2"/>
      <c r="I1457" s="2"/>
      <c r="J1457" s="2"/>
      <c r="K1457" s="2"/>
    </row>
    <row r="1458" spans="5:11" x14ac:dyDescent="0.25">
      <c r="E1458" s="2"/>
      <c r="F1458" s="2"/>
      <c r="G1458" s="2"/>
      <c r="H1458" s="2"/>
      <c r="I1458" s="2"/>
      <c r="J1458" s="2"/>
      <c r="K1458" s="2"/>
    </row>
    <row r="1459" spans="5:11" x14ac:dyDescent="0.25">
      <c r="E1459" s="2"/>
      <c r="F1459" s="2"/>
      <c r="G1459" s="2"/>
      <c r="H1459" s="2"/>
      <c r="I1459" s="2"/>
      <c r="J1459" s="2"/>
      <c r="K1459" s="2"/>
    </row>
    <row r="1460" spans="5:11" x14ac:dyDescent="0.25">
      <c r="E1460" s="2"/>
      <c r="F1460" s="2"/>
      <c r="G1460" s="2"/>
      <c r="H1460" s="2"/>
      <c r="I1460" s="2"/>
      <c r="J1460" s="2"/>
      <c r="K1460" s="2"/>
    </row>
    <row r="1461" spans="5:11" x14ac:dyDescent="0.25">
      <c r="E1461" s="2"/>
      <c r="F1461" s="2"/>
      <c r="G1461" s="2"/>
      <c r="H1461" s="2"/>
      <c r="I1461" s="2"/>
      <c r="J1461" s="2"/>
      <c r="K1461" s="2"/>
    </row>
    <row r="1462" spans="5:11" x14ac:dyDescent="0.25">
      <c r="E1462" s="2"/>
      <c r="F1462" s="2"/>
      <c r="G1462" s="2"/>
      <c r="H1462" s="2"/>
      <c r="I1462" s="2"/>
      <c r="J1462" s="2"/>
      <c r="K1462" s="2"/>
    </row>
    <row r="1463" spans="5:11" x14ac:dyDescent="0.25">
      <c r="E1463" s="2"/>
      <c r="F1463" s="2"/>
      <c r="G1463" s="2"/>
      <c r="H1463" s="2"/>
      <c r="I1463" s="2"/>
      <c r="J1463" s="2"/>
      <c r="K1463" s="2"/>
    </row>
    <row r="1464" spans="5:11" x14ac:dyDescent="0.25">
      <c r="E1464" s="2"/>
      <c r="F1464" s="2"/>
      <c r="G1464" s="2"/>
      <c r="H1464" s="2"/>
      <c r="I1464" s="2"/>
      <c r="J1464" s="2"/>
      <c r="K1464" s="2"/>
    </row>
    <row r="1465" spans="5:11" x14ac:dyDescent="0.25">
      <c r="E1465" s="2"/>
      <c r="F1465" s="2"/>
      <c r="G1465" s="2"/>
      <c r="H1465" s="2"/>
      <c r="I1465" s="2"/>
      <c r="J1465" s="2"/>
      <c r="K1465" s="2"/>
    </row>
    <row r="1466" spans="5:11" x14ac:dyDescent="0.25">
      <c r="E1466" s="2"/>
      <c r="F1466" s="2"/>
      <c r="G1466" s="2"/>
      <c r="H1466" s="2"/>
      <c r="I1466" s="2"/>
      <c r="J1466" s="2"/>
      <c r="K1466" s="2"/>
    </row>
    <row r="1467" spans="5:11" x14ac:dyDescent="0.25">
      <c r="E1467" s="2"/>
      <c r="F1467" s="2"/>
      <c r="G1467" s="2"/>
      <c r="H1467" s="2"/>
      <c r="I1467" s="2"/>
      <c r="J1467" s="2"/>
      <c r="K1467" s="2"/>
    </row>
    <row r="1468" spans="5:11" x14ac:dyDescent="0.25">
      <c r="E1468" s="2"/>
      <c r="F1468" s="2"/>
      <c r="G1468" s="2"/>
      <c r="H1468" s="2"/>
      <c r="I1468" s="2"/>
      <c r="J1468" s="2"/>
      <c r="K1468" s="2"/>
    </row>
    <row r="1469" spans="5:11" x14ac:dyDescent="0.25">
      <c r="E1469" s="2"/>
      <c r="F1469" s="2"/>
      <c r="G1469" s="2"/>
      <c r="H1469" s="2"/>
      <c r="I1469" s="2"/>
      <c r="J1469" s="2"/>
      <c r="K1469" s="2"/>
    </row>
    <row r="1470" spans="5:11" x14ac:dyDescent="0.25">
      <c r="E1470" s="2"/>
      <c r="F1470" s="2"/>
      <c r="G1470" s="2"/>
      <c r="H1470" s="2"/>
      <c r="I1470" s="2"/>
      <c r="J1470" s="2"/>
      <c r="K1470" s="2"/>
    </row>
    <row r="1471" spans="5:11" x14ac:dyDescent="0.25">
      <c r="E1471" s="2"/>
      <c r="F1471" s="2"/>
      <c r="G1471" s="2"/>
      <c r="H1471" s="2"/>
      <c r="I1471" s="2"/>
      <c r="J1471" s="2"/>
      <c r="K1471" s="2"/>
    </row>
    <row r="1472" spans="5:11" x14ac:dyDescent="0.25">
      <c r="E1472" s="2"/>
      <c r="F1472" s="2"/>
      <c r="G1472" s="2"/>
      <c r="H1472" s="2"/>
      <c r="I1472" s="2"/>
      <c r="J1472" s="2"/>
      <c r="K1472" s="2"/>
    </row>
    <row r="1473" spans="5:11" x14ac:dyDescent="0.25">
      <c r="E1473" s="2"/>
      <c r="F1473" s="2"/>
      <c r="G1473" s="2"/>
      <c r="H1473" s="2"/>
      <c r="I1473" s="2"/>
      <c r="J1473" s="2"/>
      <c r="K1473" s="2"/>
    </row>
    <row r="1474" spans="5:11" x14ac:dyDescent="0.25">
      <c r="E1474" s="2"/>
      <c r="F1474" s="2"/>
      <c r="G1474" s="2"/>
      <c r="H1474" s="2"/>
      <c r="I1474" s="2"/>
      <c r="J1474" s="2"/>
      <c r="K1474" s="2"/>
    </row>
    <row r="1475" spans="5:11" x14ac:dyDescent="0.25">
      <c r="E1475" s="2"/>
      <c r="F1475" s="2"/>
      <c r="G1475" s="2"/>
      <c r="H1475" s="2"/>
      <c r="I1475" s="2"/>
      <c r="J1475" s="2"/>
      <c r="K1475" s="2"/>
    </row>
    <row r="1476" spans="5:11" x14ac:dyDescent="0.25">
      <c r="E1476" s="2"/>
      <c r="F1476" s="2"/>
      <c r="G1476" s="2"/>
      <c r="H1476" s="2"/>
      <c r="I1476" s="2"/>
      <c r="J1476" s="2"/>
      <c r="K1476" s="2"/>
    </row>
    <row r="1477" spans="5:11" x14ac:dyDescent="0.25">
      <c r="E1477" s="2"/>
      <c r="F1477" s="2"/>
      <c r="G1477" s="2"/>
      <c r="H1477" s="2"/>
      <c r="I1477" s="2"/>
      <c r="J1477" s="2"/>
      <c r="K1477" s="2"/>
    </row>
    <row r="1478" spans="5:11" x14ac:dyDescent="0.25">
      <c r="E1478" s="2"/>
      <c r="F1478" s="2"/>
      <c r="G1478" s="2"/>
      <c r="H1478" s="2"/>
      <c r="I1478" s="2"/>
      <c r="J1478" s="2"/>
      <c r="K1478" s="2"/>
    </row>
    <row r="1479" spans="5:11" x14ac:dyDescent="0.25">
      <c r="E1479" s="2"/>
      <c r="F1479" s="2"/>
      <c r="G1479" s="2"/>
      <c r="H1479" s="2"/>
      <c r="I1479" s="2"/>
      <c r="J1479" s="2"/>
      <c r="K1479" s="2"/>
    </row>
    <row r="1480" spans="5:11" x14ac:dyDescent="0.25">
      <c r="E1480" s="2"/>
      <c r="F1480" s="2"/>
      <c r="G1480" s="2"/>
      <c r="H1480" s="2"/>
      <c r="I1480" s="2"/>
      <c r="J1480" s="2"/>
      <c r="K1480" s="2"/>
    </row>
    <row r="1481" spans="5:11" x14ac:dyDescent="0.25">
      <c r="E1481" s="2"/>
      <c r="F1481" s="2"/>
      <c r="G1481" s="2"/>
      <c r="H1481" s="2"/>
      <c r="I1481" s="2"/>
      <c r="J1481" s="2"/>
      <c r="K1481" s="2"/>
    </row>
    <row r="1482" spans="5:11" x14ac:dyDescent="0.25">
      <c r="E1482" s="2"/>
      <c r="F1482" s="2"/>
      <c r="G1482" s="2"/>
      <c r="H1482" s="2"/>
      <c r="I1482" s="2"/>
      <c r="J1482" s="2"/>
      <c r="K1482" s="2"/>
    </row>
    <row r="1483" spans="5:11" x14ac:dyDescent="0.25">
      <c r="E1483" s="2"/>
      <c r="F1483" s="2"/>
      <c r="G1483" s="2"/>
      <c r="H1483" s="2"/>
      <c r="I1483" s="2"/>
      <c r="J1483" s="2"/>
      <c r="K1483" s="2"/>
    </row>
    <row r="1484" spans="5:11" x14ac:dyDescent="0.25">
      <c r="E1484" s="2"/>
      <c r="F1484" s="2"/>
      <c r="G1484" s="2"/>
      <c r="H1484" s="2"/>
      <c r="I1484" s="2"/>
      <c r="J1484" s="2"/>
      <c r="K1484" s="2"/>
    </row>
    <row r="1485" spans="5:11" x14ac:dyDescent="0.25">
      <c r="E1485" s="2"/>
      <c r="F1485" s="2"/>
      <c r="G1485" s="2"/>
      <c r="H1485" s="2"/>
      <c r="I1485" s="2"/>
      <c r="J1485" s="2"/>
      <c r="K1485" s="2"/>
    </row>
    <row r="1486" spans="5:11" x14ac:dyDescent="0.25">
      <c r="E1486" s="2"/>
      <c r="F1486" s="2"/>
      <c r="G1486" s="2"/>
      <c r="H1486" s="2"/>
      <c r="I1486" s="2"/>
      <c r="J1486" s="2"/>
      <c r="K1486" s="2"/>
    </row>
    <row r="1487" spans="5:11" x14ac:dyDescent="0.25">
      <c r="E1487" s="2"/>
      <c r="F1487" s="2"/>
      <c r="G1487" s="2"/>
      <c r="H1487" s="2"/>
      <c r="I1487" s="2"/>
      <c r="J1487" s="2"/>
      <c r="K1487" s="2"/>
    </row>
    <row r="1488" spans="5:11" x14ac:dyDescent="0.25">
      <c r="E1488" s="2"/>
      <c r="F1488" s="2"/>
      <c r="G1488" s="2"/>
      <c r="H1488" s="2"/>
      <c r="I1488" s="2"/>
      <c r="J1488" s="2"/>
      <c r="K1488" s="2"/>
    </row>
    <row r="1489" spans="5:11" x14ac:dyDescent="0.25">
      <c r="E1489" s="2"/>
      <c r="F1489" s="2"/>
      <c r="G1489" s="2"/>
      <c r="H1489" s="2"/>
      <c r="I1489" s="2"/>
      <c r="J1489" s="2"/>
      <c r="K1489" s="2"/>
    </row>
    <row r="1490" spans="5:11" x14ac:dyDescent="0.25">
      <c r="E1490" s="2"/>
      <c r="F1490" s="2"/>
      <c r="G1490" s="2"/>
      <c r="H1490" s="2"/>
      <c r="I1490" s="2"/>
      <c r="J1490" s="2"/>
      <c r="K1490" s="2"/>
    </row>
    <row r="1491" spans="5:11" x14ac:dyDescent="0.25">
      <c r="E1491" s="2"/>
      <c r="F1491" s="2"/>
      <c r="G1491" s="2"/>
      <c r="H1491" s="2"/>
      <c r="I1491" s="2"/>
      <c r="J1491" s="2"/>
      <c r="K1491" s="2"/>
    </row>
    <row r="1492" spans="5:11" x14ac:dyDescent="0.25">
      <c r="E1492" s="2"/>
      <c r="F1492" s="2"/>
      <c r="G1492" s="2"/>
      <c r="H1492" s="2"/>
      <c r="I1492" s="2"/>
      <c r="J1492" s="2"/>
      <c r="K1492" s="2"/>
    </row>
    <row r="1493" spans="5:11" x14ac:dyDescent="0.25">
      <c r="E1493" s="2"/>
      <c r="F1493" s="2"/>
      <c r="G1493" s="2"/>
      <c r="H1493" s="2"/>
      <c r="I1493" s="2"/>
      <c r="J1493" s="2"/>
      <c r="K1493" s="2"/>
    </row>
    <row r="1494" spans="5:11" x14ac:dyDescent="0.25">
      <c r="E1494" s="2"/>
      <c r="F1494" s="2"/>
      <c r="G1494" s="2"/>
      <c r="H1494" s="2"/>
      <c r="I1494" s="2"/>
      <c r="J1494" s="2"/>
      <c r="K1494" s="2"/>
    </row>
    <row r="1495" spans="5:11" x14ac:dyDescent="0.25">
      <c r="E1495" s="2"/>
      <c r="F1495" s="2"/>
      <c r="G1495" s="2"/>
      <c r="H1495" s="2"/>
      <c r="I1495" s="2"/>
      <c r="J1495" s="2"/>
      <c r="K1495" s="2"/>
    </row>
    <row r="1496" spans="5:11" x14ac:dyDescent="0.25">
      <c r="E1496" s="2"/>
      <c r="F1496" s="2"/>
      <c r="G1496" s="2"/>
      <c r="H1496" s="2"/>
      <c r="I1496" s="2"/>
      <c r="J1496" s="2"/>
      <c r="K1496" s="2"/>
    </row>
    <row r="1497" spans="5:11" x14ac:dyDescent="0.25">
      <c r="E1497" s="2"/>
      <c r="F1497" s="2"/>
      <c r="G1497" s="2"/>
      <c r="H1497" s="2"/>
      <c r="I1497" s="2"/>
      <c r="J1497" s="2"/>
      <c r="K1497" s="2"/>
    </row>
    <row r="1498" spans="5:11" x14ac:dyDescent="0.25">
      <c r="E1498" s="2"/>
      <c r="F1498" s="2"/>
      <c r="G1498" s="2"/>
      <c r="H1498" s="2"/>
      <c r="I1498" s="2"/>
      <c r="J1498" s="2"/>
      <c r="K1498" s="2"/>
    </row>
    <row r="1499" spans="5:11" x14ac:dyDescent="0.25">
      <c r="E1499" s="2"/>
      <c r="F1499" s="2"/>
      <c r="G1499" s="2"/>
      <c r="H1499" s="2"/>
      <c r="I1499" s="2"/>
      <c r="J1499" s="2"/>
      <c r="K1499" s="2"/>
    </row>
    <row r="1500" spans="5:11" x14ac:dyDescent="0.25">
      <c r="E1500" s="2"/>
      <c r="F1500" s="2"/>
      <c r="G1500" s="2"/>
      <c r="H1500" s="2"/>
      <c r="I1500" s="2"/>
      <c r="J1500" s="2"/>
      <c r="K1500" s="2"/>
    </row>
    <row r="1501" spans="5:11" x14ac:dyDescent="0.25">
      <c r="E1501" s="2"/>
      <c r="F1501" s="2"/>
      <c r="G1501" s="2"/>
      <c r="H1501" s="2"/>
      <c r="I1501" s="2"/>
      <c r="J1501" s="2"/>
      <c r="K1501" s="2"/>
    </row>
    <row r="1502" spans="5:11" x14ac:dyDescent="0.25">
      <c r="E1502" s="2"/>
      <c r="F1502" s="2"/>
      <c r="G1502" s="2"/>
      <c r="H1502" s="2"/>
      <c r="I1502" s="2"/>
      <c r="J1502" s="2"/>
      <c r="K1502" s="2"/>
    </row>
    <row r="1503" spans="5:11" x14ac:dyDescent="0.25">
      <c r="E1503" s="2"/>
      <c r="F1503" s="2"/>
      <c r="G1503" s="2"/>
      <c r="H1503" s="2"/>
      <c r="I1503" s="2"/>
      <c r="J1503" s="2"/>
      <c r="K1503" s="2"/>
    </row>
    <row r="1504" spans="5:11" x14ac:dyDescent="0.25">
      <c r="E1504" s="2"/>
      <c r="F1504" s="2"/>
      <c r="G1504" s="2"/>
      <c r="H1504" s="2"/>
      <c r="I1504" s="2"/>
      <c r="J1504" s="2"/>
      <c r="K1504" s="2"/>
    </row>
    <row r="1505" spans="5:11" x14ac:dyDescent="0.25">
      <c r="E1505" s="2"/>
      <c r="F1505" s="2"/>
      <c r="G1505" s="2"/>
      <c r="H1505" s="2"/>
      <c r="I1505" s="2"/>
      <c r="J1505" s="2"/>
      <c r="K1505" s="2"/>
    </row>
    <row r="1506" spans="5:11" x14ac:dyDescent="0.25">
      <c r="E1506" s="2"/>
      <c r="F1506" s="2"/>
      <c r="G1506" s="2"/>
      <c r="H1506" s="2"/>
      <c r="I1506" s="2"/>
      <c r="J1506" s="2"/>
      <c r="K1506" s="2"/>
    </row>
    <row r="1507" spans="5:11" x14ac:dyDescent="0.25">
      <c r="E1507" s="2"/>
      <c r="F1507" s="2"/>
      <c r="G1507" s="2"/>
      <c r="H1507" s="2"/>
      <c r="I1507" s="2"/>
      <c r="J1507" s="2"/>
      <c r="K1507" s="2"/>
    </row>
    <row r="1508" spans="5:11" x14ac:dyDescent="0.25">
      <c r="E1508" s="2"/>
      <c r="F1508" s="2"/>
      <c r="G1508" s="2"/>
      <c r="H1508" s="2"/>
      <c r="I1508" s="2"/>
      <c r="J1508" s="2"/>
      <c r="K1508" s="2"/>
    </row>
    <row r="1509" spans="5:11" x14ac:dyDescent="0.25">
      <c r="E1509" s="2"/>
      <c r="F1509" s="2"/>
      <c r="G1509" s="2"/>
      <c r="H1509" s="2"/>
      <c r="I1509" s="2"/>
      <c r="J1509" s="2"/>
      <c r="K1509" s="2"/>
    </row>
    <row r="1510" spans="5:11" x14ac:dyDescent="0.25">
      <c r="E1510" s="2"/>
      <c r="F1510" s="2"/>
      <c r="G1510" s="2"/>
      <c r="H1510" s="2"/>
      <c r="I1510" s="2"/>
      <c r="J1510" s="2"/>
      <c r="K1510" s="2"/>
    </row>
    <row r="1511" spans="5:11" x14ac:dyDescent="0.25">
      <c r="E1511" s="2"/>
      <c r="F1511" s="2"/>
      <c r="G1511" s="2"/>
      <c r="H1511" s="2"/>
      <c r="I1511" s="2"/>
      <c r="J1511" s="2"/>
      <c r="K1511" s="2"/>
    </row>
    <row r="1512" spans="5:11" x14ac:dyDescent="0.25">
      <c r="E1512" s="2"/>
      <c r="F1512" s="2"/>
      <c r="G1512" s="2"/>
      <c r="H1512" s="2"/>
      <c r="I1512" s="2"/>
      <c r="J1512" s="2"/>
      <c r="K1512" s="2"/>
    </row>
    <row r="1513" spans="5:11" x14ac:dyDescent="0.25">
      <c r="E1513" s="2"/>
      <c r="F1513" s="2"/>
      <c r="G1513" s="2"/>
      <c r="H1513" s="2"/>
      <c r="I1513" s="2"/>
      <c r="J1513" s="2"/>
      <c r="K1513" s="2"/>
    </row>
    <row r="1514" spans="5:11" x14ac:dyDescent="0.25">
      <c r="E1514" s="2"/>
      <c r="F1514" s="2"/>
      <c r="G1514" s="2"/>
      <c r="H1514" s="2"/>
      <c r="I1514" s="2"/>
      <c r="J1514" s="2"/>
      <c r="K1514" s="2"/>
    </row>
    <row r="1515" spans="5:11" x14ac:dyDescent="0.25">
      <c r="E1515" s="2"/>
      <c r="F1515" s="2"/>
      <c r="G1515" s="2"/>
      <c r="H1515" s="2"/>
      <c r="I1515" s="2"/>
      <c r="J1515" s="2"/>
      <c r="K1515" s="2"/>
    </row>
    <row r="1516" spans="5:11" x14ac:dyDescent="0.25">
      <c r="E1516" s="2"/>
      <c r="F1516" s="2"/>
      <c r="G1516" s="2"/>
      <c r="H1516" s="2"/>
      <c r="I1516" s="2"/>
      <c r="J1516" s="2"/>
      <c r="K1516" s="2"/>
    </row>
    <row r="1517" spans="5:11" x14ac:dyDescent="0.25">
      <c r="E1517" s="2"/>
      <c r="F1517" s="2"/>
      <c r="G1517" s="2"/>
      <c r="H1517" s="2"/>
      <c r="I1517" s="2"/>
      <c r="J1517" s="2"/>
      <c r="K1517" s="2"/>
    </row>
    <row r="1518" spans="5:11" x14ac:dyDescent="0.25">
      <c r="E1518" s="2"/>
      <c r="F1518" s="2"/>
      <c r="G1518" s="2"/>
      <c r="H1518" s="2"/>
      <c r="I1518" s="2"/>
      <c r="J1518" s="2"/>
      <c r="K1518" s="2"/>
    </row>
    <row r="1519" spans="5:11" x14ac:dyDescent="0.25">
      <c r="E1519" s="2"/>
      <c r="F1519" s="2"/>
      <c r="G1519" s="2"/>
      <c r="H1519" s="2"/>
      <c r="I1519" s="2"/>
      <c r="J1519" s="2"/>
      <c r="K1519" s="2"/>
    </row>
    <row r="1520" spans="5:11" x14ac:dyDescent="0.25">
      <c r="E1520" s="2"/>
      <c r="F1520" s="2"/>
      <c r="G1520" s="2"/>
      <c r="H1520" s="2"/>
      <c r="I1520" s="2"/>
      <c r="J1520" s="2"/>
      <c r="K1520" s="2"/>
    </row>
    <row r="1521" spans="5:11" x14ac:dyDescent="0.25">
      <c r="E1521" s="2"/>
      <c r="F1521" s="2"/>
      <c r="G1521" s="2"/>
      <c r="H1521" s="2"/>
      <c r="I1521" s="2"/>
      <c r="J1521" s="2"/>
      <c r="K1521" s="2"/>
    </row>
    <row r="1522" spans="5:11" x14ac:dyDescent="0.25">
      <c r="E1522" s="2"/>
      <c r="F1522" s="2"/>
      <c r="G1522" s="2"/>
      <c r="H1522" s="2"/>
      <c r="I1522" s="2"/>
      <c r="J1522" s="2"/>
      <c r="K1522" s="2"/>
    </row>
    <row r="1523" spans="5:11" x14ac:dyDescent="0.25">
      <c r="E1523" s="2"/>
      <c r="F1523" s="2"/>
      <c r="G1523" s="2"/>
      <c r="H1523" s="2"/>
      <c r="I1523" s="2"/>
      <c r="J1523" s="2"/>
      <c r="K1523" s="2"/>
    </row>
    <row r="1524" spans="5:11" x14ac:dyDescent="0.25">
      <c r="E1524" s="2"/>
      <c r="F1524" s="2"/>
      <c r="G1524" s="2"/>
      <c r="H1524" s="2"/>
      <c r="I1524" s="2"/>
      <c r="J1524" s="2"/>
      <c r="K1524" s="2"/>
    </row>
    <row r="1525" spans="5:11" x14ac:dyDescent="0.25">
      <c r="E1525" s="2"/>
      <c r="F1525" s="2"/>
      <c r="G1525" s="2"/>
      <c r="H1525" s="2"/>
      <c r="I1525" s="2"/>
      <c r="J1525" s="2"/>
      <c r="K1525" s="2"/>
    </row>
    <row r="1526" spans="5:11" x14ac:dyDescent="0.25">
      <c r="E1526" s="2"/>
      <c r="F1526" s="2"/>
      <c r="G1526" s="2"/>
      <c r="H1526" s="2"/>
      <c r="I1526" s="2"/>
      <c r="J1526" s="2"/>
      <c r="K1526" s="2"/>
    </row>
    <row r="1527" spans="5:11" x14ac:dyDescent="0.25">
      <c r="E1527" s="2"/>
      <c r="F1527" s="2"/>
      <c r="G1527" s="2"/>
      <c r="H1527" s="2"/>
      <c r="I1527" s="2"/>
      <c r="J1527" s="2"/>
      <c r="K1527" s="2"/>
    </row>
    <row r="1528" spans="5:11" x14ac:dyDescent="0.25">
      <c r="E1528" s="2"/>
      <c r="F1528" s="2"/>
      <c r="G1528" s="2"/>
      <c r="H1528" s="2"/>
      <c r="I1528" s="2"/>
      <c r="J1528" s="2"/>
      <c r="K1528" s="2"/>
    </row>
    <row r="1529" spans="5:11" x14ac:dyDescent="0.25">
      <c r="E1529" s="2"/>
      <c r="F1529" s="2"/>
      <c r="G1529" s="2"/>
      <c r="H1529" s="2"/>
      <c r="I1529" s="2"/>
      <c r="J1529" s="2"/>
      <c r="K1529" s="2"/>
    </row>
    <row r="1530" spans="5:11" x14ac:dyDescent="0.25">
      <c r="E1530" s="2"/>
      <c r="F1530" s="2"/>
      <c r="G1530" s="2"/>
      <c r="H1530" s="2"/>
      <c r="I1530" s="2"/>
      <c r="J1530" s="2"/>
      <c r="K1530" s="2"/>
    </row>
    <row r="1531" spans="5:11" x14ac:dyDescent="0.25">
      <c r="E1531" s="2"/>
      <c r="F1531" s="2"/>
      <c r="G1531" s="2"/>
      <c r="H1531" s="2"/>
      <c r="I1531" s="2"/>
      <c r="J1531" s="2"/>
      <c r="K1531" s="2"/>
    </row>
    <row r="1532" spans="5:11" x14ac:dyDescent="0.25">
      <c r="E1532" s="2"/>
      <c r="F1532" s="2"/>
      <c r="G1532" s="2"/>
      <c r="H1532" s="2"/>
      <c r="I1532" s="2"/>
      <c r="J1532" s="2"/>
      <c r="K1532" s="2"/>
    </row>
    <row r="1533" spans="5:11" x14ac:dyDescent="0.25">
      <c r="E1533" s="2"/>
      <c r="F1533" s="2"/>
      <c r="G1533" s="2"/>
      <c r="H1533" s="2"/>
      <c r="I1533" s="2"/>
      <c r="J1533" s="2"/>
      <c r="K1533" s="2"/>
    </row>
    <row r="1534" spans="5:11" x14ac:dyDescent="0.25">
      <c r="E1534" s="2"/>
      <c r="F1534" s="2"/>
      <c r="G1534" s="2"/>
      <c r="H1534" s="2"/>
      <c r="I1534" s="2"/>
      <c r="J1534" s="2"/>
      <c r="K1534" s="2"/>
    </row>
    <row r="1535" spans="5:11" x14ac:dyDescent="0.25">
      <c r="E1535" s="2"/>
      <c r="F1535" s="2"/>
      <c r="G1535" s="2"/>
      <c r="H1535" s="2"/>
      <c r="I1535" s="2"/>
      <c r="J1535" s="2"/>
      <c r="K1535" s="2"/>
    </row>
    <row r="1536" spans="5:11" x14ac:dyDescent="0.25">
      <c r="E1536" s="2"/>
      <c r="F1536" s="2"/>
      <c r="G1536" s="2"/>
      <c r="H1536" s="2"/>
      <c r="I1536" s="2"/>
      <c r="J1536" s="2"/>
      <c r="K1536" s="2"/>
    </row>
    <row r="1537" spans="5:11" x14ac:dyDescent="0.25">
      <c r="E1537" s="2"/>
      <c r="F1537" s="2"/>
      <c r="G1537" s="2"/>
      <c r="H1537" s="2"/>
      <c r="I1537" s="2"/>
      <c r="J1537" s="2"/>
      <c r="K1537" s="2"/>
    </row>
    <row r="1538" spans="5:11" x14ac:dyDescent="0.25">
      <c r="E1538" s="2"/>
      <c r="F1538" s="2"/>
      <c r="G1538" s="2"/>
      <c r="H1538" s="2"/>
      <c r="I1538" s="2"/>
      <c r="J1538" s="2"/>
      <c r="K1538" s="2"/>
    </row>
    <row r="1539" spans="5:11" x14ac:dyDescent="0.25">
      <c r="E1539" s="2"/>
      <c r="F1539" s="2"/>
      <c r="G1539" s="2"/>
      <c r="H1539" s="2"/>
      <c r="I1539" s="2"/>
      <c r="J1539" s="2"/>
      <c r="K1539" s="2"/>
    </row>
    <row r="1540" spans="5:11" x14ac:dyDescent="0.25">
      <c r="E1540" s="2"/>
      <c r="F1540" s="2"/>
      <c r="G1540" s="2"/>
      <c r="H1540" s="2"/>
      <c r="I1540" s="2"/>
      <c r="J1540" s="2"/>
      <c r="K1540" s="2"/>
    </row>
    <row r="1541" spans="5:11" x14ac:dyDescent="0.25">
      <c r="E1541" s="2"/>
      <c r="F1541" s="2"/>
      <c r="G1541" s="2"/>
      <c r="H1541" s="2"/>
      <c r="I1541" s="2"/>
      <c r="J1541" s="2"/>
      <c r="K1541" s="2"/>
    </row>
    <row r="1542" spans="5:11" x14ac:dyDescent="0.25">
      <c r="E1542" s="2"/>
      <c r="F1542" s="2"/>
      <c r="G1542" s="2"/>
      <c r="H1542" s="2"/>
      <c r="I1542" s="2"/>
      <c r="J1542" s="2"/>
      <c r="K1542" s="2"/>
    </row>
    <row r="1543" spans="5:11" x14ac:dyDescent="0.25">
      <c r="E1543" s="2"/>
      <c r="F1543" s="2"/>
      <c r="G1543" s="2"/>
      <c r="H1543" s="2"/>
      <c r="I1543" s="2"/>
      <c r="J1543" s="2"/>
      <c r="K1543" s="2"/>
    </row>
    <row r="1544" spans="5:11" x14ac:dyDescent="0.25">
      <c r="E1544" s="2"/>
      <c r="F1544" s="2"/>
      <c r="G1544" s="2"/>
      <c r="H1544" s="2"/>
      <c r="I1544" s="2"/>
      <c r="J1544" s="2"/>
      <c r="K1544" s="2"/>
    </row>
    <row r="1545" spans="5:11" x14ac:dyDescent="0.25">
      <c r="E1545" s="2"/>
      <c r="F1545" s="2"/>
      <c r="G1545" s="2"/>
      <c r="H1545" s="2"/>
      <c r="I1545" s="2"/>
      <c r="J1545" s="2"/>
      <c r="K1545" s="2"/>
    </row>
    <row r="1546" spans="5:11" x14ac:dyDescent="0.25">
      <c r="E1546" s="2"/>
      <c r="F1546" s="2"/>
      <c r="G1546" s="2"/>
      <c r="H1546" s="2"/>
      <c r="I1546" s="2"/>
      <c r="J1546" s="2"/>
      <c r="K1546" s="2"/>
    </row>
    <row r="1547" spans="5:11" x14ac:dyDescent="0.25">
      <c r="E1547" s="2"/>
      <c r="F1547" s="2"/>
      <c r="G1547" s="2"/>
      <c r="H1547" s="2"/>
      <c r="I1547" s="2"/>
      <c r="J1547" s="2"/>
      <c r="K1547" s="2"/>
    </row>
    <row r="1548" spans="5:11" x14ac:dyDescent="0.25">
      <c r="E1548" s="2"/>
      <c r="F1548" s="2"/>
      <c r="G1548" s="2"/>
      <c r="H1548" s="2"/>
      <c r="I1548" s="2"/>
      <c r="J1548" s="2"/>
      <c r="K1548" s="2"/>
    </row>
    <row r="1549" spans="5:11" x14ac:dyDescent="0.25">
      <c r="E1549" s="2"/>
      <c r="F1549" s="2"/>
      <c r="G1549" s="2"/>
      <c r="H1549" s="2"/>
      <c r="I1549" s="2"/>
      <c r="J1549" s="2"/>
      <c r="K1549" s="2"/>
    </row>
    <row r="1550" spans="5:11" x14ac:dyDescent="0.25">
      <c r="E1550" s="2"/>
      <c r="F1550" s="2"/>
      <c r="G1550" s="2"/>
      <c r="H1550" s="2"/>
      <c r="I1550" s="2"/>
      <c r="J1550" s="2"/>
      <c r="K1550" s="2"/>
    </row>
    <row r="1551" spans="5:11" x14ac:dyDescent="0.25">
      <c r="E1551" s="2"/>
      <c r="F1551" s="2"/>
      <c r="G1551" s="2"/>
      <c r="H1551" s="2"/>
      <c r="I1551" s="2"/>
      <c r="J1551" s="2"/>
      <c r="K1551" s="2"/>
    </row>
    <row r="1552" spans="5:11" x14ac:dyDescent="0.25">
      <c r="E1552" s="2"/>
      <c r="F1552" s="2"/>
      <c r="G1552" s="2"/>
      <c r="H1552" s="2"/>
      <c r="I1552" s="2"/>
      <c r="J1552" s="2"/>
      <c r="K1552" s="2"/>
    </row>
    <row r="1553" spans="5:11" x14ac:dyDescent="0.25">
      <c r="E1553" s="2"/>
      <c r="F1553" s="2"/>
      <c r="G1553" s="2"/>
      <c r="H1553" s="2"/>
      <c r="I1553" s="2"/>
      <c r="J1553" s="2"/>
      <c r="K1553" s="2"/>
    </row>
    <row r="1554" spans="5:11" x14ac:dyDescent="0.25">
      <c r="E1554" s="2"/>
      <c r="F1554" s="2"/>
      <c r="G1554" s="2"/>
      <c r="H1554" s="2"/>
      <c r="I1554" s="2"/>
      <c r="J1554" s="2"/>
      <c r="K1554" s="2"/>
    </row>
    <row r="1555" spans="5:11" x14ac:dyDescent="0.25">
      <c r="E1555" s="2"/>
      <c r="F1555" s="2"/>
      <c r="G1555" s="2"/>
      <c r="H1555" s="2"/>
      <c r="I1555" s="2"/>
      <c r="J1555" s="2"/>
      <c r="K1555" s="2"/>
    </row>
    <row r="1556" spans="5:11" x14ac:dyDescent="0.25">
      <c r="E1556" s="2"/>
      <c r="F1556" s="2"/>
      <c r="G1556" s="2"/>
      <c r="H1556" s="2"/>
      <c r="I1556" s="2"/>
      <c r="J1556" s="2"/>
      <c r="K1556" s="2"/>
    </row>
    <row r="1557" spans="5:11" x14ac:dyDescent="0.25">
      <c r="E1557" s="2"/>
      <c r="F1557" s="2"/>
      <c r="G1557" s="2"/>
      <c r="H1557" s="2"/>
      <c r="I1557" s="2"/>
      <c r="J1557" s="2"/>
      <c r="K1557" s="2"/>
    </row>
    <row r="1558" spans="5:11" x14ac:dyDescent="0.25">
      <c r="E1558" s="2"/>
      <c r="F1558" s="2"/>
      <c r="G1558" s="2"/>
      <c r="H1558" s="2"/>
      <c r="I1558" s="2"/>
      <c r="J1558" s="2"/>
      <c r="K1558" s="2"/>
    </row>
    <row r="1559" spans="5:11" x14ac:dyDescent="0.25">
      <c r="E1559" s="2"/>
      <c r="F1559" s="2"/>
      <c r="G1559" s="2"/>
      <c r="H1559" s="2"/>
      <c r="I1559" s="2"/>
      <c r="J1559" s="2"/>
      <c r="K1559" s="2"/>
    </row>
    <row r="1560" spans="5:11" x14ac:dyDescent="0.25">
      <c r="E1560" s="2"/>
      <c r="F1560" s="2"/>
      <c r="G1560" s="2"/>
      <c r="H1560" s="2"/>
      <c r="I1560" s="2"/>
      <c r="J1560" s="2"/>
      <c r="K1560" s="2"/>
    </row>
    <row r="1561" spans="5:11" x14ac:dyDescent="0.25">
      <c r="E1561" s="2"/>
      <c r="F1561" s="2"/>
      <c r="G1561" s="2"/>
      <c r="H1561" s="2"/>
      <c r="I1561" s="2"/>
      <c r="J1561" s="2"/>
      <c r="K1561" s="2"/>
    </row>
    <row r="1562" spans="5:11" x14ac:dyDescent="0.25">
      <c r="E1562" s="2"/>
      <c r="F1562" s="2"/>
      <c r="G1562" s="2"/>
      <c r="H1562" s="2"/>
      <c r="I1562" s="2"/>
      <c r="J1562" s="2"/>
      <c r="K1562" s="2"/>
    </row>
    <row r="1563" spans="5:11" x14ac:dyDescent="0.25">
      <c r="E1563" s="2"/>
      <c r="F1563" s="2"/>
      <c r="G1563" s="2"/>
      <c r="H1563" s="2"/>
      <c r="I1563" s="2"/>
      <c r="J1563" s="2"/>
      <c r="K1563" s="2"/>
    </row>
    <row r="1564" spans="5:11" x14ac:dyDescent="0.25">
      <c r="E1564" s="2"/>
      <c r="F1564" s="2"/>
      <c r="G1564" s="2"/>
      <c r="H1564" s="2"/>
      <c r="I1564" s="2"/>
      <c r="J1564" s="2"/>
      <c r="K1564" s="2"/>
    </row>
    <row r="1565" spans="5:11" x14ac:dyDescent="0.25">
      <c r="E1565" s="2"/>
      <c r="F1565" s="2"/>
      <c r="G1565" s="2"/>
      <c r="H1565" s="2"/>
      <c r="I1565" s="2"/>
      <c r="J1565" s="2"/>
      <c r="K1565" s="2"/>
    </row>
    <row r="1566" spans="5:11" x14ac:dyDescent="0.25">
      <c r="E1566" s="2"/>
      <c r="F1566" s="2"/>
      <c r="G1566" s="2"/>
      <c r="H1566" s="2"/>
      <c r="I1566" s="2"/>
      <c r="J1566" s="2"/>
      <c r="K1566" s="2"/>
    </row>
    <row r="1567" spans="5:11" x14ac:dyDescent="0.25">
      <c r="E1567" s="2"/>
      <c r="F1567" s="2"/>
      <c r="G1567" s="2"/>
      <c r="H1567" s="2"/>
      <c r="I1567" s="2"/>
      <c r="J1567" s="2"/>
      <c r="K1567" s="2"/>
    </row>
    <row r="1568" spans="5:11" x14ac:dyDescent="0.25">
      <c r="E1568" s="2"/>
      <c r="F1568" s="2"/>
      <c r="G1568" s="2"/>
      <c r="H1568" s="2"/>
      <c r="I1568" s="2"/>
      <c r="J1568" s="2"/>
      <c r="K1568" s="2"/>
    </row>
    <row r="1569" spans="5:11" x14ac:dyDescent="0.25">
      <c r="E1569" s="2"/>
      <c r="F1569" s="2"/>
      <c r="G1569" s="2"/>
      <c r="H1569" s="2"/>
      <c r="I1569" s="2"/>
      <c r="J1569" s="2"/>
      <c r="K1569" s="2"/>
    </row>
    <row r="1570" spans="5:11" x14ac:dyDescent="0.25">
      <c r="E1570" s="2"/>
      <c r="F1570" s="2"/>
      <c r="G1570" s="2"/>
      <c r="H1570" s="2"/>
      <c r="I1570" s="2"/>
      <c r="J1570" s="2"/>
      <c r="K1570" s="2"/>
    </row>
    <row r="1571" spans="5:11" x14ac:dyDescent="0.25">
      <c r="E1571" s="2"/>
      <c r="F1571" s="2"/>
      <c r="G1571" s="2"/>
      <c r="H1571" s="2"/>
      <c r="I1571" s="2"/>
      <c r="J1571" s="2"/>
      <c r="K1571" s="2"/>
    </row>
    <row r="1572" spans="5:11" x14ac:dyDescent="0.25">
      <c r="E1572" s="2"/>
      <c r="F1572" s="2"/>
      <c r="G1572" s="2"/>
      <c r="H1572" s="2"/>
      <c r="I1572" s="2"/>
      <c r="J1572" s="2"/>
      <c r="K1572" s="2"/>
    </row>
    <row r="1573" spans="5:11" x14ac:dyDescent="0.25">
      <c r="E1573" s="2"/>
      <c r="F1573" s="2"/>
      <c r="G1573" s="2"/>
      <c r="H1573" s="2"/>
      <c r="I1573" s="2"/>
      <c r="J1573" s="2"/>
      <c r="K1573" s="2"/>
    </row>
    <row r="1574" spans="5:11" x14ac:dyDescent="0.25">
      <c r="E1574" s="2"/>
      <c r="F1574" s="2"/>
      <c r="G1574" s="2"/>
      <c r="H1574" s="2"/>
      <c r="I1574" s="2"/>
      <c r="J1574" s="2"/>
      <c r="K1574" s="2"/>
    </row>
    <row r="1575" spans="5:11" x14ac:dyDescent="0.25">
      <c r="E1575" s="2"/>
      <c r="F1575" s="2"/>
      <c r="G1575" s="2"/>
      <c r="H1575" s="2"/>
      <c r="I1575" s="2"/>
      <c r="J1575" s="2"/>
      <c r="K1575" s="2"/>
    </row>
    <row r="1576" spans="5:11" x14ac:dyDescent="0.25">
      <c r="E1576" s="2"/>
      <c r="F1576" s="2"/>
      <c r="G1576" s="2"/>
      <c r="H1576" s="2"/>
      <c r="I1576" s="2"/>
      <c r="J1576" s="2"/>
      <c r="K1576" s="2"/>
    </row>
    <row r="1577" spans="5:11" x14ac:dyDescent="0.25">
      <c r="E1577" s="2"/>
      <c r="F1577" s="2"/>
      <c r="G1577" s="2"/>
      <c r="H1577" s="2"/>
      <c r="I1577" s="2"/>
      <c r="J1577" s="2"/>
      <c r="K1577" s="2"/>
    </row>
    <row r="1578" spans="5:11" x14ac:dyDescent="0.25">
      <c r="E1578" s="2"/>
      <c r="F1578" s="2"/>
      <c r="G1578" s="2"/>
      <c r="H1578" s="2"/>
      <c r="I1578" s="2"/>
      <c r="J1578" s="2"/>
      <c r="K1578" s="2"/>
    </row>
    <row r="1579" spans="5:11" x14ac:dyDescent="0.25">
      <c r="E1579" s="2"/>
      <c r="F1579" s="2"/>
      <c r="G1579" s="2"/>
      <c r="H1579" s="2"/>
      <c r="I1579" s="2"/>
      <c r="J1579" s="2"/>
      <c r="K1579" s="2"/>
    </row>
    <row r="1580" spans="5:11" x14ac:dyDescent="0.25">
      <c r="E1580" s="2"/>
      <c r="F1580" s="2"/>
      <c r="G1580" s="2"/>
      <c r="H1580" s="2"/>
      <c r="I1580" s="2"/>
      <c r="J1580" s="2"/>
      <c r="K1580" s="2"/>
    </row>
    <row r="1581" spans="5:11" x14ac:dyDescent="0.25">
      <c r="E1581" s="2"/>
      <c r="F1581" s="2"/>
      <c r="G1581" s="2"/>
      <c r="H1581" s="2"/>
      <c r="I1581" s="2"/>
      <c r="J1581" s="2"/>
      <c r="K1581" s="2"/>
    </row>
    <row r="1582" spans="5:11" x14ac:dyDescent="0.25">
      <c r="E1582" s="2"/>
      <c r="F1582" s="2"/>
      <c r="G1582" s="2"/>
      <c r="H1582" s="2"/>
      <c r="I1582" s="2"/>
      <c r="J1582" s="2"/>
      <c r="K1582" s="2"/>
    </row>
    <row r="1583" spans="5:11" x14ac:dyDescent="0.25">
      <c r="E1583" s="2"/>
      <c r="F1583" s="2"/>
      <c r="G1583" s="2"/>
      <c r="H1583" s="2"/>
      <c r="I1583" s="2"/>
      <c r="J1583" s="2"/>
      <c r="K1583" s="2"/>
    </row>
    <row r="1584" spans="5:11" x14ac:dyDescent="0.25">
      <c r="E1584" s="2"/>
      <c r="F1584" s="2"/>
      <c r="G1584" s="2"/>
      <c r="H1584" s="2"/>
      <c r="I1584" s="2"/>
      <c r="J1584" s="2"/>
      <c r="K1584" s="2"/>
    </row>
    <row r="1585" spans="5:11" x14ac:dyDescent="0.25">
      <c r="E1585" s="2"/>
      <c r="F1585" s="2"/>
      <c r="G1585" s="2"/>
      <c r="H1585" s="2"/>
      <c r="I1585" s="2"/>
      <c r="J1585" s="2"/>
      <c r="K1585" s="2"/>
    </row>
    <row r="1586" spans="5:11" x14ac:dyDescent="0.25">
      <c r="E1586" s="2"/>
      <c r="F1586" s="2"/>
      <c r="G1586" s="2"/>
      <c r="H1586" s="2"/>
      <c r="I1586" s="2"/>
      <c r="J1586" s="2"/>
      <c r="K1586" s="2"/>
    </row>
    <row r="1587" spans="5:11" x14ac:dyDescent="0.25">
      <c r="E1587" s="2"/>
      <c r="F1587" s="2"/>
      <c r="G1587" s="2"/>
      <c r="H1587" s="2"/>
      <c r="I1587" s="2"/>
      <c r="J1587" s="2"/>
      <c r="K1587" s="2"/>
    </row>
    <row r="1588" spans="5:11" x14ac:dyDescent="0.25">
      <c r="E1588" s="2"/>
      <c r="F1588" s="2"/>
      <c r="G1588" s="2"/>
      <c r="H1588" s="2"/>
      <c r="I1588" s="2"/>
      <c r="J1588" s="2"/>
      <c r="K1588" s="2"/>
    </row>
    <row r="1589" spans="5:11" x14ac:dyDescent="0.25">
      <c r="E1589" s="2"/>
      <c r="F1589" s="2"/>
      <c r="G1589" s="2"/>
      <c r="H1589" s="2"/>
      <c r="I1589" s="2"/>
      <c r="J1589" s="2"/>
      <c r="K1589" s="2"/>
    </row>
    <row r="1590" spans="5:11" x14ac:dyDescent="0.25">
      <c r="E1590" s="2"/>
      <c r="F1590" s="2"/>
      <c r="G1590" s="2"/>
      <c r="H1590" s="2"/>
      <c r="I1590" s="2"/>
      <c r="J1590" s="2"/>
      <c r="K1590" s="2"/>
    </row>
    <row r="1591" spans="5:11" x14ac:dyDescent="0.25">
      <c r="E1591" s="2"/>
      <c r="F1591" s="2"/>
      <c r="G1591" s="2"/>
      <c r="H1591" s="2"/>
      <c r="I1591" s="2"/>
      <c r="J1591" s="2"/>
      <c r="K1591" s="2"/>
    </row>
    <row r="1592" spans="5:11" x14ac:dyDescent="0.25">
      <c r="E1592" s="2"/>
      <c r="F1592" s="2"/>
      <c r="G1592" s="2"/>
      <c r="H1592" s="2"/>
      <c r="I1592" s="2"/>
      <c r="J1592" s="2"/>
      <c r="K1592" s="2"/>
    </row>
    <row r="1593" spans="5:11" x14ac:dyDescent="0.25">
      <c r="E1593" s="2"/>
      <c r="F1593" s="2"/>
      <c r="G1593" s="2"/>
      <c r="H1593" s="2"/>
      <c r="I1593" s="2"/>
      <c r="J1593" s="2"/>
      <c r="K1593" s="2"/>
    </row>
    <row r="1594" spans="5:11" x14ac:dyDescent="0.25">
      <c r="E1594" s="2"/>
      <c r="F1594" s="2"/>
      <c r="G1594" s="2"/>
      <c r="H1594" s="2"/>
      <c r="I1594" s="2"/>
      <c r="J1594" s="2"/>
      <c r="K1594" s="2"/>
    </row>
    <row r="1595" spans="5:11" x14ac:dyDescent="0.25">
      <c r="E1595" s="2"/>
      <c r="F1595" s="2"/>
      <c r="G1595" s="2"/>
      <c r="H1595" s="2"/>
      <c r="I1595" s="2"/>
      <c r="J1595" s="2"/>
      <c r="K1595" s="2"/>
    </row>
    <row r="1596" spans="5:11" x14ac:dyDescent="0.25">
      <c r="E1596" s="2"/>
      <c r="F1596" s="2"/>
      <c r="G1596" s="2"/>
      <c r="H1596" s="2"/>
      <c r="I1596" s="2"/>
      <c r="J1596" s="2"/>
      <c r="K1596" s="2"/>
    </row>
    <row r="1597" spans="5:11" x14ac:dyDescent="0.25">
      <c r="E1597" s="2"/>
      <c r="F1597" s="2"/>
      <c r="G1597" s="2"/>
      <c r="H1597" s="2"/>
      <c r="I1597" s="2"/>
      <c r="J1597" s="2"/>
      <c r="K1597" s="2"/>
    </row>
    <row r="1598" spans="5:11" x14ac:dyDescent="0.25">
      <c r="E1598" s="2"/>
      <c r="F1598" s="2"/>
      <c r="G1598" s="2"/>
      <c r="H1598" s="2"/>
      <c r="I1598" s="2"/>
      <c r="J1598" s="2"/>
      <c r="K1598" s="2"/>
    </row>
    <row r="1599" spans="5:11" x14ac:dyDescent="0.25">
      <c r="E1599" s="2"/>
      <c r="F1599" s="2"/>
      <c r="G1599" s="2"/>
      <c r="H1599" s="2"/>
      <c r="I1599" s="2"/>
      <c r="J1599" s="2"/>
      <c r="K1599" s="2"/>
    </row>
    <row r="1600" spans="5:11" x14ac:dyDescent="0.25">
      <c r="E1600" s="2"/>
      <c r="F1600" s="2"/>
      <c r="G1600" s="2"/>
      <c r="H1600" s="2"/>
      <c r="I1600" s="2"/>
      <c r="J1600" s="2"/>
      <c r="K1600" s="2"/>
    </row>
    <row r="1601" spans="5:11" x14ac:dyDescent="0.25">
      <c r="E1601" s="2"/>
      <c r="F1601" s="2"/>
      <c r="G1601" s="2"/>
      <c r="H1601" s="2"/>
      <c r="I1601" s="2"/>
      <c r="J1601" s="2"/>
      <c r="K1601" s="2"/>
    </row>
    <row r="1602" spans="5:11" x14ac:dyDescent="0.25">
      <c r="E1602" s="2"/>
      <c r="F1602" s="2"/>
      <c r="G1602" s="2"/>
      <c r="H1602" s="2"/>
      <c r="I1602" s="2"/>
      <c r="J1602" s="2"/>
      <c r="K1602" s="2"/>
    </row>
    <row r="1603" spans="5:11" x14ac:dyDescent="0.25">
      <c r="E1603" s="2"/>
      <c r="F1603" s="2"/>
      <c r="G1603" s="2"/>
      <c r="H1603" s="2"/>
      <c r="I1603" s="2"/>
      <c r="J1603" s="2"/>
      <c r="K1603" s="2"/>
    </row>
    <row r="1604" spans="5:11" x14ac:dyDescent="0.25">
      <c r="E1604" s="2"/>
      <c r="F1604" s="2"/>
      <c r="G1604" s="2"/>
      <c r="H1604" s="2"/>
      <c r="I1604" s="2"/>
      <c r="J1604" s="2"/>
      <c r="K1604" s="2"/>
    </row>
    <row r="1605" spans="5:11" x14ac:dyDescent="0.25">
      <c r="E1605" s="2"/>
      <c r="F1605" s="2"/>
      <c r="G1605" s="2"/>
      <c r="H1605" s="2"/>
      <c r="I1605" s="2"/>
      <c r="J1605" s="2"/>
      <c r="K1605" s="2"/>
    </row>
    <row r="1606" spans="5:11" x14ac:dyDescent="0.25">
      <c r="E1606" s="2"/>
      <c r="F1606" s="2"/>
      <c r="G1606" s="2"/>
      <c r="H1606" s="2"/>
      <c r="I1606" s="2"/>
      <c r="J1606" s="2"/>
      <c r="K1606" s="2"/>
    </row>
    <row r="1607" spans="5:11" x14ac:dyDescent="0.25">
      <c r="E1607" s="2"/>
      <c r="F1607" s="2"/>
      <c r="G1607" s="2"/>
      <c r="H1607" s="2"/>
      <c r="I1607" s="2"/>
      <c r="J1607" s="2"/>
      <c r="K1607" s="2"/>
    </row>
    <row r="1608" spans="5:11" x14ac:dyDescent="0.25">
      <c r="E1608" s="2"/>
      <c r="F1608" s="2"/>
      <c r="G1608" s="2"/>
      <c r="H1608" s="2"/>
      <c r="I1608" s="2"/>
      <c r="J1608" s="2"/>
      <c r="K1608" s="2"/>
    </row>
    <row r="1609" spans="5:11" x14ac:dyDescent="0.25">
      <c r="E1609" s="2"/>
      <c r="F1609" s="2"/>
      <c r="G1609" s="2"/>
      <c r="H1609" s="2"/>
      <c r="I1609" s="2"/>
      <c r="J1609" s="2"/>
      <c r="K1609" s="2"/>
    </row>
    <row r="1610" spans="5:11" x14ac:dyDescent="0.25">
      <c r="E1610" s="2"/>
      <c r="F1610" s="2"/>
      <c r="G1610" s="2"/>
      <c r="H1610" s="2"/>
      <c r="I1610" s="2"/>
      <c r="J1610" s="2"/>
      <c r="K1610" s="2"/>
    </row>
    <row r="1611" spans="5:11" x14ac:dyDescent="0.25">
      <c r="E1611" s="2"/>
      <c r="F1611" s="2"/>
      <c r="G1611" s="2"/>
      <c r="H1611" s="2"/>
      <c r="I1611" s="2"/>
      <c r="J1611" s="2"/>
      <c r="K1611" s="2"/>
    </row>
    <row r="1612" spans="5:11" x14ac:dyDescent="0.25">
      <c r="E1612" s="2"/>
      <c r="F1612" s="2"/>
      <c r="G1612" s="2"/>
      <c r="H1612" s="2"/>
      <c r="I1612" s="2"/>
      <c r="J1612" s="2"/>
      <c r="K1612" s="2"/>
    </row>
    <row r="1613" spans="5:11" x14ac:dyDescent="0.25">
      <c r="E1613" s="2"/>
      <c r="F1613" s="2"/>
      <c r="G1613" s="2"/>
      <c r="H1613" s="2"/>
      <c r="I1613" s="2"/>
      <c r="J1613" s="2"/>
      <c r="K1613" s="2"/>
    </row>
    <row r="1614" spans="5:11" x14ac:dyDescent="0.25">
      <c r="E1614" s="2"/>
      <c r="F1614" s="2"/>
      <c r="G1614" s="2"/>
      <c r="H1614" s="2"/>
      <c r="I1614" s="2"/>
      <c r="J1614" s="2"/>
      <c r="K1614" s="2"/>
    </row>
    <row r="1615" spans="5:11" x14ac:dyDescent="0.25">
      <c r="E1615" s="2"/>
      <c r="F1615" s="2"/>
      <c r="G1615" s="2"/>
      <c r="H1615" s="2"/>
      <c r="I1615" s="2"/>
      <c r="J1615" s="2"/>
      <c r="K1615" s="2"/>
    </row>
    <row r="1616" spans="5:11" x14ac:dyDescent="0.25">
      <c r="E1616" s="2"/>
      <c r="F1616" s="2"/>
      <c r="G1616" s="2"/>
      <c r="H1616" s="2"/>
      <c r="I1616" s="2"/>
      <c r="J1616" s="2"/>
      <c r="K1616" s="2"/>
    </row>
    <row r="1617" spans="5:11" x14ac:dyDescent="0.25">
      <c r="E1617" s="2"/>
      <c r="F1617" s="2"/>
      <c r="G1617" s="2"/>
      <c r="H1617" s="2"/>
      <c r="I1617" s="2"/>
      <c r="J1617" s="2"/>
      <c r="K1617" s="2"/>
    </row>
    <row r="1618" spans="5:11" x14ac:dyDescent="0.25">
      <c r="E1618" s="2"/>
      <c r="F1618" s="2"/>
      <c r="G1618" s="2"/>
      <c r="H1618" s="2"/>
      <c r="I1618" s="2"/>
      <c r="J1618" s="2"/>
      <c r="K1618" s="2"/>
    </row>
    <row r="1619" spans="5:11" x14ac:dyDescent="0.25">
      <c r="E1619" s="2"/>
      <c r="F1619" s="2"/>
      <c r="G1619" s="2"/>
      <c r="H1619" s="2"/>
      <c r="I1619" s="2"/>
      <c r="J1619" s="2"/>
      <c r="K1619" s="2"/>
    </row>
    <row r="1620" spans="5:11" x14ac:dyDescent="0.25">
      <c r="E1620" s="2"/>
      <c r="F1620" s="2"/>
      <c r="G1620" s="2"/>
      <c r="H1620" s="2"/>
      <c r="I1620" s="2"/>
      <c r="J1620" s="2"/>
      <c r="K1620" s="2"/>
    </row>
    <row r="1621" spans="5:11" x14ac:dyDescent="0.25">
      <c r="E1621" s="2"/>
      <c r="F1621" s="2"/>
      <c r="G1621" s="2"/>
      <c r="H1621" s="2"/>
      <c r="I1621" s="2"/>
      <c r="J1621" s="2"/>
      <c r="K1621" s="2"/>
    </row>
    <row r="1622" spans="5:11" x14ac:dyDescent="0.25">
      <c r="E1622" s="2"/>
      <c r="F1622" s="2"/>
      <c r="G1622" s="2"/>
      <c r="H1622" s="2"/>
      <c r="I1622" s="2"/>
      <c r="J1622" s="2"/>
      <c r="K1622" s="2"/>
    </row>
    <row r="1623" spans="5:11" x14ac:dyDescent="0.25">
      <c r="E1623" s="2"/>
      <c r="F1623" s="2"/>
      <c r="G1623" s="2"/>
      <c r="H1623" s="2"/>
      <c r="I1623" s="2"/>
      <c r="J1623" s="2"/>
      <c r="K1623" s="2"/>
    </row>
    <row r="1624" spans="5:11" x14ac:dyDescent="0.25">
      <c r="E1624" s="2"/>
      <c r="F1624" s="2"/>
      <c r="G1624" s="2"/>
      <c r="H1624" s="2"/>
      <c r="I1624" s="2"/>
      <c r="J1624" s="2"/>
      <c r="K1624" s="2"/>
    </row>
    <row r="1625" spans="5:11" x14ac:dyDescent="0.25">
      <c r="E1625" s="2"/>
      <c r="F1625" s="2"/>
      <c r="G1625" s="2"/>
      <c r="H1625" s="2"/>
      <c r="I1625" s="2"/>
      <c r="J1625" s="2"/>
      <c r="K1625" s="2"/>
    </row>
    <row r="1626" spans="5:11" x14ac:dyDescent="0.25">
      <c r="E1626" s="2"/>
      <c r="F1626" s="2"/>
      <c r="G1626" s="2"/>
      <c r="H1626" s="2"/>
      <c r="I1626" s="2"/>
      <c r="J1626" s="2"/>
      <c r="K1626" s="2"/>
    </row>
    <row r="1627" spans="5:11" x14ac:dyDescent="0.25">
      <c r="E1627" s="2"/>
      <c r="F1627" s="2"/>
      <c r="G1627" s="2"/>
      <c r="H1627" s="2"/>
      <c r="I1627" s="2"/>
      <c r="J1627" s="2"/>
      <c r="K1627" s="2"/>
    </row>
    <row r="1628" spans="5:11" x14ac:dyDescent="0.25">
      <c r="E1628" s="2"/>
      <c r="F1628" s="2"/>
      <c r="G1628" s="2"/>
      <c r="H1628" s="2"/>
      <c r="I1628" s="2"/>
      <c r="J1628" s="2"/>
      <c r="K1628" s="2"/>
    </row>
    <row r="1629" spans="5:11" x14ac:dyDescent="0.25">
      <c r="E1629" s="2"/>
      <c r="F1629" s="2"/>
      <c r="G1629" s="2"/>
      <c r="H1629" s="2"/>
      <c r="I1629" s="2"/>
      <c r="J1629" s="2"/>
      <c r="K1629" s="2"/>
    </row>
    <row r="1630" spans="5:11" x14ac:dyDescent="0.25">
      <c r="E1630" s="2"/>
      <c r="F1630" s="2"/>
      <c r="G1630" s="2"/>
      <c r="H1630" s="2"/>
      <c r="I1630" s="2"/>
      <c r="J1630" s="2"/>
      <c r="K1630" s="2"/>
    </row>
    <row r="1631" spans="5:11" x14ac:dyDescent="0.25">
      <c r="E1631" s="2"/>
      <c r="F1631" s="2"/>
      <c r="G1631" s="2"/>
      <c r="H1631" s="2"/>
      <c r="I1631" s="2"/>
      <c r="J1631" s="2"/>
      <c r="K1631" s="2"/>
    </row>
    <row r="1632" spans="5:11" x14ac:dyDescent="0.25">
      <c r="E1632" s="2"/>
      <c r="F1632" s="2"/>
      <c r="G1632" s="2"/>
      <c r="H1632" s="2"/>
      <c r="I1632" s="2"/>
      <c r="J1632" s="2"/>
      <c r="K1632" s="2"/>
    </row>
    <row r="1633" spans="5:11" x14ac:dyDescent="0.25">
      <c r="E1633" s="2"/>
      <c r="F1633" s="2"/>
      <c r="G1633" s="2"/>
      <c r="H1633" s="2"/>
      <c r="I1633" s="2"/>
      <c r="J1633" s="2"/>
      <c r="K1633" s="2"/>
    </row>
    <row r="1634" spans="5:11" x14ac:dyDescent="0.25">
      <c r="E1634" s="2"/>
      <c r="F1634" s="2"/>
      <c r="G1634" s="2"/>
      <c r="H1634" s="2"/>
      <c r="I1634" s="2"/>
      <c r="J1634" s="2"/>
      <c r="K1634" s="2"/>
    </row>
    <row r="1635" spans="5:11" x14ac:dyDescent="0.25">
      <c r="E1635" s="2"/>
      <c r="F1635" s="2"/>
      <c r="G1635" s="2"/>
      <c r="H1635" s="2"/>
      <c r="I1635" s="2"/>
      <c r="J1635" s="2"/>
      <c r="K1635" s="2"/>
    </row>
    <row r="1636" spans="5:11" x14ac:dyDescent="0.25">
      <c r="E1636" s="2"/>
      <c r="F1636" s="2"/>
      <c r="G1636" s="2"/>
      <c r="H1636" s="2"/>
      <c r="I1636" s="2"/>
      <c r="J1636" s="2"/>
      <c r="K1636" s="2"/>
    </row>
    <row r="1637" spans="5:11" x14ac:dyDescent="0.25">
      <c r="E1637" s="2"/>
      <c r="F1637" s="2"/>
      <c r="G1637" s="2"/>
      <c r="H1637" s="2"/>
      <c r="I1637" s="2"/>
      <c r="J1637" s="2"/>
      <c r="K1637" s="2"/>
    </row>
    <row r="1638" spans="5:11" x14ac:dyDescent="0.25">
      <c r="E1638" s="2"/>
      <c r="F1638" s="2"/>
      <c r="G1638" s="2"/>
      <c r="H1638" s="2"/>
      <c r="I1638" s="2"/>
      <c r="J1638" s="2"/>
      <c r="K1638" s="2"/>
    </row>
    <row r="1639" spans="5:11" x14ac:dyDescent="0.25">
      <c r="E1639" s="2"/>
      <c r="F1639" s="2"/>
      <c r="G1639" s="2"/>
      <c r="H1639" s="2"/>
      <c r="I1639" s="2"/>
      <c r="J1639" s="2"/>
      <c r="K1639" s="2"/>
    </row>
    <row r="1640" spans="5:11" x14ac:dyDescent="0.25">
      <c r="E1640" s="2"/>
      <c r="F1640" s="2"/>
      <c r="G1640" s="2"/>
      <c r="H1640" s="2"/>
      <c r="I1640" s="2"/>
      <c r="J1640" s="2"/>
      <c r="K1640" s="2"/>
    </row>
    <row r="1641" spans="5:11" x14ac:dyDescent="0.25">
      <c r="E1641" s="2"/>
      <c r="F1641" s="2"/>
      <c r="G1641" s="2"/>
      <c r="H1641" s="2"/>
      <c r="I1641" s="2"/>
      <c r="J1641" s="2"/>
      <c r="K1641" s="2"/>
    </row>
    <row r="1642" spans="5:11" x14ac:dyDescent="0.25">
      <c r="E1642" s="2"/>
      <c r="F1642" s="2"/>
      <c r="G1642" s="2"/>
      <c r="H1642" s="2"/>
      <c r="I1642" s="2"/>
      <c r="J1642" s="2"/>
      <c r="K1642" s="2"/>
    </row>
    <row r="1643" spans="5:11" x14ac:dyDescent="0.25">
      <c r="E1643" s="2"/>
      <c r="F1643" s="2"/>
      <c r="G1643" s="2"/>
      <c r="H1643" s="2"/>
      <c r="I1643" s="2"/>
      <c r="J1643" s="2"/>
      <c r="K1643" s="2"/>
    </row>
    <row r="1644" spans="5:11" x14ac:dyDescent="0.25">
      <c r="E1644" s="2"/>
      <c r="F1644" s="2"/>
      <c r="G1644" s="2"/>
      <c r="H1644" s="2"/>
      <c r="I1644" s="2"/>
      <c r="J1644" s="2"/>
      <c r="K1644" s="2"/>
    </row>
    <row r="1645" spans="5:11" x14ac:dyDescent="0.25">
      <c r="E1645" s="2"/>
      <c r="F1645" s="2"/>
      <c r="G1645" s="2"/>
      <c r="H1645" s="2"/>
      <c r="I1645" s="2"/>
      <c r="J1645" s="2"/>
      <c r="K1645" s="2"/>
    </row>
    <row r="1646" spans="5:11" x14ac:dyDescent="0.25">
      <c r="E1646" s="2"/>
      <c r="F1646" s="2"/>
      <c r="G1646" s="2"/>
      <c r="H1646" s="2"/>
      <c r="I1646" s="2"/>
      <c r="J1646" s="2"/>
      <c r="K1646" s="2"/>
    </row>
    <row r="1647" spans="5:11" x14ac:dyDescent="0.25">
      <c r="E1647" s="2"/>
      <c r="F1647" s="2"/>
      <c r="G1647" s="2"/>
      <c r="H1647" s="2"/>
      <c r="I1647" s="2"/>
      <c r="J1647" s="2"/>
      <c r="K1647" s="2"/>
    </row>
    <row r="1648" spans="5:11" x14ac:dyDescent="0.25">
      <c r="E1648" s="2"/>
      <c r="F1648" s="2"/>
      <c r="G1648" s="2"/>
      <c r="H1648" s="2"/>
      <c r="I1648" s="2"/>
      <c r="J1648" s="2"/>
      <c r="K1648" s="2"/>
    </row>
    <row r="1649" spans="5:11" x14ac:dyDescent="0.25">
      <c r="E1649" s="2"/>
      <c r="F1649" s="2"/>
      <c r="G1649" s="2"/>
      <c r="H1649" s="2"/>
      <c r="I1649" s="2"/>
      <c r="J1649" s="2"/>
      <c r="K1649" s="2"/>
    </row>
    <row r="1650" spans="5:11" x14ac:dyDescent="0.25">
      <c r="E1650" s="2"/>
      <c r="F1650" s="2"/>
      <c r="G1650" s="2"/>
      <c r="H1650" s="2"/>
      <c r="I1650" s="2"/>
      <c r="J1650" s="2"/>
      <c r="K1650" s="2"/>
    </row>
    <row r="1651" spans="5:11" x14ac:dyDescent="0.25">
      <c r="E1651" s="2"/>
      <c r="F1651" s="2"/>
      <c r="G1651" s="2"/>
      <c r="H1651" s="2"/>
      <c r="I1651" s="2"/>
      <c r="J1651" s="2"/>
      <c r="K1651" s="2"/>
    </row>
    <row r="1652" spans="5:11" x14ac:dyDescent="0.25">
      <c r="E1652" s="2"/>
      <c r="F1652" s="2"/>
      <c r="G1652" s="2"/>
      <c r="H1652" s="2"/>
      <c r="I1652" s="2"/>
      <c r="J1652" s="2"/>
      <c r="K1652" s="2"/>
    </row>
    <row r="1653" spans="5:11" x14ac:dyDescent="0.25">
      <c r="E1653" s="2"/>
      <c r="F1653" s="2"/>
      <c r="G1653" s="2"/>
      <c r="H1653" s="2"/>
      <c r="I1653" s="2"/>
      <c r="J1653" s="2"/>
      <c r="K1653" s="2"/>
    </row>
    <row r="1654" spans="5:11" x14ac:dyDescent="0.25">
      <c r="E1654" s="2"/>
      <c r="F1654" s="2"/>
      <c r="G1654" s="2"/>
      <c r="H1654" s="2"/>
      <c r="I1654" s="2"/>
      <c r="J1654" s="2"/>
      <c r="K1654" s="2"/>
    </row>
    <row r="1655" spans="5:11" x14ac:dyDescent="0.25">
      <c r="E1655" s="2"/>
      <c r="F1655" s="2"/>
      <c r="G1655" s="2"/>
      <c r="H1655" s="2"/>
      <c r="I1655" s="2"/>
      <c r="J1655" s="2"/>
      <c r="K1655" s="2"/>
    </row>
    <row r="1656" spans="5:11" x14ac:dyDescent="0.25">
      <c r="E1656" s="2"/>
      <c r="F1656" s="2"/>
      <c r="G1656" s="2"/>
      <c r="H1656" s="2"/>
      <c r="I1656" s="2"/>
      <c r="J1656" s="2"/>
      <c r="K1656" s="2"/>
    </row>
    <row r="1657" spans="5:11" x14ac:dyDescent="0.25">
      <c r="E1657" s="2"/>
      <c r="F1657" s="2"/>
      <c r="G1657" s="2"/>
      <c r="H1657" s="2"/>
      <c r="I1657" s="2"/>
      <c r="J1657" s="2"/>
      <c r="K1657" s="2"/>
    </row>
    <row r="1658" spans="5:11" x14ac:dyDescent="0.25">
      <c r="E1658" s="2"/>
      <c r="F1658" s="2"/>
      <c r="G1658" s="2"/>
      <c r="H1658" s="2"/>
      <c r="I1658" s="2"/>
      <c r="J1658" s="2"/>
      <c r="K1658" s="2"/>
    </row>
    <row r="1659" spans="5:11" x14ac:dyDescent="0.25">
      <c r="E1659" s="2"/>
      <c r="F1659" s="2"/>
      <c r="G1659" s="2"/>
      <c r="H1659" s="2"/>
      <c r="I1659" s="2"/>
      <c r="J1659" s="2"/>
      <c r="K1659" s="2"/>
    </row>
    <row r="1660" spans="5:11" x14ac:dyDescent="0.25">
      <c r="E1660" s="2"/>
      <c r="F1660" s="2"/>
      <c r="G1660" s="2"/>
      <c r="H1660" s="2"/>
      <c r="I1660" s="2"/>
      <c r="J1660" s="2"/>
      <c r="K1660" s="2"/>
    </row>
    <row r="1661" spans="5:11" x14ac:dyDescent="0.25">
      <c r="E1661" s="2"/>
      <c r="F1661" s="2"/>
      <c r="G1661" s="2"/>
      <c r="H1661" s="2"/>
      <c r="I1661" s="2"/>
      <c r="J1661" s="2"/>
      <c r="K1661" s="2"/>
    </row>
    <row r="1662" spans="5:11" x14ac:dyDescent="0.25">
      <c r="E1662" s="2"/>
      <c r="F1662" s="2"/>
      <c r="G1662" s="2"/>
      <c r="H1662" s="2"/>
      <c r="I1662" s="2"/>
      <c r="J1662" s="2"/>
      <c r="K1662" s="2"/>
    </row>
    <row r="1663" spans="5:11" x14ac:dyDescent="0.25">
      <c r="E1663" s="2"/>
      <c r="F1663" s="2"/>
      <c r="G1663" s="2"/>
      <c r="H1663" s="2"/>
      <c r="I1663" s="2"/>
      <c r="J1663" s="2"/>
      <c r="K1663" s="2"/>
    </row>
    <row r="1664" spans="5:11" x14ac:dyDescent="0.25">
      <c r="E1664" s="2"/>
      <c r="F1664" s="2"/>
      <c r="G1664" s="2"/>
      <c r="H1664" s="2"/>
      <c r="I1664" s="2"/>
      <c r="J1664" s="2"/>
      <c r="K1664" s="2"/>
    </row>
    <row r="1665" spans="5:11" x14ac:dyDescent="0.25">
      <c r="E1665" s="2"/>
      <c r="F1665" s="2"/>
      <c r="G1665" s="2"/>
      <c r="H1665" s="2"/>
      <c r="I1665" s="2"/>
      <c r="J1665" s="2"/>
      <c r="K1665" s="2"/>
    </row>
    <row r="1666" spans="5:11" x14ac:dyDescent="0.25">
      <c r="E1666" s="2"/>
      <c r="F1666" s="2"/>
      <c r="G1666" s="2"/>
      <c r="H1666" s="2"/>
      <c r="I1666" s="2"/>
      <c r="J1666" s="2"/>
      <c r="K1666" s="2"/>
    </row>
    <row r="1667" spans="5:11" x14ac:dyDescent="0.25">
      <c r="E1667" s="2"/>
      <c r="F1667" s="2"/>
      <c r="G1667" s="2"/>
      <c r="H1667" s="2"/>
      <c r="I1667" s="2"/>
      <c r="J1667" s="2"/>
      <c r="K1667" s="2"/>
    </row>
    <row r="1668" spans="5:11" x14ac:dyDescent="0.25">
      <c r="E1668" s="2"/>
      <c r="F1668" s="2"/>
      <c r="G1668" s="2"/>
      <c r="H1668" s="2"/>
      <c r="I1668" s="2"/>
      <c r="J1668" s="2"/>
      <c r="K1668" s="2"/>
    </row>
    <row r="1669" spans="5:11" x14ac:dyDescent="0.25">
      <c r="E1669" s="2"/>
      <c r="F1669" s="2"/>
      <c r="G1669" s="2"/>
      <c r="H1669" s="2"/>
      <c r="I1669" s="2"/>
      <c r="J1669" s="2"/>
      <c r="K1669" s="2"/>
    </row>
    <row r="1670" spans="5:11" x14ac:dyDescent="0.25">
      <c r="E1670" s="2"/>
      <c r="F1670" s="2"/>
      <c r="G1670" s="2"/>
      <c r="H1670" s="2"/>
      <c r="I1670" s="2"/>
      <c r="J1670" s="2"/>
      <c r="K1670" s="2"/>
    </row>
    <row r="1671" spans="5:11" x14ac:dyDescent="0.25">
      <c r="E1671" s="2"/>
      <c r="F1671" s="2"/>
      <c r="G1671" s="2"/>
      <c r="H1671" s="2"/>
      <c r="I1671" s="2"/>
      <c r="J1671" s="2"/>
      <c r="K1671" s="2"/>
    </row>
    <row r="1672" spans="5:11" x14ac:dyDescent="0.25">
      <c r="E1672" s="2"/>
      <c r="F1672" s="2"/>
      <c r="G1672" s="2"/>
      <c r="H1672" s="2"/>
      <c r="I1672" s="2"/>
      <c r="J1672" s="2"/>
      <c r="K1672" s="2"/>
    </row>
    <row r="1673" spans="5:11" x14ac:dyDescent="0.25">
      <c r="E1673" s="2"/>
      <c r="F1673" s="2"/>
      <c r="G1673" s="2"/>
      <c r="H1673" s="2"/>
      <c r="I1673" s="2"/>
      <c r="J1673" s="2"/>
      <c r="K1673" s="2"/>
    </row>
    <row r="1674" spans="5:11" x14ac:dyDescent="0.25">
      <c r="E1674" s="2"/>
      <c r="F1674" s="2"/>
      <c r="G1674" s="2"/>
      <c r="H1674" s="2"/>
      <c r="I1674" s="2"/>
      <c r="J1674" s="2"/>
      <c r="K1674" s="2"/>
    </row>
    <row r="1675" spans="5:11" x14ac:dyDescent="0.25">
      <c r="E1675" s="2"/>
      <c r="F1675" s="2"/>
      <c r="G1675" s="2"/>
      <c r="H1675" s="2"/>
      <c r="I1675" s="2"/>
      <c r="J1675" s="2"/>
      <c r="K1675" s="2"/>
    </row>
    <row r="1676" spans="5:11" x14ac:dyDescent="0.25">
      <c r="E1676" s="2"/>
      <c r="F1676" s="2"/>
      <c r="G1676" s="2"/>
      <c r="H1676" s="2"/>
      <c r="I1676" s="2"/>
      <c r="J1676" s="2"/>
      <c r="K1676" s="2"/>
    </row>
    <row r="1677" spans="5:11" x14ac:dyDescent="0.25">
      <c r="E1677" s="2"/>
      <c r="F1677" s="2"/>
      <c r="G1677" s="2"/>
      <c r="H1677" s="2"/>
      <c r="I1677" s="2"/>
      <c r="J1677" s="2"/>
      <c r="K1677" s="2"/>
    </row>
    <row r="1678" spans="5:11" x14ac:dyDescent="0.25">
      <c r="E1678" s="2"/>
      <c r="F1678" s="2"/>
      <c r="G1678" s="2"/>
      <c r="H1678" s="2"/>
      <c r="I1678" s="2"/>
      <c r="J1678" s="2"/>
      <c r="K1678" s="2"/>
    </row>
    <row r="1679" spans="5:11" x14ac:dyDescent="0.25">
      <c r="E1679" s="2"/>
      <c r="F1679" s="2"/>
      <c r="G1679" s="2"/>
      <c r="H1679" s="2"/>
      <c r="I1679" s="2"/>
      <c r="J1679" s="2"/>
      <c r="K1679" s="2"/>
    </row>
    <row r="1680" spans="5:11" x14ac:dyDescent="0.25">
      <c r="E1680" s="2"/>
      <c r="F1680" s="2"/>
      <c r="G1680" s="2"/>
      <c r="H1680" s="2"/>
      <c r="I1680" s="2"/>
      <c r="J1680" s="2"/>
      <c r="K1680" s="2"/>
    </row>
    <row r="1681" spans="5:11" x14ac:dyDescent="0.25">
      <c r="E1681" s="2"/>
      <c r="F1681" s="2"/>
      <c r="G1681" s="2"/>
      <c r="H1681" s="2"/>
      <c r="I1681" s="2"/>
      <c r="J1681" s="2"/>
      <c r="K1681" s="2"/>
    </row>
    <row r="1682" spans="5:11" x14ac:dyDescent="0.25">
      <c r="E1682" s="2"/>
      <c r="F1682" s="2"/>
      <c r="G1682" s="2"/>
      <c r="H1682" s="2"/>
      <c r="I1682" s="2"/>
      <c r="J1682" s="2"/>
      <c r="K1682" s="2"/>
    </row>
    <row r="1683" spans="5:11" x14ac:dyDescent="0.25">
      <c r="E1683" s="2"/>
      <c r="F1683" s="2"/>
      <c r="G1683" s="2"/>
      <c r="H1683" s="2"/>
      <c r="I1683" s="2"/>
      <c r="J1683" s="2"/>
      <c r="K1683" s="2"/>
    </row>
    <row r="1684" spans="5:11" x14ac:dyDescent="0.25">
      <c r="E1684" s="2"/>
      <c r="F1684" s="2"/>
      <c r="G1684" s="2"/>
      <c r="H1684" s="2"/>
      <c r="I1684" s="2"/>
      <c r="J1684" s="2"/>
      <c r="K1684" s="2"/>
    </row>
    <row r="1685" spans="5:11" x14ac:dyDescent="0.25">
      <c r="E1685" s="2"/>
      <c r="F1685" s="2"/>
      <c r="G1685" s="2"/>
      <c r="H1685" s="2"/>
      <c r="I1685" s="2"/>
      <c r="J1685" s="2"/>
      <c r="K1685" s="2"/>
    </row>
    <row r="1686" spans="5:11" x14ac:dyDescent="0.25">
      <c r="E1686" s="2"/>
      <c r="F1686" s="2"/>
      <c r="G1686" s="2"/>
      <c r="H1686" s="2"/>
      <c r="I1686" s="2"/>
      <c r="J1686" s="2"/>
      <c r="K1686" s="2"/>
    </row>
    <row r="1687" spans="5:11" x14ac:dyDescent="0.25">
      <c r="E1687" s="2"/>
      <c r="F1687" s="2"/>
      <c r="G1687" s="2"/>
      <c r="H1687" s="2"/>
      <c r="I1687" s="2"/>
      <c r="J1687" s="2"/>
      <c r="K1687" s="2"/>
    </row>
    <row r="1688" spans="5:11" x14ac:dyDescent="0.25">
      <c r="E1688" s="2"/>
      <c r="F1688" s="2"/>
      <c r="G1688" s="2"/>
      <c r="H1688" s="2"/>
      <c r="I1688" s="2"/>
      <c r="J1688" s="2"/>
      <c r="K1688" s="2"/>
    </row>
    <row r="1689" spans="5:11" x14ac:dyDescent="0.25">
      <c r="E1689" s="2"/>
      <c r="F1689" s="2"/>
      <c r="G1689" s="2"/>
      <c r="H1689" s="2"/>
      <c r="I1689" s="2"/>
      <c r="J1689" s="2"/>
      <c r="K1689" s="2"/>
    </row>
    <row r="1690" spans="5:11" x14ac:dyDescent="0.25">
      <c r="E1690" s="2"/>
      <c r="F1690" s="2"/>
      <c r="G1690" s="2"/>
      <c r="H1690" s="2"/>
      <c r="I1690" s="2"/>
      <c r="J1690" s="2"/>
      <c r="K1690" s="2"/>
    </row>
    <row r="1691" spans="5:11" x14ac:dyDescent="0.25">
      <c r="E1691" s="2"/>
      <c r="F1691" s="2"/>
      <c r="G1691" s="2"/>
      <c r="H1691" s="2"/>
      <c r="I1691" s="2"/>
      <c r="J1691" s="2"/>
      <c r="K1691" s="2"/>
    </row>
    <row r="1692" spans="5:11" x14ac:dyDescent="0.25">
      <c r="E1692" s="2"/>
      <c r="F1692" s="2"/>
      <c r="G1692" s="2"/>
      <c r="H1692" s="2"/>
      <c r="I1692" s="2"/>
      <c r="J1692" s="2"/>
      <c r="K1692" s="2"/>
    </row>
    <row r="1693" spans="5:11" x14ac:dyDescent="0.25">
      <c r="E1693" s="2"/>
      <c r="F1693" s="2"/>
      <c r="G1693" s="2"/>
      <c r="H1693" s="2"/>
      <c r="I1693" s="2"/>
      <c r="J1693" s="2"/>
      <c r="K1693" s="2"/>
    </row>
    <row r="1694" spans="5:11" x14ac:dyDescent="0.25">
      <c r="E1694" s="2"/>
      <c r="F1694" s="2"/>
      <c r="G1694" s="2"/>
      <c r="H1694" s="2"/>
      <c r="I1694" s="2"/>
      <c r="J1694" s="2"/>
      <c r="K1694" s="2"/>
    </row>
    <row r="1695" spans="5:11" x14ac:dyDescent="0.25">
      <c r="E1695" s="2"/>
      <c r="F1695" s="2"/>
      <c r="G1695" s="2"/>
      <c r="H1695" s="2"/>
      <c r="I1695" s="2"/>
      <c r="J1695" s="2"/>
      <c r="K1695" s="2"/>
    </row>
    <row r="1696" spans="5:11" x14ac:dyDescent="0.25">
      <c r="E1696" s="2"/>
      <c r="F1696" s="2"/>
      <c r="G1696" s="2"/>
      <c r="H1696" s="2"/>
      <c r="I1696" s="2"/>
      <c r="J1696" s="2"/>
      <c r="K1696" s="2"/>
    </row>
    <row r="1697" spans="5:11" x14ac:dyDescent="0.25">
      <c r="E1697" s="2"/>
      <c r="F1697" s="2"/>
      <c r="G1697" s="2"/>
      <c r="H1697" s="2"/>
      <c r="I1697" s="2"/>
      <c r="J1697" s="2"/>
      <c r="K1697" s="2"/>
    </row>
    <row r="1698" spans="5:11" x14ac:dyDescent="0.25">
      <c r="E1698" s="2"/>
      <c r="F1698" s="2"/>
      <c r="G1698" s="2"/>
      <c r="H1698" s="2"/>
      <c r="I1698" s="2"/>
      <c r="J1698" s="2"/>
      <c r="K1698" s="2"/>
    </row>
    <row r="1699" spans="5:11" x14ac:dyDescent="0.25">
      <c r="E1699" s="2"/>
      <c r="F1699" s="2"/>
      <c r="G1699" s="2"/>
      <c r="H1699" s="2"/>
      <c r="I1699" s="2"/>
      <c r="J1699" s="2"/>
      <c r="K1699" s="2"/>
    </row>
    <row r="1700" spans="5:11" x14ac:dyDescent="0.25">
      <c r="E1700" s="2"/>
      <c r="F1700" s="2"/>
      <c r="G1700" s="2"/>
      <c r="H1700" s="2"/>
      <c r="I1700" s="2"/>
      <c r="J1700" s="2"/>
      <c r="K1700" s="2"/>
    </row>
    <row r="1701" spans="5:11" x14ac:dyDescent="0.25">
      <c r="E1701" s="2"/>
      <c r="F1701" s="2"/>
      <c r="G1701" s="2"/>
      <c r="H1701" s="2"/>
      <c r="I1701" s="2"/>
      <c r="J1701" s="2"/>
      <c r="K1701" s="2"/>
    </row>
    <row r="1702" spans="5:11" x14ac:dyDescent="0.25">
      <c r="E1702" s="2"/>
      <c r="F1702" s="2"/>
      <c r="G1702" s="2"/>
      <c r="H1702" s="2"/>
      <c r="I1702" s="2"/>
      <c r="J1702" s="2"/>
      <c r="K1702" s="2"/>
    </row>
    <row r="1703" spans="5:11" x14ac:dyDescent="0.25">
      <c r="E1703" s="2"/>
      <c r="F1703" s="2"/>
      <c r="G1703" s="2"/>
      <c r="H1703" s="2"/>
      <c r="I1703" s="2"/>
      <c r="J1703" s="2"/>
      <c r="K1703" s="2"/>
    </row>
    <row r="1704" spans="5:11" x14ac:dyDescent="0.25">
      <c r="E1704" s="2"/>
      <c r="F1704" s="2"/>
      <c r="G1704" s="2"/>
      <c r="H1704" s="2"/>
      <c r="I1704" s="2"/>
      <c r="J1704" s="2"/>
      <c r="K1704" s="2"/>
    </row>
    <row r="1705" spans="5:11" x14ac:dyDescent="0.25">
      <c r="E1705" s="2"/>
      <c r="F1705" s="2"/>
      <c r="G1705" s="2"/>
      <c r="H1705" s="2"/>
      <c r="I1705" s="2"/>
      <c r="J1705" s="2"/>
      <c r="K1705" s="2"/>
    </row>
    <row r="1706" spans="5:11" x14ac:dyDescent="0.25">
      <c r="E1706" s="2"/>
      <c r="F1706" s="2"/>
      <c r="G1706" s="2"/>
      <c r="H1706" s="2"/>
      <c r="I1706" s="2"/>
      <c r="J1706" s="2"/>
      <c r="K1706" s="2"/>
    </row>
    <row r="1707" spans="5:11" x14ac:dyDescent="0.25">
      <c r="E1707" s="2"/>
      <c r="F1707" s="2"/>
      <c r="G1707" s="2"/>
      <c r="H1707" s="2"/>
      <c r="I1707" s="2"/>
      <c r="J1707" s="2"/>
      <c r="K1707" s="2"/>
    </row>
    <row r="1708" spans="5:11" x14ac:dyDescent="0.25">
      <c r="E1708" s="2"/>
      <c r="F1708" s="2"/>
      <c r="G1708" s="2"/>
      <c r="H1708" s="2"/>
      <c r="I1708" s="2"/>
      <c r="J1708" s="2"/>
      <c r="K1708" s="2"/>
    </row>
    <row r="1709" spans="5:11" x14ac:dyDescent="0.25">
      <c r="E1709" s="2"/>
      <c r="F1709" s="2"/>
      <c r="G1709" s="2"/>
      <c r="H1709" s="2"/>
      <c r="I1709" s="2"/>
      <c r="J1709" s="2"/>
      <c r="K1709" s="2"/>
    </row>
    <row r="1710" spans="5:11" x14ac:dyDescent="0.25">
      <c r="E1710" s="2"/>
      <c r="F1710" s="2"/>
      <c r="G1710" s="2"/>
      <c r="H1710" s="2"/>
      <c r="I1710" s="2"/>
      <c r="J1710" s="2"/>
      <c r="K1710" s="2"/>
    </row>
    <row r="1711" spans="5:11" x14ac:dyDescent="0.25">
      <c r="E1711" s="2"/>
      <c r="F1711" s="2"/>
      <c r="G1711" s="2"/>
      <c r="H1711" s="2"/>
      <c r="I1711" s="2"/>
      <c r="J1711" s="2"/>
      <c r="K1711" s="2"/>
    </row>
    <row r="1712" spans="5:11" x14ac:dyDescent="0.25">
      <c r="E1712" s="2"/>
      <c r="F1712" s="2"/>
      <c r="G1712" s="2"/>
      <c r="H1712" s="2"/>
      <c r="I1712" s="2"/>
      <c r="J1712" s="2"/>
      <c r="K1712" s="2"/>
    </row>
    <row r="1713" spans="5:11" x14ac:dyDescent="0.25">
      <c r="E1713" s="2"/>
      <c r="F1713" s="2"/>
      <c r="G1713" s="2"/>
      <c r="H1713" s="2"/>
      <c r="I1713" s="2"/>
      <c r="J1713" s="2"/>
      <c r="K1713" s="2"/>
    </row>
    <row r="1714" spans="5:11" x14ac:dyDescent="0.25">
      <c r="E1714" s="2"/>
      <c r="F1714" s="2"/>
      <c r="G1714" s="2"/>
      <c r="H1714" s="2"/>
      <c r="I1714" s="2"/>
      <c r="J1714" s="2"/>
      <c r="K1714" s="2"/>
    </row>
    <row r="1715" spans="5:11" x14ac:dyDescent="0.25">
      <c r="E1715" s="2"/>
      <c r="F1715" s="2"/>
      <c r="G1715" s="2"/>
      <c r="H1715" s="2"/>
      <c r="I1715" s="2"/>
      <c r="J1715" s="2"/>
      <c r="K1715" s="2"/>
    </row>
    <row r="1716" spans="5:11" x14ac:dyDescent="0.25">
      <c r="E1716" s="2"/>
      <c r="F1716" s="2"/>
      <c r="G1716" s="2"/>
      <c r="H1716" s="2"/>
      <c r="I1716" s="2"/>
      <c r="J1716" s="2"/>
      <c r="K1716" s="2"/>
    </row>
    <row r="1717" spans="5:11" x14ac:dyDescent="0.25">
      <c r="E1717" s="2"/>
      <c r="F1717" s="2"/>
      <c r="G1717" s="2"/>
      <c r="H1717" s="2"/>
      <c r="I1717" s="2"/>
      <c r="J1717" s="2"/>
      <c r="K1717" s="2"/>
    </row>
    <row r="1718" spans="5:11" x14ac:dyDescent="0.25">
      <c r="E1718" s="2"/>
      <c r="F1718" s="2"/>
      <c r="G1718" s="2"/>
      <c r="H1718" s="2"/>
      <c r="I1718" s="2"/>
      <c r="J1718" s="2"/>
      <c r="K1718" s="2"/>
    </row>
    <row r="1719" spans="5:11" x14ac:dyDescent="0.25">
      <c r="E1719" s="2"/>
      <c r="F1719" s="2"/>
      <c r="G1719" s="2"/>
      <c r="H1719" s="2"/>
      <c r="I1719" s="2"/>
      <c r="J1719" s="2"/>
      <c r="K1719" s="2"/>
    </row>
    <row r="1720" spans="5:11" x14ac:dyDescent="0.25">
      <c r="E1720" s="2"/>
      <c r="F1720" s="2"/>
      <c r="G1720" s="2"/>
      <c r="H1720" s="2"/>
      <c r="I1720" s="2"/>
      <c r="J1720" s="2"/>
      <c r="K1720" s="2"/>
    </row>
    <row r="1721" spans="5:11" x14ac:dyDescent="0.25">
      <c r="E1721" s="2"/>
      <c r="F1721" s="2"/>
      <c r="G1721" s="2"/>
      <c r="H1721" s="2"/>
      <c r="I1721" s="2"/>
      <c r="J1721" s="2"/>
      <c r="K1721" s="2"/>
    </row>
    <row r="1722" spans="5:11" x14ac:dyDescent="0.25">
      <c r="E1722" s="2"/>
      <c r="F1722" s="2"/>
      <c r="G1722" s="2"/>
      <c r="H1722" s="2"/>
      <c r="I1722" s="2"/>
      <c r="J1722" s="2"/>
      <c r="K1722" s="2"/>
    </row>
    <row r="1723" spans="5:11" x14ac:dyDescent="0.25">
      <c r="E1723" s="2"/>
      <c r="F1723" s="2"/>
      <c r="G1723" s="2"/>
      <c r="H1723" s="2"/>
      <c r="I1723" s="2"/>
      <c r="J1723" s="2"/>
      <c r="K1723" s="2"/>
    </row>
    <row r="1724" spans="5:11" x14ac:dyDescent="0.25">
      <c r="E1724" s="2"/>
      <c r="F1724" s="2"/>
      <c r="G1724" s="2"/>
      <c r="H1724" s="2"/>
      <c r="I1724" s="2"/>
      <c r="J1724" s="2"/>
      <c r="K1724" s="2"/>
    </row>
    <row r="1725" spans="5:11" x14ac:dyDescent="0.25">
      <c r="E1725" s="2"/>
      <c r="F1725" s="2"/>
      <c r="G1725" s="2"/>
      <c r="H1725" s="2"/>
      <c r="I1725" s="2"/>
      <c r="J1725" s="2"/>
      <c r="K1725" s="2"/>
    </row>
    <row r="1726" spans="5:11" x14ac:dyDescent="0.25">
      <c r="E1726" s="2"/>
      <c r="F1726" s="2"/>
      <c r="G1726" s="2"/>
      <c r="H1726" s="2"/>
      <c r="I1726" s="2"/>
      <c r="J1726" s="2"/>
      <c r="K1726" s="2"/>
    </row>
    <row r="1727" spans="5:11" x14ac:dyDescent="0.25">
      <c r="E1727" s="2"/>
      <c r="F1727" s="2"/>
      <c r="G1727" s="2"/>
      <c r="H1727" s="2"/>
      <c r="I1727" s="2"/>
      <c r="J1727" s="2"/>
      <c r="K1727" s="2"/>
    </row>
    <row r="1728" spans="5:11" x14ac:dyDescent="0.25">
      <c r="E1728" s="2"/>
      <c r="F1728" s="2"/>
      <c r="G1728" s="2"/>
      <c r="H1728" s="2"/>
      <c r="I1728" s="2"/>
      <c r="J1728" s="2"/>
      <c r="K1728" s="2"/>
    </row>
    <row r="1729" spans="5:11" x14ac:dyDescent="0.25">
      <c r="E1729" s="2"/>
      <c r="F1729" s="2"/>
      <c r="G1729" s="2"/>
      <c r="H1729" s="2"/>
      <c r="I1729" s="2"/>
      <c r="J1729" s="2"/>
      <c r="K1729" s="2"/>
    </row>
    <row r="1730" spans="5:11" x14ac:dyDescent="0.25">
      <c r="E1730" s="2"/>
      <c r="F1730" s="2"/>
      <c r="G1730" s="2"/>
      <c r="H1730" s="2"/>
      <c r="I1730" s="2"/>
      <c r="J1730" s="2"/>
      <c r="K1730" s="2"/>
    </row>
    <row r="1731" spans="5:11" x14ac:dyDescent="0.25">
      <c r="E1731" s="2"/>
      <c r="F1731" s="2"/>
      <c r="G1731" s="2"/>
      <c r="H1731" s="2"/>
      <c r="I1731" s="2"/>
      <c r="J1731" s="2"/>
      <c r="K1731" s="2"/>
    </row>
    <row r="1732" spans="5:11" x14ac:dyDescent="0.25">
      <c r="E1732" s="2"/>
      <c r="F1732" s="2"/>
      <c r="G1732" s="2"/>
      <c r="H1732" s="2"/>
      <c r="I1732" s="2"/>
      <c r="J1732" s="2"/>
      <c r="K1732" s="2"/>
    </row>
    <row r="1733" spans="5:11" x14ac:dyDescent="0.25">
      <c r="E1733" s="2"/>
      <c r="F1733" s="2"/>
      <c r="G1733" s="2"/>
      <c r="H1733" s="2"/>
      <c r="I1733" s="2"/>
      <c r="J1733" s="2"/>
      <c r="K1733" s="2"/>
    </row>
    <row r="1734" spans="5:11" x14ac:dyDescent="0.25">
      <c r="E1734" s="2"/>
      <c r="F1734" s="2"/>
      <c r="G1734" s="2"/>
      <c r="H1734" s="2"/>
      <c r="I1734" s="2"/>
      <c r="J1734" s="2"/>
      <c r="K1734" s="2"/>
    </row>
    <row r="1735" spans="5:11" x14ac:dyDescent="0.25">
      <c r="E1735" s="2"/>
      <c r="F1735" s="2"/>
      <c r="G1735" s="2"/>
      <c r="H1735" s="2"/>
      <c r="I1735" s="2"/>
      <c r="J1735" s="2"/>
      <c r="K1735" s="2"/>
    </row>
    <row r="1736" spans="5:11" x14ac:dyDescent="0.25">
      <c r="E1736" s="2"/>
      <c r="F1736" s="2"/>
      <c r="G1736" s="2"/>
      <c r="H1736" s="2"/>
      <c r="I1736" s="2"/>
      <c r="J1736" s="2"/>
      <c r="K1736" s="2"/>
    </row>
    <row r="1737" spans="5:11" x14ac:dyDescent="0.25">
      <c r="E1737" s="2"/>
      <c r="F1737" s="2"/>
      <c r="G1737" s="2"/>
      <c r="H1737" s="2"/>
      <c r="I1737" s="2"/>
      <c r="J1737" s="2"/>
      <c r="K1737" s="2"/>
    </row>
    <row r="1738" spans="5:11" x14ac:dyDescent="0.25">
      <c r="E1738" s="2"/>
      <c r="F1738" s="2"/>
      <c r="G1738" s="2"/>
      <c r="H1738" s="2"/>
      <c r="I1738" s="2"/>
      <c r="J1738" s="2"/>
      <c r="K1738" s="2"/>
    </row>
    <row r="1739" spans="5:11" x14ac:dyDescent="0.25">
      <c r="E1739" s="2"/>
      <c r="F1739" s="2"/>
      <c r="G1739" s="2"/>
      <c r="H1739" s="2"/>
      <c r="I1739" s="2"/>
      <c r="J1739" s="2"/>
      <c r="K1739" s="2"/>
    </row>
    <row r="1740" spans="5:11" x14ac:dyDescent="0.25">
      <c r="E1740" s="2"/>
      <c r="F1740" s="2"/>
      <c r="G1740" s="2"/>
      <c r="H1740" s="2"/>
      <c r="I1740" s="2"/>
      <c r="J1740" s="2"/>
      <c r="K1740" s="2"/>
    </row>
    <row r="1741" spans="5:11" x14ac:dyDescent="0.25">
      <c r="E1741" s="2"/>
      <c r="F1741" s="2"/>
      <c r="G1741" s="2"/>
      <c r="H1741" s="2"/>
      <c r="I1741" s="2"/>
      <c r="J1741" s="2"/>
      <c r="K1741" s="2"/>
    </row>
    <row r="1742" spans="5:11" x14ac:dyDescent="0.25">
      <c r="E1742" s="2"/>
      <c r="F1742" s="2"/>
      <c r="G1742" s="2"/>
      <c r="H1742" s="2"/>
      <c r="I1742" s="2"/>
      <c r="J1742" s="2"/>
      <c r="K1742" s="2"/>
    </row>
    <row r="1743" spans="5:11" x14ac:dyDescent="0.25">
      <c r="E1743" s="2"/>
      <c r="F1743" s="2"/>
      <c r="G1743" s="2"/>
      <c r="H1743" s="2"/>
      <c r="I1743" s="2"/>
      <c r="J1743" s="2"/>
      <c r="K1743" s="2"/>
    </row>
    <row r="1744" spans="5:11" x14ac:dyDescent="0.25">
      <c r="E1744" s="2"/>
      <c r="F1744" s="2"/>
      <c r="G1744" s="2"/>
      <c r="H1744" s="2"/>
      <c r="I1744" s="2"/>
      <c r="J1744" s="2"/>
      <c r="K1744" s="2"/>
    </row>
    <row r="1745" spans="6:7" x14ac:dyDescent="0.25">
      <c r="F1745" s="2"/>
      <c r="G1745" s="2"/>
    </row>
    <row r="1746" spans="6:7" x14ac:dyDescent="0.25">
      <c r="F1746" s="2"/>
      <c r="G1746" s="2"/>
    </row>
    <row r="1747" spans="6:7" x14ac:dyDescent="0.25">
      <c r="F1747" s="2"/>
      <c r="G1747" s="2"/>
    </row>
    <row r="1748" spans="6:7" x14ac:dyDescent="0.25">
      <c r="F1748" s="2"/>
      <c r="G1748" s="2"/>
    </row>
    <row r="1749" spans="6:7" x14ac:dyDescent="0.25">
      <c r="F1749" s="2"/>
      <c r="G1749" s="2"/>
    </row>
    <row r="1750" spans="6:7" x14ac:dyDescent="0.25">
      <c r="F1750" s="2"/>
      <c r="G1750" s="2"/>
    </row>
    <row r="1751" spans="6:7" x14ac:dyDescent="0.25">
      <c r="F1751" s="2"/>
      <c r="G1751" s="2"/>
    </row>
    <row r="1752" spans="6:7" x14ac:dyDescent="0.25">
      <c r="F1752" s="2"/>
      <c r="G1752" s="2"/>
    </row>
    <row r="1753" spans="6:7" x14ac:dyDescent="0.25">
      <c r="F1753" s="2"/>
      <c r="G1753" s="2"/>
    </row>
    <row r="1754" spans="6:7" x14ac:dyDescent="0.25">
      <c r="F1754" s="2"/>
      <c r="G1754" s="2"/>
    </row>
    <row r="1755" spans="6:7" x14ac:dyDescent="0.25">
      <c r="F1755" s="2"/>
      <c r="G1755" s="2"/>
    </row>
    <row r="1756" spans="6:7" x14ac:dyDescent="0.25">
      <c r="F1756" s="2"/>
      <c r="G1756" s="2"/>
    </row>
    <row r="1757" spans="6:7" x14ac:dyDescent="0.25">
      <c r="F1757" s="2"/>
      <c r="G1757" s="2"/>
    </row>
    <row r="1758" spans="6:7" x14ac:dyDescent="0.25">
      <c r="F1758" s="2"/>
      <c r="G1758" s="2"/>
    </row>
    <row r="1759" spans="6:7" x14ac:dyDescent="0.25">
      <c r="F1759" s="2"/>
      <c r="G1759" s="2"/>
    </row>
    <row r="1760" spans="6:7" x14ac:dyDescent="0.25">
      <c r="F1760" s="2"/>
      <c r="G1760" s="2"/>
    </row>
    <row r="1761" spans="6:7" x14ac:dyDescent="0.25">
      <c r="F1761" s="2"/>
      <c r="G1761" s="2"/>
    </row>
    <row r="1762" spans="6:7" x14ac:dyDescent="0.25">
      <c r="F1762" s="2"/>
      <c r="G1762" s="2"/>
    </row>
    <row r="1763" spans="6:7" x14ac:dyDescent="0.25">
      <c r="F1763" s="2"/>
      <c r="G1763" s="2"/>
    </row>
    <row r="1764" spans="6:7" x14ac:dyDescent="0.25">
      <c r="F1764" s="2"/>
      <c r="G1764" s="2"/>
    </row>
    <row r="1765" spans="6:7" x14ac:dyDescent="0.25">
      <c r="F1765" s="2"/>
      <c r="G1765" s="2"/>
    </row>
    <row r="1766" spans="6:7" x14ac:dyDescent="0.25">
      <c r="F1766" s="2"/>
      <c r="G1766" s="2"/>
    </row>
    <row r="1767" spans="6:7" x14ac:dyDescent="0.25">
      <c r="F1767" s="2"/>
      <c r="G1767" s="2"/>
    </row>
    <row r="1768" spans="6:7" x14ac:dyDescent="0.25">
      <c r="F1768" s="2"/>
      <c r="G1768" s="2"/>
    </row>
    <row r="1769" spans="6:7" x14ac:dyDescent="0.25">
      <c r="F1769" s="2"/>
      <c r="G1769" s="2"/>
    </row>
    <row r="1770" spans="6:7" x14ac:dyDescent="0.25">
      <c r="F1770" s="2"/>
      <c r="G1770" s="2"/>
    </row>
    <row r="1771" spans="6:7" x14ac:dyDescent="0.25">
      <c r="F1771" s="2"/>
      <c r="G1771" s="2"/>
    </row>
    <row r="1772" spans="6:7" x14ac:dyDescent="0.25">
      <c r="F1772" s="2"/>
      <c r="G1772" s="2"/>
    </row>
    <row r="1773" spans="6:7" x14ac:dyDescent="0.25">
      <c r="F1773" s="2"/>
      <c r="G1773" s="2"/>
    </row>
    <row r="1774" spans="6:7" x14ac:dyDescent="0.25">
      <c r="F1774" s="2"/>
      <c r="G1774" s="2"/>
    </row>
    <row r="1775" spans="6:7" x14ac:dyDescent="0.25">
      <c r="F1775" s="2"/>
      <c r="G1775" s="2"/>
    </row>
    <row r="1776" spans="6:7" x14ac:dyDescent="0.25">
      <c r="F1776" s="2"/>
      <c r="G1776" s="2"/>
    </row>
    <row r="1777" spans="6:7" x14ac:dyDescent="0.25">
      <c r="F1777" s="2"/>
      <c r="G1777" s="2"/>
    </row>
    <row r="1778" spans="6:7" x14ac:dyDescent="0.25">
      <c r="F1778" s="2"/>
      <c r="G1778" s="2"/>
    </row>
    <row r="1779" spans="6:7" x14ac:dyDescent="0.25">
      <c r="F1779" s="2"/>
      <c r="G1779" s="2"/>
    </row>
    <row r="1780" spans="6:7" x14ac:dyDescent="0.25">
      <c r="F1780" s="2"/>
      <c r="G1780" s="2"/>
    </row>
    <row r="1781" spans="6:7" x14ac:dyDescent="0.25">
      <c r="F1781" s="2"/>
      <c r="G1781" s="2"/>
    </row>
    <row r="1782" spans="6:7" x14ac:dyDescent="0.25">
      <c r="F1782" s="2"/>
      <c r="G1782" s="2"/>
    </row>
    <row r="1783" spans="6:7" x14ac:dyDescent="0.25">
      <c r="F1783" s="2"/>
      <c r="G1783" s="2"/>
    </row>
    <row r="1784" spans="6:7" x14ac:dyDescent="0.25">
      <c r="F1784" s="2"/>
      <c r="G1784" s="2"/>
    </row>
    <row r="1785" spans="6:7" x14ac:dyDescent="0.25">
      <c r="F1785" s="2"/>
      <c r="G1785" s="2"/>
    </row>
    <row r="1786" spans="6:7" x14ac:dyDescent="0.25">
      <c r="F1786" s="2"/>
      <c r="G1786" s="2"/>
    </row>
    <row r="1787" spans="6:7" x14ac:dyDescent="0.25">
      <c r="F1787" s="2"/>
      <c r="G1787" s="2"/>
    </row>
  </sheetData>
  <customSheetViews>
    <customSheetView guid="{F0ADC036-509F-4B65-ABB7-BB20C5F9332B}" scale="80" hiddenColumns="1">
      <pane ySplit="4" topLeftCell="A1331" activePane="bottomLeft" state="frozen"/>
      <selection pane="bottomLeft" activeCell="A1347" sqref="A1347"/>
      <pageMargins left="0.75" right="0.75" top="1" bottom="1" header="0.5" footer="0.5"/>
      <pageSetup paperSize="9" orientation="portrait" r:id="rId4"/>
      <headerFooter alignWithMargins="0"/>
    </customSheetView>
    <customSheetView guid="{9D3E0081-5F12-43AE-BF47-15F1B09827A7}" scale="80" showRuler="0">
      <selection activeCell="G9" sqref="G9"/>
      <pageMargins left="0.75" right="0.75" top="1" bottom="1" header="0.5" footer="0.5"/>
      <pageSetup paperSize="9" orientation="portrait" r:id="rId5"/>
      <headerFooter alignWithMargins="0"/>
    </customSheetView>
    <customSheetView guid="{B10EE734-757C-468F-84A1-D1F59B8B98D0}" scale="80" showRuler="0">
      <selection activeCell="G9" sqref="G9"/>
      <pageMargins left="0.75" right="0.75" top="1" bottom="1" header="0.5" footer="0.5"/>
      <pageSetup paperSize="9" orientation="portrait" r:id="rId6"/>
      <headerFooter alignWithMargins="0"/>
    </customSheetView>
    <customSheetView guid="{CFD4B24B-326F-455E-9EE4-C694EF0991A6}" scale="80" hiddenColumns="1">
      <pane ySplit="4" topLeftCell="A545" activePane="bottomLeft" state="frozen"/>
      <selection pane="bottomLeft" activeCell="A560" sqref="A560"/>
      <pageMargins left="0.75" right="0.75" top="1" bottom="1" header="0.5" footer="0.5"/>
      <pageSetup paperSize="9" orientation="portrait" r:id="rId7"/>
      <headerFooter alignWithMargins="0"/>
    </customSheetView>
  </customSheetViews>
  <mergeCells count="1">
    <mergeCell ref="A1:N1"/>
  </mergeCells>
  <phoneticPr fontId="32" type="noConversion"/>
  <pageMargins left="0.75" right="0.75" top="1" bottom="1" header="0.5" footer="0.5"/>
  <pageSetup paperSize="9" orientation="portrait" r:id="rId8"/>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7"/>
  <sheetViews>
    <sheetView topLeftCell="A42" workbookViewId="0">
      <selection activeCell="C53" sqref="C53"/>
    </sheetView>
  </sheetViews>
  <sheetFormatPr defaultColWidth="10.26953125" defaultRowHeight="13.5" x14ac:dyDescent="0.3"/>
  <cols>
    <col min="1" max="1" width="10.1796875" style="130" bestFit="1" customWidth="1"/>
    <col min="2" max="2" width="10.1796875" style="130" customWidth="1"/>
    <col min="3" max="3" width="58.26953125" style="130" bestFit="1" customWidth="1"/>
    <col min="4" max="16384" width="10.26953125" style="130"/>
  </cols>
  <sheetData>
    <row r="1" spans="1:3" x14ac:dyDescent="0.3">
      <c r="A1" s="129" t="s">
        <v>2166</v>
      </c>
      <c r="B1" s="129"/>
      <c r="C1" s="129" t="s">
        <v>2167</v>
      </c>
    </row>
    <row r="2" spans="1:3" s="250" customFormat="1" x14ac:dyDescent="0.3">
      <c r="A2" s="249" t="s">
        <v>2168</v>
      </c>
      <c r="B2" s="249" t="str">
        <f t="shared" ref="B2:B33" si="0">REPLACE(A2,1,3,"")</f>
        <v>010</v>
      </c>
      <c r="C2" s="249" t="s">
        <v>2169</v>
      </c>
    </row>
    <row r="3" spans="1:3" s="250" customFormat="1" x14ac:dyDescent="0.3">
      <c r="A3" s="249" t="s">
        <v>2170</v>
      </c>
      <c r="B3" s="249" t="str">
        <f t="shared" si="0"/>
        <v>011</v>
      </c>
      <c r="C3" s="249" t="s">
        <v>2171</v>
      </c>
    </row>
    <row r="4" spans="1:3" s="250" customFormat="1" x14ac:dyDescent="0.3">
      <c r="A4" s="249" t="s">
        <v>2172</v>
      </c>
      <c r="B4" s="249" t="str">
        <f t="shared" si="0"/>
        <v>011A</v>
      </c>
      <c r="C4" s="249" t="s">
        <v>2173</v>
      </c>
    </row>
    <row r="5" spans="1:3" s="250" customFormat="1" x14ac:dyDescent="0.3">
      <c r="A5" s="249" t="s">
        <v>2174</v>
      </c>
      <c r="B5" s="249" t="str">
        <f t="shared" si="0"/>
        <v>012</v>
      </c>
      <c r="C5" s="249" t="s">
        <v>2175</v>
      </c>
    </row>
    <row r="6" spans="1:3" s="250" customFormat="1" x14ac:dyDescent="0.3">
      <c r="A6" s="249" t="s">
        <v>2176</v>
      </c>
      <c r="B6" s="249" t="str">
        <f t="shared" si="0"/>
        <v>012W</v>
      </c>
      <c r="C6" s="249" t="s">
        <v>2177</v>
      </c>
    </row>
    <row r="7" spans="1:3" s="250" customFormat="1" x14ac:dyDescent="0.3">
      <c r="A7" s="249" t="s">
        <v>2178</v>
      </c>
      <c r="B7" s="249" t="str">
        <f t="shared" si="0"/>
        <v>013</v>
      </c>
      <c r="C7" s="249" t="s">
        <v>2179</v>
      </c>
    </row>
    <row r="8" spans="1:3" s="250" customFormat="1" x14ac:dyDescent="0.3">
      <c r="A8" s="249" t="s">
        <v>2180</v>
      </c>
      <c r="B8" s="249" t="str">
        <f t="shared" si="0"/>
        <v>014R</v>
      </c>
      <c r="C8" s="249" t="s">
        <v>2181</v>
      </c>
    </row>
    <row r="9" spans="1:3" s="250" customFormat="1" x14ac:dyDescent="0.3">
      <c r="A9" s="249" t="s">
        <v>2182</v>
      </c>
      <c r="B9" s="249" t="str">
        <f t="shared" si="0"/>
        <v>015</v>
      </c>
      <c r="C9" s="249" t="s">
        <v>2183</v>
      </c>
    </row>
    <row r="10" spans="1:3" s="250" customFormat="1" x14ac:dyDescent="0.3">
      <c r="A10" s="249" t="s">
        <v>2184</v>
      </c>
      <c r="B10" s="249" t="str">
        <f t="shared" si="0"/>
        <v>016</v>
      </c>
      <c r="C10" s="249" t="s">
        <v>2185</v>
      </c>
    </row>
    <row r="11" spans="1:3" s="250" customFormat="1" x14ac:dyDescent="0.3">
      <c r="A11" s="249" t="s">
        <v>2186</v>
      </c>
      <c r="B11" s="249" t="str">
        <f t="shared" si="0"/>
        <v>017</v>
      </c>
      <c r="C11" s="249" t="s">
        <v>2187</v>
      </c>
    </row>
    <row r="12" spans="1:3" s="250" customFormat="1" x14ac:dyDescent="0.3">
      <c r="A12" s="249" t="s">
        <v>2188</v>
      </c>
      <c r="B12" s="249" t="str">
        <f t="shared" si="0"/>
        <v>021</v>
      </c>
      <c r="C12" s="249" t="s">
        <v>2189</v>
      </c>
    </row>
    <row r="13" spans="1:3" s="250" customFormat="1" x14ac:dyDescent="0.3">
      <c r="A13" s="249" t="s">
        <v>2190</v>
      </c>
      <c r="B13" s="249" t="str">
        <f t="shared" si="0"/>
        <v>030</v>
      </c>
      <c r="C13" s="249" t="s">
        <v>2191</v>
      </c>
    </row>
    <row r="14" spans="1:3" s="250" customFormat="1" x14ac:dyDescent="0.3">
      <c r="A14" s="249" t="s">
        <v>2192</v>
      </c>
      <c r="B14" s="249" t="str">
        <f t="shared" si="0"/>
        <v>101</v>
      </c>
      <c r="C14" s="249" t="s">
        <v>2193</v>
      </c>
    </row>
    <row r="15" spans="1:3" s="250" customFormat="1" x14ac:dyDescent="0.3">
      <c r="A15" s="249" t="s">
        <v>2194</v>
      </c>
      <c r="B15" s="249" t="str">
        <f t="shared" si="0"/>
        <v>101P</v>
      </c>
      <c r="C15" s="249" t="s">
        <v>2195</v>
      </c>
    </row>
    <row r="16" spans="1:3" s="250" customFormat="1" x14ac:dyDescent="0.3">
      <c r="A16" s="249" t="s">
        <v>2196</v>
      </c>
      <c r="B16" s="249" t="str">
        <f t="shared" si="0"/>
        <v>101R</v>
      </c>
      <c r="C16" s="249" t="s">
        <v>2197</v>
      </c>
    </row>
    <row r="17" spans="1:3" s="250" customFormat="1" x14ac:dyDescent="0.3">
      <c r="A17" s="249" t="s">
        <v>2198</v>
      </c>
      <c r="B17" s="249" t="str">
        <f t="shared" si="0"/>
        <v>102</v>
      </c>
      <c r="C17" s="249" t="s">
        <v>2199</v>
      </c>
    </row>
    <row r="18" spans="1:3" s="250" customFormat="1" x14ac:dyDescent="0.3">
      <c r="A18" s="249" t="s">
        <v>2200</v>
      </c>
      <c r="B18" s="249" t="str">
        <f t="shared" si="0"/>
        <v>102P</v>
      </c>
      <c r="C18" s="249" t="s">
        <v>2201</v>
      </c>
    </row>
    <row r="19" spans="1:3" s="250" customFormat="1" x14ac:dyDescent="0.3">
      <c r="A19" s="249" t="s">
        <v>1436</v>
      </c>
      <c r="B19" s="249" t="str">
        <f t="shared" si="0"/>
        <v>102R</v>
      </c>
      <c r="C19" s="249" t="s">
        <v>1437</v>
      </c>
    </row>
    <row r="20" spans="1:3" s="250" customFormat="1" x14ac:dyDescent="0.3">
      <c r="A20" s="249" t="s">
        <v>1438</v>
      </c>
      <c r="B20" s="249" t="str">
        <f t="shared" si="0"/>
        <v>105</v>
      </c>
      <c r="C20" s="249" t="s">
        <v>1439</v>
      </c>
    </row>
    <row r="21" spans="1:3" s="250" customFormat="1" x14ac:dyDescent="0.3">
      <c r="A21" s="249" t="s">
        <v>1440</v>
      </c>
      <c r="B21" s="249" t="str">
        <f t="shared" si="0"/>
        <v>105L</v>
      </c>
      <c r="C21" s="249" t="s">
        <v>1441</v>
      </c>
    </row>
    <row r="22" spans="1:3" s="250" customFormat="1" x14ac:dyDescent="0.3">
      <c r="A22" s="249" t="s">
        <v>1442</v>
      </c>
      <c r="B22" s="249" t="str">
        <f t="shared" si="0"/>
        <v>106D</v>
      </c>
      <c r="C22" s="249" t="s">
        <v>1443</v>
      </c>
    </row>
    <row r="23" spans="1:3" s="250" customFormat="1" x14ac:dyDescent="0.3">
      <c r="A23" s="249" t="s">
        <v>1444</v>
      </c>
      <c r="B23" s="249" t="str">
        <f t="shared" si="0"/>
        <v>106E</v>
      </c>
      <c r="C23" s="249" t="s">
        <v>1445</v>
      </c>
    </row>
    <row r="24" spans="1:3" s="250" customFormat="1" x14ac:dyDescent="0.3">
      <c r="A24" s="249" t="s">
        <v>1446</v>
      </c>
      <c r="B24" s="249" t="str">
        <f t="shared" si="0"/>
        <v>110</v>
      </c>
      <c r="C24" s="249" t="s">
        <v>1447</v>
      </c>
    </row>
    <row r="25" spans="1:3" s="250" customFormat="1" x14ac:dyDescent="0.3">
      <c r="A25" s="249" t="s">
        <v>1448</v>
      </c>
      <c r="B25" s="249" t="str">
        <f t="shared" si="0"/>
        <v>111</v>
      </c>
      <c r="C25" s="249" t="s">
        <v>1449</v>
      </c>
    </row>
    <row r="26" spans="1:3" s="250" customFormat="1" x14ac:dyDescent="0.3">
      <c r="A26" s="249" t="s">
        <v>1450</v>
      </c>
      <c r="B26" s="249" t="str">
        <f t="shared" si="0"/>
        <v>111A</v>
      </c>
      <c r="C26" s="249" t="s">
        <v>1451</v>
      </c>
    </row>
    <row r="27" spans="1:3" s="250" customFormat="1" x14ac:dyDescent="0.3">
      <c r="A27" s="249" t="s">
        <v>1452</v>
      </c>
      <c r="B27" s="249" t="str">
        <f t="shared" si="0"/>
        <v>111L</v>
      </c>
      <c r="C27" s="249" t="s">
        <v>1453</v>
      </c>
    </row>
    <row r="28" spans="1:3" s="250" customFormat="1" x14ac:dyDescent="0.3">
      <c r="A28" s="249" t="s">
        <v>1454</v>
      </c>
      <c r="B28" s="249" t="str">
        <f t="shared" si="0"/>
        <v>111R</v>
      </c>
      <c r="C28" s="249" t="s">
        <v>1455</v>
      </c>
    </row>
    <row r="29" spans="1:3" s="250" customFormat="1" x14ac:dyDescent="0.3">
      <c r="A29" s="249" t="s">
        <v>1456</v>
      </c>
      <c r="B29" s="249" t="str">
        <f t="shared" si="0"/>
        <v>112</v>
      </c>
      <c r="C29" s="249" t="s">
        <v>744</v>
      </c>
    </row>
    <row r="30" spans="1:3" s="250" customFormat="1" x14ac:dyDescent="0.3">
      <c r="A30" s="249" t="s">
        <v>745</v>
      </c>
      <c r="B30" s="249" t="str">
        <f t="shared" si="0"/>
        <v>112R</v>
      </c>
      <c r="C30" s="249" t="s">
        <v>746</v>
      </c>
    </row>
    <row r="31" spans="1:3" s="250" customFormat="1" x14ac:dyDescent="0.3">
      <c r="A31" s="249" t="s">
        <v>747</v>
      </c>
      <c r="B31" s="249" t="str">
        <f t="shared" si="0"/>
        <v>112W</v>
      </c>
      <c r="C31" s="249" t="s">
        <v>748</v>
      </c>
    </row>
    <row r="32" spans="1:3" s="250" customFormat="1" x14ac:dyDescent="0.3">
      <c r="A32" s="249" t="s">
        <v>749</v>
      </c>
      <c r="B32" s="249" t="str">
        <f t="shared" si="0"/>
        <v>114</v>
      </c>
      <c r="C32" s="249" t="s">
        <v>750</v>
      </c>
    </row>
    <row r="33" spans="1:4" s="250" customFormat="1" x14ac:dyDescent="0.3">
      <c r="A33" s="249" t="s">
        <v>751</v>
      </c>
      <c r="B33" s="249" t="str">
        <f t="shared" si="0"/>
        <v>115</v>
      </c>
      <c r="C33" s="249" t="s">
        <v>2979</v>
      </c>
    </row>
    <row r="34" spans="1:4" s="250" customFormat="1" x14ac:dyDescent="0.3">
      <c r="A34" s="249" t="s">
        <v>2980</v>
      </c>
      <c r="B34" s="249" t="str">
        <f t="shared" ref="B34:B65" si="1">REPLACE(A34,1,3,"")</f>
        <v>115R</v>
      </c>
      <c r="C34" s="249" t="s">
        <v>2981</v>
      </c>
    </row>
    <row r="35" spans="1:4" s="250" customFormat="1" x14ac:dyDescent="0.3">
      <c r="A35" s="249" t="s">
        <v>2982</v>
      </c>
      <c r="B35" s="249" t="str">
        <f t="shared" si="1"/>
        <v>116</v>
      </c>
      <c r="C35" s="249" t="s">
        <v>2983</v>
      </c>
    </row>
    <row r="36" spans="1:4" s="250" customFormat="1" x14ac:dyDescent="0.3">
      <c r="A36" s="249" t="s">
        <v>2984</v>
      </c>
      <c r="B36" s="249" t="str">
        <f t="shared" si="1"/>
        <v>116A</v>
      </c>
      <c r="C36" s="249" t="s">
        <v>2985</v>
      </c>
    </row>
    <row r="37" spans="1:4" s="250" customFormat="1" x14ac:dyDescent="0.3">
      <c r="A37" s="249" t="s">
        <v>2986</v>
      </c>
      <c r="B37" s="249" t="str">
        <f t="shared" si="1"/>
        <v>116N</v>
      </c>
      <c r="C37" s="249" t="s">
        <v>2987</v>
      </c>
    </row>
    <row r="38" spans="1:4" s="250" customFormat="1" x14ac:dyDescent="0.3">
      <c r="A38" s="249" t="s">
        <v>2988</v>
      </c>
      <c r="B38" s="249" t="str">
        <f t="shared" si="1"/>
        <v>116R</v>
      </c>
      <c r="C38" s="249" t="s">
        <v>2989</v>
      </c>
    </row>
    <row r="39" spans="1:4" s="250" customFormat="1" x14ac:dyDescent="0.3">
      <c r="A39" s="249" t="s">
        <v>2990</v>
      </c>
      <c r="B39" s="249" t="str">
        <f t="shared" si="1"/>
        <v>117D</v>
      </c>
      <c r="C39" s="249" t="s">
        <v>2991</v>
      </c>
    </row>
    <row r="40" spans="1:4" s="250" customFormat="1" x14ac:dyDescent="0.3">
      <c r="A40" s="249" t="s">
        <v>2992</v>
      </c>
      <c r="B40" s="249" t="str">
        <f t="shared" si="1"/>
        <v>117R</v>
      </c>
      <c r="C40" s="249" t="s">
        <v>2993</v>
      </c>
    </row>
    <row r="41" spans="1:4" s="250" customFormat="1" x14ac:dyDescent="0.3">
      <c r="A41" s="249" t="s">
        <v>2994</v>
      </c>
      <c r="B41" s="249" t="str">
        <f t="shared" si="1"/>
        <v>122</v>
      </c>
      <c r="C41" s="249" t="s">
        <v>2995</v>
      </c>
    </row>
    <row r="42" spans="1:4" s="250" customFormat="1" x14ac:dyDescent="0.3">
      <c r="A42" s="249" t="s">
        <v>2996</v>
      </c>
      <c r="B42" s="249" t="str">
        <f t="shared" si="1"/>
        <v>122R</v>
      </c>
      <c r="C42" s="249" t="s">
        <v>2593</v>
      </c>
    </row>
    <row r="43" spans="1:4" s="250" customFormat="1" x14ac:dyDescent="0.3">
      <c r="A43" s="249" t="s">
        <v>2594</v>
      </c>
      <c r="B43" s="249" t="str">
        <f t="shared" si="1"/>
        <v>130D</v>
      </c>
      <c r="C43" s="249" t="s">
        <v>3512</v>
      </c>
    </row>
    <row r="44" spans="1:4" s="250" customFormat="1" x14ac:dyDescent="0.3">
      <c r="A44" s="249" t="s">
        <v>3513</v>
      </c>
      <c r="B44" s="249" t="str">
        <f t="shared" si="1"/>
        <v>130R</v>
      </c>
      <c r="C44" s="249" t="s">
        <v>3514</v>
      </c>
    </row>
    <row r="45" spans="1:4" s="250" customFormat="1" x14ac:dyDescent="0.3">
      <c r="A45" s="249" t="s">
        <v>3515</v>
      </c>
      <c r="B45" s="249" t="str">
        <f t="shared" si="1"/>
        <v>131</v>
      </c>
      <c r="C45" s="249" t="s">
        <v>3516</v>
      </c>
    </row>
    <row r="46" spans="1:4" s="250" customFormat="1" x14ac:dyDescent="0.3">
      <c r="A46" s="249" t="s">
        <v>3517</v>
      </c>
      <c r="B46" s="249" t="str">
        <f t="shared" si="1"/>
        <v>137R</v>
      </c>
      <c r="C46" s="249" t="s">
        <v>3518</v>
      </c>
    </row>
    <row r="47" spans="1:4" s="250" customFormat="1" x14ac:dyDescent="0.3">
      <c r="A47" s="249" t="s">
        <v>3519</v>
      </c>
      <c r="B47" s="249" t="str">
        <f t="shared" si="1"/>
        <v>140</v>
      </c>
      <c r="C47" s="249" t="s">
        <v>1671</v>
      </c>
      <c r="D47" s="250" t="s">
        <v>4227</v>
      </c>
    </row>
    <row r="48" spans="1:4" s="250" customFormat="1" x14ac:dyDescent="0.3">
      <c r="A48" s="249" t="s">
        <v>1672</v>
      </c>
      <c r="B48" s="249" t="str">
        <f t="shared" si="1"/>
        <v>208</v>
      </c>
      <c r="C48" s="249" t="s">
        <v>1673</v>
      </c>
    </row>
    <row r="49" spans="1:3" s="250" customFormat="1" x14ac:dyDescent="0.3">
      <c r="A49" s="249" t="s">
        <v>1674</v>
      </c>
      <c r="B49" s="249" t="str">
        <f t="shared" si="1"/>
        <v>210</v>
      </c>
      <c r="C49" s="249" t="s">
        <v>1675</v>
      </c>
    </row>
    <row r="50" spans="1:3" s="250" customFormat="1" x14ac:dyDescent="0.3">
      <c r="A50" s="249" t="s">
        <v>1676</v>
      </c>
      <c r="B50" s="249" t="str">
        <f t="shared" si="1"/>
        <v>252</v>
      </c>
      <c r="C50" s="249" t="s">
        <v>1677</v>
      </c>
    </row>
    <row r="51" spans="1:3" s="250" customFormat="1" x14ac:dyDescent="0.3">
      <c r="A51" s="249" t="s">
        <v>1678</v>
      </c>
      <c r="B51" s="249" t="str">
        <f t="shared" si="1"/>
        <v>260</v>
      </c>
      <c r="C51" s="249" t="s">
        <v>1679</v>
      </c>
    </row>
    <row r="52" spans="1:3" s="250" customFormat="1" x14ac:dyDescent="0.3">
      <c r="A52" s="249" t="s">
        <v>1680</v>
      </c>
      <c r="B52" s="249" t="str">
        <f t="shared" si="1"/>
        <v>261</v>
      </c>
      <c r="C52" s="249" t="s">
        <v>1681</v>
      </c>
    </row>
    <row r="53" spans="1:3" s="250" customFormat="1" x14ac:dyDescent="0.3">
      <c r="A53" s="249" t="s">
        <v>1682</v>
      </c>
      <c r="B53" s="249" t="str">
        <f t="shared" si="1"/>
        <v>300</v>
      </c>
      <c r="C53" s="249" t="s">
        <v>1683</v>
      </c>
    </row>
    <row r="54" spans="1:3" s="250" customFormat="1" x14ac:dyDescent="0.3">
      <c r="A54" s="249" t="s">
        <v>1684</v>
      </c>
      <c r="B54" s="249" t="str">
        <f t="shared" si="1"/>
        <v>300S</v>
      </c>
      <c r="C54" s="249" t="s">
        <v>1685</v>
      </c>
    </row>
    <row r="55" spans="1:3" s="250" customFormat="1" x14ac:dyDescent="0.3">
      <c r="A55" s="249" t="s">
        <v>1686</v>
      </c>
      <c r="B55" s="249" t="str">
        <f t="shared" si="1"/>
        <v>300W</v>
      </c>
      <c r="C55" s="249" t="s">
        <v>1687</v>
      </c>
    </row>
    <row r="56" spans="1:3" s="250" customFormat="1" x14ac:dyDescent="0.3">
      <c r="A56" s="249" t="s">
        <v>1688</v>
      </c>
      <c r="B56" s="249" t="str">
        <f t="shared" si="1"/>
        <v>301</v>
      </c>
      <c r="C56" s="249" t="s">
        <v>2702</v>
      </c>
    </row>
    <row r="57" spans="1:3" s="250" customFormat="1" x14ac:dyDescent="0.3">
      <c r="A57" s="249" t="s">
        <v>1689</v>
      </c>
      <c r="B57" s="249" t="str">
        <f t="shared" si="1"/>
        <v>301N</v>
      </c>
      <c r="C57" s="249" t="s">
        <v>1690</v>
      </c>
    </row>
    <row r="58" spans="1:3" s="250" customFormat="1" x14ac:dyDescent="0.3">
      <c r="A58" s="249" t="s">
        <v>1691</v>
      </c>
      <c r="B58" s="249" t="str">
        <f t="shared" si="1"/>
        <v>303R</v>
      </c>
      <c r="C58" s="249" t="s">
        <v>1692</v>
      </c>
    </row>
    <row r="59" spans="1:3" s="250" customFormat="1" x14ac:dyDescent="0.3">
      <c r="A59" s="249" t="s">
        <v>1693</v>
      </c>
      <c r="B59" s="249" t="str">
        <f t="shared" si="1"/>
        <v>305</v>
      </c>
      <c r="C59" s="249" t="s">
        <v>1694</v>
      </c>
    </row>
    <row r="60" spans="1:3" s="250" customFormat="1" x14ac:dyDescent="0.3">
      <c r="A60" s="249" t="s">
        <v>1695</v>
      </c>
      <c r="B60" s="249" t="str">
        <f t="shared" si="1"/>
        <v>306</v>
      </c>
      <c r="C60" s="249" t="s">
        <v>1696</v>
      </c>
    </row>
    <row r="61" spans="1:3" s="250" customFormat="1" x14ac:dyDescent="0.3">
      <c r="A61" s="249" t="s">
        <v>1697</v>
      </c>
      <c r="B61" s="249" t="str">
        <f t="shared" si="1"/>
        <v>306W</v>
      </c>
      <c r="C61" s="249" t="s">
        <v>1698</v>
      </c>
    </row>
    <row r="62" spans="1:3" s="250" customFormat="1" x14ac:dyDescent="0.3">
      <c r="A62" s="249" t="s">
        <v>1699</v>
      </c>
      <c r="B62" s="249" t="str">
        <f t="shared" si="1"/>
        <v>307</v>
      </c>
      <c r="C62" s="249" t="s">
        <v>1700</v>
      </c>
    </row>
    <row r="63" spans="1:3" s="250" customFormat="1" x14ac:dyDescent="0.3">
      <c r="A63" s="249" t="s">
        <v>1701</v>
      </c>
      <c r="B63" s="249" t="str">
        <f t="shared" si="1"/>
        <v>307W</v>
      </c>
      <c r="C63" s="249" t="s">
        <v>1702</v>
      </c>
    </row>
    <row r="64" spans="1:3" s="250" customFormat="1" x14ac:dyDescent="0.3">
      <c r="A64" s="249" t="s">
        <v>1703</v>
      </c>
      <c r="B64" s="249" t="str">
        <f t="shared" si="1"/>
        <v>308</v>
      </c>
      <c r="C64" s="249" t="s">
        <v>1704</v>
      </c>
    </row>
    <row r="65" spans="1:3" s="250" customFormat="1" x14ac:dyDescent="0.3">
      <c r="A65" s="249" t="s">
        <v>1705</v>
      </c>
      <c r="B65" s="249" t="str">
        <f t="shared" si="1"/>
        <v>310</v>
      </c>
      <c r="C65" s="249" t="s">
        <v>1706</v>
      </c>
    </row>
    <row r="66" spans="1:3" s="250" customFormat="1" x14ac:dyDescent="0.3">
      <c r="A66" s="249" t="s">
        <v>1707</v>
      </c>
      <c r="B66" s="249" t="str">
        <f>REPLACE(A66,1,3,"")</f>
        <v>310W</v>
      </c>
      <c r="C66" s="249" t="s">
        <v>2607</v>
      </c>
    </row>
    <row r="67" spans="1:3" s="250" customFormat="1" x14ac:dyDescent="0.3">
      <c r="A67" s="249" t="s">
        <v>2608</v>
      </c>
      <c r="B67" s="249" t="str">
        <f>REPLACE(A67,1,3,"")</f>
        <v>311</v>
      </c>
      <c r="C67" s="249" t="s">
        <v>2609</v>
      </c>
    </row>
    <row r="68" spans="1:3" s="250" customFormat="1" x14ac:dyDescent="0.3">
      <c r="A68" s="249" t="s">
        <v>2610</v>
      </c>
      <c r="B68" s="249" t="str">
        <f>REPLACE(A68,1,3,"")</f>
        <v>320</v>
      </c>
      <c r="C68" s="249" t="s">
        <v>1706</v>
      </c>
    </row>
    <row r="69" spans="1:3" s="250" customFormat="1" x14ac:dyDescent="0.3">
      <c r="A69" s="249" t="s">
        <v>2611</v>
      </c>
      <c r="B69" s="249" t="str">
        <f>REPLACE(A69,1,3,"")</f>
        <v>320W</v>
      </c>
      <c r="C69" s="249" t="s">
        <v>2607</v>
      </c>
    </row>
    <row r="70" spans="1:3" s="250" customFormat="1" x14ac:dyDescent="0.3">
      <c r="A70" s="249" t="s">
        <v>2612</v>
      </c>
      <c r="B70" s="249" t="str">
        <f>REPLACE(A70,1,3,"")</f>
        <v>321</v>
      </c>
      <c r="C70" s="249" t="s">
        <v>2613</v>
      </c>
    </row>
    <row r="71" spans="1:3" s="250" customFormat="1" x14ac:dyDescent="0.3">
      <c r="A71" s="249" t="s">
        <v>4097</v>
      </c>
      <c r="B71" s="249" t="s">
        <v>4068</v>
      </c>
      <c r="C71" s="249" t="s">
        <v>4098</v>
      </c>
    </row>
    <row r="72" spans="1:3" s="250" customFormat="1" x14ac:dyDescent="0.3">
      <c r="A72" s="249" t="s">
        <v>2614</v>
      </c>
      <c r="B72" s="249" t="str">
        <f t="shared" ref="B72:B77" si="2">REPLACE(A72,1,3,"")</f>
        <v>330</v>
      </c>
      <c r="C72" s="249" t="s">
        <v>2615</v>
      </c>
    </row>
    <row r="73" spans="1:3" s="250" customFormat="1" x14ac:dyDescent="0.3">
      <c r="A73" s="249" t="s">
        <v>2616</v>
      </c>
      <c r="B73" s="249" t="str">
        <f t="shared" si="2"/>
        <v>331</v>
      </c>
      <c r="C73" s="249" t="s">
        <v>2617</v>
      </c>
    </row>
    <row r="74" spans="1:3" s="250" customFormat="1" x14ac:dyDescent="0.3">
      <c r="A74" s="249" t="s">
        <v>2618</v>
      </c>
      <c r="B74" s="249" t="str">
        <f t="shared" si="2"/>
        <v>332</v>
      </c>
      <c r="C74" s="249" t="s">
        <v>2619</v>
      </c>
    </row>
    <row r="75" spans="1:3" s="250" customFormat="1" x14ac:dyDescent="0.3">
      <c r="A75" s="249" t="s">
        <v>2620</v>
      </c>
      <c r="B75" s="249" t="str">
        <f t="shared" si="2"/>
        <v>332W</v>
      </c>
      <c r="C75" s="249" t="s">
        <v>2621</v>
      </c>
    </row>
    <row r="76" spans="1:3" s="250" customFormat="1" x14ac:dyDescent="0.3">
      <c r="A76" s="249" t="s">
        <v>2622</v>
      </c>
      <c r="B76" s="249" t="str">
        <f t="shared" si="2"/>
        <v>341</v>
      </c>
      <c r="C76" s="249" t="s">
        <v>2623</v>
      </c>
    </row>
    <row r="77" spans="1:3" s="250" customFormat="1" x14ac:dyDescent="0.3">
      <c r="A77" s="249" t="s">
        <v>2624</v>
      </c>
      <c r="B77" s="249" t="str">
        <f t="shared" si="2"/>
        <v>342</v>
      </c>
      <c r="C77" s="249" t="s">
        <v>2625</v>
      </c>
    </row>
    <row r="78" spans="1:3" s="250" customFormat="1" x14ac:dyDescent="0.3">
      <c r="A78" s="249" t="s">
        <v>4099</v>
      </c>
      <c r="B78" s="249" t="s">
        <v>4069</v>
      </c>
      <c r="C78" s="249" t="s">
        <v>4131</v>
      </c>
    </row>
    <row r="79" spans="1:3" s="250" customFormat="1" x14ac:dyDescent="0.3">
      <c r="A79" s="249" t="s">
        <v>4101</v>
      </c>
      <c r="B79" s="249" t="s">
        <v>4070</v>
      </c>
      <c r="C79" s="249" t="s">
        <v>4102</v>
      </c>
    </row>
    <row r="80" spans="1:3" s="250" customFormat="1" x14ac:dyDescent="0.3">
      <c r="A80" s="249" t="s">
        <v>2626</v>
      </c>
      <c r="B80" s="249" t="str">
        <f>REPLACE(A80,1,3,"")</f>
        <v>352R</v>
      </c>
      <c r="C80" s="249" t="s">
        <v>2627</v>
      </c>
    </row>
    <row r="81" spans="1:3" s="250" customFormat="1" x14ac:dyDescent="0.3">
      <c r="A81" s="249" t="s">
        <v>2631</v>
      </c>
      <c r="B81" s="249" t="str">
        <f>REPLACE(A81,1,3,"")</f>
        <v>507</v>
      </c>
      <c r="C81" s="249" t="s">
        <v>2632</v>
      </c>
    </row>
    <row r="82" spans="1:3" s="250" customFormat="1" x14ac:dyDescent="0.3">
      <c r="A82" s="249" t="s">
        <v>2633</v>
      </c>
      <c r="B82" s="249" t="str">
        <f>REPLACE(A82,1,3,"")</f>
        <v>507C</v>
      </c>
      <c r="C82" s="249" t="s">
        <v>2634</v>
      </c>
    </row>
    <row r="83" spans="1:3" s="250" customFormat="1" x14ac:dyDescent="0.3">
      <c r="A83" s="249" t="s">
        <v>2635</v>
      </c>
      <c r="B83" s="249" t="str">
        <f>REPLACE(A83,1,3,"")</f>
        <v>591</v>
      </c>
      <c r="C83" s="249" t="s">
        <v>2636</v>
      </c>
    </row>
    <row r="84" spans="1:3" s="250" customFormat="1" x14ac:dyDescent="0.3">
      <c r="A84" s="249" t="s">
        <v>4103</v>
      </c>
      <c r="B84" s="249" t="s">
        <v>4071</v>
      </c>
      <c r="C84" s="249" t="s">
        <v>4132</v>
      </c>
    </row>
    <row r="85" spans="1:3" s="250" customFormat="1" x14ac:dyDescent="0.3">
      <c r="A85" s="249" t="s">
        <v>2637</v>
      </c>
      <c r="B85" s="249" t="str">
        <f t="shared" ref="B85:B92" si="3">REPLACE(A85,1,3,"")</f>
        <v>594</v>
      </c>
      <c r="C85" s="249" t="s">
        <v>2638</v>
      </c>
    </row>
    <row r="86" spans="1:3" s="250" customFormat="1" x14ac:dyDescent="0.3">
      <c r="A86" s="249" t="s">
        <v>2639</v>
      </c>
      <c r="B86" s="249" t="str">
        <f t="shared" si="3"/>
        <v>595</v>
      </c>
      <c r="C86" s="249" t="s">
        <v>320</v>
      </c>
    </row>
    <row r="87" spans="1:3" s="250" customFormat="1" x14ac:dyDescent="0.3">
      <c r="A87" s="249" t="s">
        <v>321</v>
      </c>
      <c r="B87" s="249" t="str">
        <f t="shared" si="3"/>
        <v>596</v>
      </c>
      <c r="C87" s="249" t="s">
        <v>322</v>
      </c>
    </row>
    <row r="88" spans="1:3" s="250" customFormat="1" x14ac:dyDescent="0.3">
      <c r="A88" s="249" t="s">
        <v>323</v>
      </c>
      <c r="B88" s="249" t="str">
        <f t="shared" si="3"/>
        <v>597</v>
      </c>
      <c r="C88" s="249" t="s">
        <v>324</v>
      </c>
    </row>
    <row r="89" spans="1:3" s="250" customFormat="1" x14ac:dyDescent="0.3">
      <c r="A89" s="249" t="s">
        <v>325</v>
      </c>
      <c r="B89" s="249" t="str">
        <f t="shared" si="3"/>
        <v>598</v>
      </c>
      <c r="C89" s="249" t="s">
        <v>326</v>
      </c>
    </row>
    <row r="90" spans="1:3" s="250" customFormat="1" x14ac:dyDescent="0.3">
      <c r="A90" s="249" t="s">
        <v>327</v>
      </c>
      <c r="B90" s="249" t="str">
        <f t="shared" si="3"/>
        <v>601</v>
      </c>
      <c r="C90" s="249" t="s">
        <v>328</v>
      </c>
    </row>
    <row r="91" spans="1:3" s="250" customFormat="1" x14ac:dyDescent="0.3">
      <c r="A91" s="249" t="s">
        <v>329</v>
      </c>
      <c r="B91" s="249" t="str">
        <f t="shared" si="3"/>
        <v>602</v>
      </c>
      <c r="C91" s="249" t="s">
        <v>3700</v>
      </c>
    </row>
    <row r="92" spans="1:3" s="250" customFormat="1" x14ac:dyDescent="0.3">
      <c r="A92" s="249" t="s">
        <v>3701</v>
      </c>
      <c r="B92" s="249" t="str">
        <f t="shared" si="3"/>
        <v>700</v>
      </c>
      <c r="C92" s="249" t="s">
        <v>3702</v>
      </c>
    </row>
    <row r="93" spans="1:3" s="250" customFormat="1" x14ac:dyDescent="0.3">
      <c r="A93" s="249" t="s">
        <v>3703</v>
      </c>
      <c r="B93" s="249" t="str">
        <f>REPLACE(A93,1,3,"")</f>
        <v>700W</v>
      </c>
      <c r="C93" s="249" t="s">
        <v>3704</v>
      </c>
    </row>
    <row r="94" spans="1:3" s="250" customFormat="1" x14ac:dyDescent="0.3">
      <c r="A94" s="249" t="s">
        <v>3705</v>
      </c>
      <c r="B94" s="249" t="str">
        <f>REPLACE(A94,1,3,"")</f>
        <v>701</v>
      </c>
      <c r="C94" s="249" t="s">
        <v>3706</v>
      </c>
    </row>
    <row r="95" spans="1:3" s="250" customFormat="1" x14ac:dyDescent="0.3">
      <c r="A95" s="249" t="s">
        <v>3707</v>
      </c>
      <c r="B95" s="249" t="str">
        <f>REPLACE(A95,1,3,"")</f>
        <v>701W</v>
      </c>
      <c r="C95" s="249" t="s">
        <v>3708</v>
      </c>
    </row>
    <row r="96" spans="1:3" s="250" customFormat="1" x14ac:dyDescent="0.3">
      <c r="A96" s="249" t="s">
        <v>3709</v>
      </c>
      <c r="B96" s="249" t="str">
        <f>REPLACE(A96,1,3,"")</f>
        <v>999</v>
      </c>
      <c r="C96" s="249" t="s">
        <v>3710</v>
      </c>
    </row>
    <row r="97" spans="3:3" ht="14.5" x14ac:dyDescent="0.35">
      <c r="C97" s="166"/>
    </row>
  </sheetData>
  <autoFilter ref="A1:C96" xr:uid="{00000000-0009-0000-0000-000007000000}">
    <sortState xmlns:xlrd2="http://schemas.microsoft.com/office/spreadsheetml/2017/richdata2" ref="A2:C96">
      <sortCondition ref="A2:A96"/>
    </sortState>
  </autoFilter>
  <customSheetViews>
    <customSheetView guid="{F0ADC036-509F-4B65-ABB7-BB20C5F9332B}" showAutoFilter="1">
      <pageMargins left="0.75" right="0.75" top="1" bottom="1" header="0.5" footer="0.5"/>
      <pageSetup paperSize="9" orientation="portrait" r:id="rId1"/>
      <headerFooter alignWithMargins="0"/>
      <autoFilter ref="B1:F1" xr:uid="{9AC376F9-4D36-481C-BAE5-6B4917ADE8ED}"/>
    </customSheetView>
    <customSheetView guid="{CFD4B24B-326F-455E-9EE4-C694EF0991A6}" showAutoFilter="1">
      <pageMargins left="0.75" right="0.75" top="1" bottom="1" header="0.5" footer="0.5"/>
      <pageSetup paperSize="9" orientation="portrait" r:id="rId2"/>
      <headerFooter alignWithMargins="0"/>
      <autoFilter ref="B1:F1" xr:uid="{7301A683-D4E7-4984-80E8-818A4AB67F1B}"/>
    </customSheetView>
  </customSheetViews>
  <phoneticPr fontId="50" type="noConversion"/>
  <pageMargins left="0.75" right="0.75" top="1" bottom="1" header="0.5" footer="0.5"/>
  <pageSetup paperSize="9"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109"/>
  <sheetViews>
    <sheetView showGridLines="0" zoomScaleNormal="100" workbookViewId="0">
      <pane ySplit="2" topLeftCell="A22" activePane="bottomLeft" state="frozen"/>
      <selection pane="bottomLeft" activeCell="M2" sqref="M2"/>
    </sheetView>
  </sheetViews>
  <sheetFormatPr defaultColWidth="9.1796875" defaultRowHeight="12.5" x14ac:dyDescent="0.25"/>
  <cols>
    <col min="1" max="1" width="10.54296875" style="255" customWidth="1"/>
    <col min="2" max="2" width="58.26953125" style="255" customWidth="1"/>
    <col min="3" max="12" width="3.1796875" style="255" customWidth="1"/>
    <col min="13" max="16384" width="9.1796875" style="255"/>
  </cols>
  <sheetData>
    <row r="1" spans="1:12" s="136" customFormat="1" ht="24" customHeight="1" thickBot="1" x14ac:dyDescent="0.3">
      <c r="A1" s="311" t="s">
        <v>4226</v>
      </c>
      <c r="B1" s="312"/>
      <c r="C1" s="312"/>
      <c r="D1" s="312"/>
      <c r="E1" s="312"/>
      <c r="F1" s="312"/>
      <c r="G1" s="312"/>
      <c r="H1" s="312"/>
      <c r="I1" s="312"/>
      <c r="J1" s="312"/>
      <c r="K1" s="312"/>
      <c r="L1" s="312"/>
    </row>
    <row r="2" spans="1:12" s="136" customFormat="1" ht="180.75" customHeight="1" thickBot="1" x14ac:dyDescent="0.3">
      <c r="A2" s="336"/>
      <c r="B2" s="337"/>
      <c r="C2" s="137" t="s">
        <v>1827</v>
      </c>
      <c r="D2" s="138" t="s">
        <v>1828</v>
      </c>
      <c r="E2" s="139" t="s">
        <v>1829</v>
      </c>
      <c r="F2" s="138" t="s">
        <v>1830</v>
      </c>
      <c r="G2" s="139" t="s">
        <v>1831</v>
      </c>
      <c r="H2" s="138" t="s">
        <v>444</v>
      </c>
      <c r="I2" s="139" t="s">
        <v>1832</v>
      </c>
      <c r="J2" s="138" t="s">
        <v>1833</v>
      </c>
      <c r="K2" s="139" t="s">
        <v>1537</v>
      </c>
      <c r="L2" s="140" t="s">
        <v>1834</v>
      </c>
    </row>
    <row r="3" spans="1:12" ht="26" x14ac:dyDescent="0.25">
      <c r="A3" s="142" t="s">
        <v>3520</v>
      </c>
      <c r="B3" s="143" t="s">
        <v>3521</v>
      </c>
      <c r="C3" s="251"/>
      <c r="D3" s="252"/>
      <c r="E3" s="253"/>
      <c r="F3" s="252"/>
      <c r="G3" s="253"/>
      <c r="H3" s="252"/>
      <c r="I3" s="253"/>
      <c r="J3" s="252"/>
      <c r="K3" s="253"/>
      <c r="L3" s="254"/>
    </row>
    <row r="4" spans="1:12" ht="14.25" customHeight="1" x14ac:dyDescent="0.25">
      <c r="A4" s="223" t="s">
        <v>3668</v>
      </c>
      <c r="B4" s="256" t="s">
        <v>2169</v>
      </c>
      <c r="C4" s="257"/>
      <c r="D4" s="258"/>
      <c r="E4" s="259"/>
      <c r="F4" s="258"/>
      <c r="G4" s="259"/>
      <c r="H4" s="258"/>
      <c r="I4" s="259" t="s">
        <v>509</v>
      </c>
      <c r="J4" s="258"/>
      <c r="K4" s="259"/>
      <c r="L4" s="260"/>
    </row>
    <row r="5" spans="1:12" ht="14.25" customHeight="1" x14ac:dyDescent="0.25">
      <c r="A5" s="223" t="s">
        <v>3669</v>
      </c>
      <c r="B5" s="256" t="s">
        <v>2171</v>
      </c>
      <c r="C5" s="257"/>
      <c r="D5" s="258"/>
      <c r="E5" s="259"/>
      <c r="F5" s="258"/>
      <c r="G5" s="259"/>
      <c r="H5" s="258"/>
      <c r="I5" s="259" t="s">
        <v>509</v>
      </c>
      <c r="J5" s="258"/>
      <c r="K5" s="259"/>
      <c r="L5" s="260"/>
    </row>
    <row r="6" spans="1:12" ht="14.25" customHeight="1" x14ac:dyDescent="0.25">
      <c r="A6" s="223" t="s">
        <v>3671</v>
      </c>
      <c r="B6" s="256" t="s">
        <v>2175</v>
      </c>
      <c r="C6" s="257"/>
      <c r="D6" s="258"/>
      <c r="E6" s="259"/>
      <c r="F6" s="258"/>
      <c r="G6" s="259"/>
      <c r="H6" s="258"/>
      <c r="I6" s="259" t="s">
        <v>509</v>
      </c>
      <c r="J6" s="258"/>
      <c r="K6" s="259"/>
      <c r="L6" s="260"/>
    </row>
    <row r="7" spans="1:12" ht="14.25" customHeight="1" x14ac:dyDescent="0.25">
      <c r="A7" s="223" t="s">
        <v>3673</v>
      </c>
      <c r="B7" s="256" t="s">
        <v>2179</v>
      </c>
      <c r="C7" s="257"/>
      <c r="D7" s="258" t="s">
        <v>509</v>
      </c>
      <c r="E7" s="259"/>
      <c r="F7" s="258"/>
      <c r="G7" s="259"/>
      <c r="H7" s="258"/>
      <c r="I7" s="259"/>
      <c r="J7" s="258"/>
      <c r="K7" s="259"/>
      <c r="L7" s="260"/>
    </row>
    <row r="8" spans="1:12" ht="14.25" customHeight="1" x14ac:dyDescent="0.25">
      <c r="A8" s="223" t="s">
        <v>3675</v>
      </c>
      <c r="B8" s="256" t="s">
        <v>2183</v>
      </c>
      <c r="C8" s="257"/>
      <c r="D8" s="258"/>
      <c r="E8" s="259" t="s">
        <v>509</v>
      </c>
      <c r="F8" s="258"/>
      <c r="G8" s="259"/>
      <c r="H8" s="258"/>
      <c r="I8" s="259"/>
      <c r="J8" s="258"/>
      <c r="K8" s="259"/>
      <c r="L8" s="260"/>
    </row>
    <row r="9" spans="1:12" ht="14.25" customHeight="1" x14ac:dyDescent="0.25">
      <c r="A9" s="223" t="s">
        <v>3676</v>
      </c>
      <c r="B9" s="256" t="s">
        <v>2185</v>
      </c>
      <c r="C9" s="257"/>
      <c r="D9" s="258" t="s">
        <v>509</v>
      </c>
      <c r="E9" s="259"/>
      <c r="F9" s="258"/>
      <c r="G9" s="259"/>
      <c r="H9" s="258"/>
      <c r="I9" s="259"/>
      <c r="J9" s="258"/>
      <c r="K9" s="259"/>
      <c r="L9" s="260"/>
    </row>
    <row r="10" spans="1:12" ht="14.25" customHeight="1" x14ac:dyDescent="0.25">
      <c r="A10" s="223" t="s">
        <v>3677</v>
      </c>
      <c r="B10" s="256" t="s">
        <v>2187</v>
      </c>
      <c r="C10" s="257"/>
      <c r="D10" s="258"/>
      <c r="E10" s="259"/>
      <c r="F10" s="258"/>
      <c r="G10" s="259"/>
      <c r="H10" s="258"/>
      <c r="I10" s="259"/>
      <c r="J10" s="258" t="s">
        <v>509</v>
      </c>
      <c r="K10" s="259"/>
      <c r="L10" s="260"/>
    </row>
    <row r="11" spans="1:12" ht="14.25" customHeight="1" x14ac:dyDescent="0.25">
      <c r="A11" s="223" t="s">
        <v>2079</v>
      </c>
      <c r="B11" s="256" t="s">
        <v>2189</v>
      </c>
      <c r="C11" s="257"/>
      <c r="D11" s="258"/>
      <c r="E11" s="259"/>
      <c r="F11" s="258"/>
      <c r="G11" s="259"/>
      <c r="H11" s="258"/>
      <c r="I11" s="259" t="s">
        <v>509</v>
      </c>
      <c r="J11" s="258"/>
      <c r="K11" s="259"/>
      <c r="L11" s="260"/>
    </row>
    <row r="12" spans="1:12" ht="14.25" customHeight="1" x14ac:dyDescent="0.25">
      <c r="A12" s="223" t="s">
        <v>3678</v>
      </c>
      <c r="B12" s="256" t="s">
        <v>2191</v>
      </c>
      <c r="C12" s="257"/>
      <c r="D12" s="258"/>
      <c r="E12" s="259"/>
      <c r="F12" s="258"/>
      <c r="G12" s="259"/>
      <c r="H12" s="258"/>
      <c r="I12" s="259"/>
      <c r="J12" s="258" t="s">
        <v>509</v>
      </c>
      <c r="K12" s="259"/>
      <c r="L12" s="260"/>
    </row>
    <row r="13" spans="1:12" ht="14.25" customHeight="1" x14ac:dyDescent="0.25">
      <c r="A13" s="223" t="s">
        <v>3679</v>
      </c>
      <c r="B13" s="256" t="s">
        <v>2193</v>
      </c>
      <c r="C13" s="257"/>
      <c r="D13" s="258"/>
      <c r="E13" s="259"/>
      <c r="F13" s="258"/>
      <c r="G13" s="259"/>
      <c r="H13" s="258"/>
      <c r="I13" s="259" t="s">
        <v>509</v>
      </c>
      <c r="J13" s="258"/>
      <c r="K13" s="259"/>
      <c r="L13" s="260"/>
    </row>
    <row r="14" spans="1:12" ht="14.25" customHeight="1" x14ac:dyDescent="0.25">
      <c r="A14" s="223" t="s">
        <v>2084</v>
      </c>
      <c r="B14" s="256" t="s">
        <v>2199</v>
      </c>
      <c r="C14" s="257"/>
      <c r="D14" s="258"/>
      <c r="E14" s="259"/>
      <c r="F14" s="258"/>
      <c r="G14" s="259"/>
      <c r="H14" s="258"/>
      <c r="I14" s="259" t="s">
        <v>509</v>
      </c>
      <c r="J14" s="258"/>
      <c r="K14" s="259"/>
      <c r="L14" s="260"/>
    </row>
    <row r="15" spans="1:12" ht="14.25" customHeight="1" x14ac:dyDescent="0.25">
      <c r="A15" s="223" t="s">
        <v>1312</v>
      </c>
      <c r="B15" s="256" t="s">
        <v>1439</v>
      </c>
      <c r="C15" s="257"/>
      <c r="D15" s="258"/>
      <c r="E15" s="259"/>
      <c r="F15" s="258"/>
      <c r="G15" s="259"/>
      <c r="H15" s="258"/>
      <c r="I15" s="259" t="s">
        <v>509</v>
      </c>
      <c r="J15" s="258"/>
      <c r="K15" s="259"/>
      <c r="L15" s="260"/>
    </row>
    <row r="16" spans="1:12" ht="14.25" customHeight="1" x14ac:dyDescent="0.25">
      <c r="A16" s="223" t="s">
        <v>3325</v>
      </c>
      <c r="B16" s="256" t="s">
        <v>1447</v>
      </c>
      <c r="C16" s="257"/>
      <c r="D16" s="258"/>
      <c r="E16" s="259"/>
      <c r="F16" s="258"/>
      <c r="G16" s="259"/>
      <c r="H16" s="258"/>
      <c r="I16" s="259" t="s">
        <v>509</v>
      </c>
      <c r="J16" s="258"/>
      <c r="K16" s="259"/>
      <c r="L16" s="260"/>
    </row>
    <row r="17" spans="1:12" ht="14.25" customHeight="1" x14ac:dyDescent="0.25">
      <c r="A17" s="223" t="s">
        <v>3326</v>
      </c>
      <c r="B17" s="256" t="s">
        <v>1449</v>
      </c>
      <c r="C17" s="257"/>
      <c r="D17" s="258"/>
      <c r="E17" s="259"/>
      <c r="F17" s="258"/>
      <c r="G17" s="259"/>
      <c r="H17" s="258"/>
      <c r="I17" s="259" t="s">
        <v>509</v>
      </c>
      <c r="J17" s="258"/>
      <c r="K17" s="259"/>
      <c r="L17" s="260"/>
    </row>
    <row r="18" spans="1:12" ht="14.25" customHeight="1" x14ac:dyDescent="0.25">
      <c r="A18" s="223" t="s">
        <v>3330</v>
      </c>
      <c r="B18" s="256" t="s">
        <v>744</v>
      </c>
      <c r="C18" s="257"/>
      <c r="D18" s="258"/>
      <c r="E18" s="259"/>
      <c r="F18" s="258"/>
      <c r="G18" s="259"/>
      <c r="H18" s="258"/>
      <c r="I18" s="259" t="s">
        <v>509</v>
      </c>
      <c r="J18" s="258"/>
      <c r="K18" s="259"/>
      <c r="L18" s="260"/>
    </row>
    <row r="19" spans="1:12" ht="14.25" customHeight="1" x14ac:dyDescent="0.25">
      <c r="A19" s="223" t="s">
        <v>3333</v>
      </c>
      <c r="B19" s="256" t="s">
        <v>750</v>
      </c>
      <c r="C19" s="257"/>
      <c r="D19" s="258" t="s">
        <v>509</v>
      </c>
      <c r="E19" s="259"/>
      <c r="F19" s="258"/>
      <c r="G19" s="259"/>
      <c r="H19" s="258"/>
      <c r="I19" s="259"/>
      <c r="J19" s="258"/>
      <c r="K19" s="259"/>
      <c r="L19" s="260"/>
    </row>
    <row r="20" spans="1:12" ht="14.25" customHeight="1" x14ac:dyDescent="0.25">
      <c r="A20" s="223" t="s">
        <v>3334</v>
      </c>
      <c r="B20" s="256" t="s">
        <v>2979</v>
      </c>
      <c r="C20" s="257"/>
      <c r="D20" s="258"/>
      <c r="E20" s="259" t="s">
        <v>509</v>
      </c>
      <c r="F20" s="258"/>
      <c r="G20" s="259"/>
      <c r="H20" s="258"/>
      <c r="I20" s="259"/>
      <c r="J20" s="258"/>
      <c r="K20" s="259"/>
      <c r="L20" s="260"/>
    </row>
    <row r="21" spans="1:12" ht="14.25" customHeight="1" x14ac:dyDescent="0.25">
      <c r="A21" s="223" t="s">
        <v>1322</v>
      </c>
      <c r="B21" s="256" t="s">
        <v>2983</v>
      </c>
      <c r="C21" s="257"/>
      <c r="D21" s="258" t="s">
        <v>509</v>
      </c>
      <c r="E21" s="259"/>
      <c r="F21" s="258"/>
      <c r="G21" s="259"/>
      <c r="H21" s="258"/>
      <c r="I21" s="259"/>
      <c r="J21" s="258"/>
      <c r="K21" s="259"/>
      <c r="L21" s="260"/>
    </row>
    <row r="22" spans="1:12" ht="14.25" customHeight="1" x14ac:dyDescent="0.25">
      <c r="A22" s="223" t="s">
        <v>1328</v>
      </c>
      <c r="B22" s="256" t="s">
        <v>2995</v>
      </c>
      <c r="C22" s="257"/>
      <c r="D22" s="258"/>
      <c r="E22" s="259"/>
      <c r="F22" s="258"/>
      <c r="G22" s="259"/>
      <c r="H22" s="258"/>
      <c r="I22" s="259" t="s">
        <v>509</v>
      </c>
      <c r="J22" s="258"/>
      <c r="K22" s="259"/>
      <c r="L22" s="260"/>
    </row>
    <row r="23" spans="1:12" ht="14.25" customHeight="1" x14ac:dyDescent="0.25">
      <c r="A23" s="225">
        <v>131</v>
      </c>
      <c r="B23" s="261" t="s">
        <v>3516</v>
      </c>
      <c r="C23" s="257"/>
      <c r="D23" s="258"/>
      <c r="E23" s="259"/>
      <c r="F23" s="258"/>
      <c r="G23" s="259"/>
      <c r="H23" s="258"/>
      <c r="I23" s="259"/>
      <c r="J23" s="258" t="s">
        <v>509</v>
      </c>
      <c r="K23" s="259"/>
      <c r="L23" s="260"/>
    </row>
    <row r="24" spans="1:12" ht="14.25" customHeight="1" x14ac:dyDescent="0.25">
      <c r="A24" s="223" t="s">
        <v>554</v>
      </c>
      <c r="B24" s="256" t="s">
        <v>1673</v>
      </c>
      <c r="C24" s="257"/>
      <c r="D24" s="258"/>
      <c r="E24" s="259"/>
      <c r="F24" s="258" t="s">
        <v>509</v>
      </c>
      <c r="G24" s="259"/>
      <c r="H24" s="258"/>
      <c r="I24" s="259"/>
      <c r="J24" s="258"/>
      <c r="K24" s="259"/>
      <c r="L24" s="260"/>
    </row>
    <row r="25" spans="1:12" ht="14.25" customHeight="1" x14ac:dyDescent="0.25">
      <c r="A25" s="223" t="s">
        <v>1332</v>
      </c>
      <c r="B25" s="256" t="s">
        <v>1675</v>
      </c>
      <c r="C25" s="257"/>
      <c r="D25" s="258"/>
      <c r="E25" s="259"/>
      <c r="F25" s="258" t="s">
        <v>509</v>
      </c>
      <c r="G25" s="259"/>
      <c r="H25" s="258"/>
      <c r="I25" s="259"/>
      <c r="J25" s="258"/>
      <c r="K25" s="259"/>
      <c r="L25" s="260"/>
    </row>
    <row r="26" spans="1:12" ht="14.25" customHeight="1" x14ac:dyDescent="0.25">
      <c r="A26" s="225">
        <v>252</v>
      </c>
      <c r="B26" s="256" t="s">
        <v>1677</v>
      </c>
      <c r="C26" s="257"/>
      <c r="D26" s="258"/>
      <c r="E26" s="259"/>
      <c r="F26" s="258" t="s">
        <v>509</v>
      </c>
      <c r="G26" s="259"/>
      <c r="H26" s="258"/>
      <c r="I26" s="259"/>
      <c r="J26" s="258"/>
      <c r="K26" s="259"/>
      <c r="L26" s="260"/>
    </row>
    <row r="27" spans="1:12" ht="14.25" customHeight="1" x14ac:dyDescent="0.25">
      <c r="A27" s="223" t="s">
        <v>1334</v>
      </c>
      <c r="B27" s="256" t="s">
        <v>1679</v>
      </c>
      <c r="C27" s="257"/>
      <c r="D27" s="258"/>
      <c r="E27" s="259"/>
      <c r="F27" s="258"/>
      <c r="G27" s="259"/>
      <c r="H27" s="258"/>
      <c r="I27" s="259"/>
      <c r="J27" s="258" t="s">
        <v>509</v>
      </c>
      <c r="K27" s="259"/>
      <c r="L27" s="260"/>
    </row>
    <row r="28" spans="1:12" ht="14.25" customHeight="1" x14ac:dyDescent="0.25">
      <c r="A28" s="223" t="s">
        <v>1335</v>
      </c>
      <c r="B28" s="256" t="s">
        <v>1681</v>
      </c>
      <c r="C28" s="257"/>
      <c r="D28" s="258"/>
      <c r="E28" s="259"/>
      <c r="F28" s="258"/>
      <c r="G28" s="259"/>
      <c r="H28" s="258"/>
      <c r="I28" s="259"/>
      <c r="J28" s="258" t="s">
        <v>509</v>
      </c>
      <c r="K28" s="259"/>
      <c r="L28" s="260"/>
    </row>
    <row r="29" spans="1:12" ht="14.25" customHeight="1" x14ac:dyDescent="0.25">
      <c r="A29" s="223" t="s">
        <v>1336</v>
      </c>
      <c r="B29" s="256" t="s">
        <v>1683</v>
      </c>
      <c r="C29" s="257"/>
      <c r="D29" s="258"/>
      <c r="E29" s="259"/>
      <c r="F29" s="258" t="s">
        <v>509</v>
      </c>
      <c r="G29" s="259"/>
      <c r="H29" s="258"/>
      <c r="I29" s="259"/>
      <c r="J29" s="258"/>
      <c r="K29" s="259"/>
      <c r="L29" s="260"/>
    </row>
    <row r="30" spans="1:12" ht="14.25" customHeight="1" x14ac:dyDescent="0.25">
      <c r="A30" s="223" t="s">
        <v>1339</v>
      </c>
      <c r="B30" s="256" t="s">
        <v>2702</v>
      </c>
      <c r="C30" s="257"/>
      <c r="D30" s="258"/>
      <c r="E30" s="259"/>
      <c r="F30" s="258"/>
      <c r="G30" s="259"/>
      <c r="H30" s="258"/>
      <c r="I30" s="259"/>
      <c r="J30" s="258" t="s">
        <v>509</v>
      </c>
      <c r="K30" s="259"/>
      <c r="L30" s="260"/>
    </row>
    <row r="31" spans="1:12" ht="14.25" customHeight="1" x14ac:dyDescent="0.25">
      <c r="A31" s="223" t="s">
        <v>1342</v>
      </c>
      <c r="B31" s="256" t="s">
        <v>1694</v>
      </c>
      <c r="C31" s="257"/>
      <c r="D31" s="258"/>
      <c r="E31" s="259"/>
      <c r="F31" s="258" t="s">
        <v>509</v>
      </c>
      <c r="G31" s="259"/>
      <c r="H31" s="258"/>
      <c r="I31" s="259"/>
      <c r="J31" s="258"/>
      <c r="K31" s="259"/>
      <c r="L31" s="260"/>
    </row>
    <row r="32" spans="1:12" ht="14.25" customHeight="1" x14ac:dyDescent="0.25">
      <c r="A32" s="223" t="s">
        <v>1343</v>
      </c>
      <c r="B32" s="256" t="s">
        <v>1696</v>
      </c>
      <c r="C32" s="257"/>
      <c r="D32" s="258"/>
      <c r="E32" s="259"/>
      <c r="F32" s="258"/>
      <c r="G32" s="259"/>
      <c r="H32" s="258"/>
      <c r="I32" s="259"/>
      <c r="J32" s="258" t="s">
        <v>509</v>
      </c>
      <c r="K32" s="259"/>
      <c r="L32" s="260"/>
    </row>
    <row r="33" spans="1:12" ht="14.25" customHeight="1" x14ac:dyDescent="0.25">
      <c r="A33" s="223" t="s">
        <v>1345</v>
      </c>
      <c r="B33" s="256" t="s">
        <v>1700</v>
      </c>
      <c r="C33" s="257"/>
      <c r="D33" s="258"/>
      <c r="E33" s="259"/>
      <c r="F33" s="258"/>
      <c r="G33" s="259"/>
      <c r="H33" s="258"/>
      <c r="I33" s="259"/>
      <c r="J33" s="258" t="s">
        <v>509</v>
      </c>
      <c r="K33" s="259"/>
      <c r="L33" s="260"/>
    </row>
    <row r="34" spans="1:12" ht="14.25" customHeight="1" x14ac:dyDescent="0.25">
      <c r="A34" s="223" t="s">
        <v>570</v>
      </c>
      <c r="B34" s="256" t="s">
        <v>1704</v>
      </c>
      <c r="C34" s="257"/>
      <c r="D34" s="258"/>
      <c r="E34" s="259"/>
      <c r="F34" s="258" t="s">
        <v>509</v>
      </c>
      <c r="G34" s="259"/>
      <c r="H34" s="258"/>
      <c r="I34" s="259"/>
      <c r="J34" s="258"/>
      <c r="K34" s="259"/>
      <c r="L34" s="260"/>
    </row>
    <row r="35" spans="1:12" ht="14.25" customHeight="1" x14ac:dyDescent="0.25">
      <c r="A35" s="223" t="s">
        <v>1347</v>
      </c>
      <c r="B35" s="256" t="s">
        <v>1706</v>
      </c>
      <c r="C35" s="257"/>
      <c r="D35" s="258"/>
      <c r="E35" s="259"/>
      <c r="F35" s="258"/>
      <c r="G35" s="259"/>
      <c r="H35" s="258"/>
      <c r="I35" s="259" t="s">
        <v>509</v>
      </c>
      <c r="J35" s="258"/>
      <c r="K35" s="259"/>
      <c r="L35" s="260"/>
    </row>
    <row r="36" spans="1:12" ht="14.25" customHeight="1" x14ac:dyDescent="0.25">
      <c r="A36" s="223" t="s">
        <v>573</v>
      </c>
      <c r="B36" s="256" t="s">
        <v>2609</v>
      </c>
      <c r="C36" s="257"/>
      <c r="D36" s="258"/>
      <c r="E36" s="259"/>
      <c r="F36" s="258"/>
      <c r="G36" s="259"/>
      <c r="H36" s="258"/>
      <c r="I36" s="259"/>
      <c r="J36" s="258" t="s">
        <v>509</v>
      </c>
      <c r="K36" s="259"/>
      <c r="L36" s="260"/>
    </row>
    <row r="37" spans="1:12" ht="14.25" customHeight="1" x14ac:dyDescent="0.25">
      <c r="A37" s="223" t="s">
        <v>1349</v>
      </c>
      <c r="B37" s="256" t="s">
        <v>1706</v>
      </c>
      <c r="C37" s="257"/>
      <c r="D37" s="258"/>
      <c r="E37" s="259"/>
      <c r="F37" s="258"/>
      <c r="G37" s="259"/>
      <c r="H37" s="258"/>
      <c r="I37" s="259" t="s">
        <v>509</v>
      </c>
      <c r="J37" s="258"/>
      <c r="K37" s="259"/>
      <c r="L37" s="260"/>
    </row>
    <row r="38" spans="1:12" ht="14.25" customHeight="1" x14ac:dyDescent="0.25">
      <c r="A38" s="223" t="s">
        <v>1351</v>
      </c>
      <c r="B38" s="256" t="s">
        <v>2613</v>
      </c>
      <c r="C38" s="257"/>
      <c r="D38" s="258"/>
      <c r="E38" s="259"/>
      <c r="F38" s="258" t="s">
        <v>509</v>
      </c>
      <c r="G38" s="259"/>
      <c r="H38" s="258"/>
      <c r="I38" s="259"/>
      <c r="J38" s="258"/>
      <c r="K38" s="259"/>
      <c r="L38" s="260"/>
    </row>
    <row r="39" spans="1:12" ht="14.25" customHeight="1" x14ac:dyDescent="0.25">
      <c r="A39" s="223" t="s">
        <v>4068</v>
      </c>
      <c r="B39" s="256" t="s">
        <v>4098</v>
      </c>
      <c r="C39" s="257"/>
      <c r="D39" s="258"/>
      <c r="E39" s="259"/>
      <c r="F39" s="258" t="s">
        <v>509</v>
      </c>
      <c r="G39" s="259"/>
      <c r="H39" s="258"/>
      <c r="I39" s="259"/>
      <c r="J39" s="258"/>
      <c r="K39" s="259"/>
      <c r="L39" s="260"/>
    </row>
    <row r="40" spans="1:12" ht="14.25" customHeight="1" x14ac:dyDescent="0.25">
      <c r="A40" s="225">
        <v>330</v>
      </c>
      <c r="B40" s="256" t="s">
        <v>2615</v>
      </c>
      <c r="C40" s="257"/>
      <c r="D40" s="258"/>
      <c r="E40" s="259"/>
      <c r="F40" s="258"/>
      <c r="G40" s="259"/>
      <c r="H40" s="258"/>
      <c r="I40" s="259"/>
      <c r="J40" s="258" t="s">
        <v>509</v>
      </c>
      <c r="K40" s="259"/>
      <c r="L40" s="260"/>
    </row>
    <row r="41" spans="1:12" ht="14.25" customHeight="1" x14ac:dyDescent="0.25">
      <c r="A41" s="223" t="s">
        <v>1352</v>
      </c>
      <c r="B41" s="256" t="s">
        <v>2617</v>
      </c>
      <c r="C41" s="257"/>
      <c r="D41" s="258"/>
      <c r="E41" s="259"/>
      <c r="F41" s="258"/>
      <c r="G41" s="259"/>
      <c r="H41" s="258"/>
      <c r="I41" s="259"/>
      <c r="J41" s="258" t="s">
        <v>509</v>
      </c>
      <c r="K41" s="259"/>
      <c r="L41" s="260"/>
    </row>
    <row r="42" spans="1:12" ht="14.25" customHeight="1" x14ac:dyDescent="0.25">
      <c r="A42" s="223" t="s">
        <v>1353</v>
      </c>
      <c r="B42" s="256" t="s">
        <v>2619</v>
      </c>
      <c r="C42" s="257"/>
      <c r="D42" s="258"/>
      <c r="E42" s="259"/>
      <c r="F42" s="258"/>
      <c r="G42" s="259"/>
      <c r="H42" s="258"/>
      <c r="I42" s="259"/>
      <c r="J42" s="258" t="s">
        <v>509</v>
      </c>
      <c r="K42" s="259"/>
      <c r="L42" s="260"/>
    </row>
    <row r="43" spans="1:12" ht="14.25" customHeight="1" x14ac:dyDescent="0.25">
      <c r="A43" s="223" t="s">
        <v>1269</v>
      </c>
      <c r="B43" s="256" t="s">
        <v>2623</v>
      </c>
      <c r="C43" s="257"/>
      <c r="D43" s="258"/>
      <c r="E43" s="259"/>
      <c r="F43" s="258" t="s">
        <v>509</v>
      </c>
      <c r="G43" s="259"/>
      <c r="H43" s="258"/>
      <c r="I43" s="259"/>
      <c r="J43" s="258"/>
      <c r="K43" s="259"/>
      <c r="L43" s="260"/>
    </row>
    <row r="44" spans="1:12" ht="14.25" customHeight="1" x14ac:dyDescent="0.25">
      <c r="A44" s="225">
        <v>342</v>
      </c>
      <c r="B44" s="256" t="s">
        <v>2625</v>
      </c>
      <c r="C44" s="257"/>
      <c r="D44" s="258"/>
      <c r="E44" s="259"/>
      <c r="F44" s="258" t="s">
        <v>509</v>
      </c>
      <c r="G44" s="259"/>
      <c r="H44" s="258"/>
      <c r="I44" s="259"/>
      <c r="J44" s="258"/>
      <c r="K44" s="259"/>
      <c r="L44" s="260"/>
    </row>
    <row r="45" spans="1:12" ht="14.25" customHeight="1" x14ac:dyDescent="0.25">
      <c r="A45" s="223" t="s">
        <v>4069</v>
      </c>
      <c r="B45" s="256" t="s">
        <v>4100</v>
      </c>
      <c r="C45" s="257"/>
      <c r="D45" s="258"/>
      <c r="E45" s="259"/>
      <c r="F45" s="258" t="s">
        <v>509</v>
      </c>
      <c r="G45" s="259"/>
      <c r="H45" s="258"/>
      <c r="I45" s="259"/>
      <c r="J45" s="258"/>
      <c r="K45" s="259"/>
      <c r="L45" s="260"/>
    </row>
    <row r="46" spans="1:12" ht="14.25" customHeight="1" x14ac:dyDescent="0.25">
      <c r="A46" s="223" t="s">
        <v>4070</v>
      </c>
      <c r="B46" s="256" t="s">
        <v>4102</v>
      </c>
      <c r="C46" s="257"/>
      <c r="D46" s="258"/>
      <c r="E46" s="259"/>
      <c r="F46" s="258" t="s">
        <v>509</v>
      </c>
      <c r="G46" s="259"/>
      <c r="H46" s="258"/>
      <c r="I46" s="259"/>
      <c r="J46" s="258"/>
      <c r="K46" s="259"/>
      <c r="L46" s="260"/>
    </row>
    <row r="47" spans="1:12" ht="14.25" customHeight="1" x14ac:dyDescent="0.25">
      <c r="A47" s="223" t="s">
        <v>3777</v>
      </c>
      <c r="B47" s="256" t="s">
        <v>2628</v>
      </c>
      <c r="C47" s="257"/>
      <c r="D47" s="258"/>
      <c r="E47" s="259"/>
      <c r="F47" s="258"/>
      <c r="G47" s="259"/>
      <c r="H47" s="258"/>
      <c r="I47" s="259"/>
      <c r="J47" s="258"/>
      <c r="K47" s="259" t="s">
        <v>509</v>
      </c>
      <c r="L47" s="260"/>
    </row>
    <row r="48" spans="1:12" ht="14.25" customHeight="1" x14ac:dyDescent="0.25">
      <c r="A48" s="223" t="s">
        <v>3778</v>
      </c>
      <c r="B48" s="256" t="s">
        <v>2629</v>
      </c>
      <c r="C48" s="257"/>
      <c r="D48" s="258"/>
      <c r="E48" s="259"/>
      <c r="F48" s="258"/>
      <c r="G48" s="259"/>
      <c r="H48" s="258"/>
      <c r="I48" s="259"/>
      <c r="J48" s="258"/>
      <c r="K48" s="259" t="s">
        <v>509</v>
      </c>
      <c r="L48" s="260"/>
    </row>
    <row r="49" spans="1:12" ht="14.25" customHeight="1" x14ac:dyDescent="0.25">
      <c r="A49" s="223" t="s">
        <v>3779</v>
      </c>
      <c r="B49" s="256" t="s">
        <v>2630</v>
      </c>
      <c r="C49" s="257"/>
      <c r="D49" s="258"/>
      <c r="E49" s="259"/>
      <c r="F49" s="258"/>
      <c r="G49" s="259"/>
      <c r="H49" s="258"/>
      <c r="I49" s="259"/>
      <c r="J49" s="258"/>
      <c r="K49" s="259" t="s">
        <v>509</v>
      </c>
      <c r="L49" s="260"/>
    </row>
    <row r="50" spans="1:12" ht="14.25" customHeight="1" x14ac:dyDescent="0.25">
      <c r="A50" s="223" t="s">
        <v>3780</v>
      </c>
      <c r="B50" s="256" t="s">
        <v>2632</v>
      </c>
      <c r="C50" s="257"/>
      <c r="D50" s="258"/>
      <c r="E50" s="259"/>
      <c r="F50" s="258"/>
      <c r="G50" s="259" t="s">
        <v>509</v>
      </c>
      <c r="H50" s="258"/>
      <c r="I50" s="259"/>
      <c r="J50" s="258"/>
      <c r="K50" s="259"/>
      <c r="L50" s="260"/>
    </row>
    <row r="51" spans="1:12" ht="14.25" customHeight="1" x14ac:dyDescent="0.25">
      <c r="A51" s="225">
        <v>591</v>
      </c>
      <c r="B51" s="262" t="s">
        <v>2636</v>
      </c>
      <c r="C51" s="257"/>
      <c r="D51" s="258"/>
      <c r="E51" s="259" t="s">
        <v>509</v>
      </c>
      <c r="F51" s="258"/>
      <c r="G51" s="259"/>
      <c r="H51" s="258"/>
      <c r="I51" s="259"/>
      <c r="J51" s="258"/>
      <c r="K51" s="259"/>
      <c r="L51" s="260"/>
    </row>
    <row r="52" spans="1:12" ht="14.25" customHeight="1" x14ac:dyDescent="0.25">
      <c r="A52" s="223" t="s">
        <v>4071</v>
      </c>
      <c r="B52" s="256" t="s">
        <v>4104</v>
      </c>
      <c r="C52" s="257"/>
      <c r="D52" s="258"/>
      <c r="E52" s="259" t="s">
        <v>509</v>
      </c>
      <c r="F52" s="258"/>
      <c r="G52" s="259"/>
      <c r="H52" s="258"/>
      <c r="I52" s="259"/>
      <c r="J52" s="258"/>
      <c r="K52" s="259"/>
      <c r="L52" s="260"/>
    </row>
    <row r="53" spans="1:12" ht="14.25" customHeight="1" x14ac:dyDescent="0.25">
      <c r="A53" s="225">
        <v>594</v>
      </c>
      <c r="B53" s="262" t="s">
        <v>2638</v>
      </c>
      <c r="C53" s="257"/>
      <c r="D53" s="258"/>
      <c r="E53" s="259" t="s">
        <v>509</v>
      </c>
      <c r="F53" s="258"/>
      <c r="G53" s="259"/>
      <c r="H53" s="258"/>
      <c r="I53" s="259"/>
      <c r="J53" s="258"/>
      <c r="K53" s="259"/>
      <c r="L53" s="260"/>
    </row>
    <row r="54" spans="1:12" ht="14.25" customHeight="1" x14ac:dyDescent="0.25">
      <c r="A54" s="225">
        <v>595</v>
      </c>
      <c r="B54" s="262" t="s">
        <v>320</v>
      </c>
      <c r="C54" s="257"/>
      <c r="D54" s="258"/>
      <c r="E54" s="259" t="s">
        <v>509</v>
      </c>
      <c r="F54" s="258"/>
      <c r="G54" s="259"/>
      <c r="H54" s="258"/>
      <c r="I54" s="259"/>
      <c r="J54" s="258"/>
      <c r="K54" s="259"/>
      <c r="L54" s="260"/>
    </row>
    <row r="55" spans="1:12" ht="14.25" customHeight="1" x14ac:dyDescent="0.25">
      <c r="A55" s="225">
        <v>596</v>
      </c>
      <c r="B55" s="262" t="s">
        <v>322</v>
      </c>
      <c r="C55" s="257"/>
      <c r="D55" s="258"/>
      <c r="E55" s="259" t="s">
        <v>509</v>
      </c>
      <c r="F55" s="258"/>
      <c r="G55" s="259"/>
      <c r="H55" s="258"/>
      <c r="I55" s="259"/>
      <c r="J55" s="258"/>
      <c r="K55" s="259"/>
      <c r="L55" s="260"/>
    </row>
    <row r="56" spans="1:12" ht="14.25" customHeight="1" x14ac:dyDescent="0.25">
      <c r="A56" s="225">
        <v>597</v>
      </c>
      <c r="B56" s="262" t="s">
        <v>324</v>
      </c>
      <c r="C56" s="257"/>
      <c r="D56" s="258"/>
      <c r="E56" s="259" t="s">
        <v>509</v>
      </c>
      <c r="F56" s="258"/>
      <c r="G56" s="259"/>
      <c r="H56" s="258"/>
      <c r="I56" s="259"/>
      <c r="J56" s="258"/>
      <c r="K56" s="259"/>
      <c r="L56" s="260"/>
    </row>
    <row r="57" spans="1:12" ht="14.25" customHeight="1" x14ac:dyDescent="0.25">
      <c r="A57" s="225">
        <v>598</v>
      </c>
      <c r="B57" s="262" t="s">
        <v>326</v>
      </c>
      <c r="C57" s="257"/>
      <c r="D57" s="258"/>
      <c r="E57" s="259" t="s">
        <v>509</v>
      </c>
      <c r="F57" s="258"/>
      <c r="G57" s="259"/>
      <c r="H57" s="258"/>
      <c r="I57" s="259"/>
      <c r="J57" s="258"/>
      <c r="K57" s="259"/>
      <c r="L57" s="260"/>
    </row>
    <row r="58" spans="1:12" ht="14.25" customHeight="1" x14ac:dyDescent="0.25">
      <c r="A58" s="225">
        <v>601</v>
      </c>
      <c r="B58" s="256" t="s">
        <v>328</v>
      </c>
      <c r="C58" s="257"/>
      <c r="D58" s="258"/>
      <c r="E58" s="259"/>
      <c r="F58" s="258"/>
      <c r="G58" s="259"/>
      <c r="H58" s="258" t="s">
        <v>509</v>
      </c>
      <c r="I58" s="259"/>
      <c r="J58" s="258"/>
      <c r="K58" s="259"/>
      <c r="L58" s="260"/>
    </row>
    <row r="59" spans="1:12" ht="14.25" customHeight="1" x14ac:dyDescent="0.25">
      <c r="A59" s="223" t="s">
        <v>1277</v>
      </c>
      <c r="B59" s="256" t="s">
        <v>3700</v>
      </c>
      <c r="C59" s="257"/>
      <c r="D59" s="258"/>
      <c r="E59" s="259"/>
      <c r="F59" s="258"/>
      <c r="G59" s="259"/>
      <c r="H59" s="258" t="s">
        <v>509</v>
      </c>
      <c r="I59" s="259"/>
      <c r="J59" s="258"/>
      <c r="K59" s="259"/>
      <c r="L59" s="260"/>
    </row>
    <row r="60" spans="1:12" ht="14.25" customHeight="1" x14ac:dyDescent="0.25">
      <c r="A60" s="223" t="s">
        <v>1271</v>
      </c>
      <c r="B60" s="256" t="s">
        <v>3702</v>
      </c>
      <c r="C60" s="257"/>
      <c r="D60" s="258"/>
      <c r="E60" s="259"/>
      <c r="F60" s="258"/>
      <c r="G60" s="259"/>
      <c r="H60" s="258"/>
      <c r="I60" s="259"/>
      <c r="J60" s="258"/>
      <c r="K60" s="259"/>
      <c r="L60" s="260" t="s">
        <v>509</v>
      </c>
    </row>
    <row r="61" spans="1:12" ht="14.25" customHeight="1" x14ac:dyDescent="0.25">
      <c r="A61" s="223" t="s">
        <v>3790</v>
      </c>
      <c r="B61" s="256" t="s">
        <v>3706</v>
      </c>
      <c r="C61" s="257"/>
      <c r="D61" s="258"/>
      <c r="E61" s="259"/>
      <c r="F61" s="258"/>
      <c r="G61" s="259"/>
      <c r="H61" s="258"/>
      <c r="I61" s="259"/>
      <c r="J61" s="258"/>
      <c r="K61" s="259"/>
      <c r="L61" s="260" t="s">
        <v>509</v>
      </c>
    </row>
    <row r="62" spans="1:12" ht="14.25" customHeight="1" x14ac:dyDescent="0.25">
      <c r="A62" s="225">
        <v>999</v>
      </c>
      <c r="B62" s="263" t="s">
        <v>3710</v>
      </c>
      <c r="C62" s="257"/>
      <c r="D62" s="258"/>
      <c r="E62" s="259"/>
      <c r="F62" s="258"/>
      <c r="G62" s="259"/>
      <c r="H62" s="258"/>
      <c r="I62" s="259"/>
      <c r="J62" s="258"/>
      <c r="K62" s="259"/>
      <c r="L62" s="260"/>
    </row>
    <row r="63" spans="1:12" ht="14.25" customHeight="1" x14ac:dyDescent="0.25">
      <c r="A63" s="224" t="s">
        <v>3670</v>
      </c>
      <c r="B63" s="256" t="s">
        <v>2173</v>
      </c>
      <c r="C63" s="257"/>
      <c r="D63" s="258"/>
      <c r="E63" s="259"/>
      <c r="F63" s="258"/>
      <c r="G63" s="259"/>
      <c r="H63" s="258"/>
      <c r="I63" s="259" t="s">
        <v>509</v>
      </c>
      <c r="J63" s="258"/>
      <c r="K63" s="259"/>
      <c r="L63" s="260"/>
    </row>
    <row r="64" spans="1:12" ht="14.25" customHeight="1" x14ac:dyDescent="0.25">
      <c r="A64" s="224" t="s">
        <v>3672</v>
      </c>
      <c r="B64" s="256" t="s">
        <v>2177</v>
      </c>
      <c r="C64" s="257"/>
      <c r="D64" s="258"/>
      <c r="E64" s="259"/>
      <c r="F64" s="258"/>
      <c r="G64" s="259"/>
      <c r="H64" s="258"/>
      <c r="I64" s="259" t="s">
        <v>509</v>
      </c>
      <c r="J64" s="258"/>
      <c r="K64" s="259"/>
      <c r="L64" s="260"/>
    </row>
    <row r="65" spans="1:12" ht="14.25" customHeight="1" x14ac:dyDescent="0.25">
      <c r="A65" s="224" t="s">
        <v>3674</v>
      </c>
      <c r="B65" s="141" t="s">
        <v>2181</v>
      </c>
      <c r="C65" s="257"/>
      <c r="D65" s="258" t="s">
        <v>509</v>
      </c>
      <c r="E65" s="259"/>
      <c r="F65" s="258"/>
      <c r="G65" s="259"/>
      <c r="H65" s="258"/>
      <c r="I65" s="259"/>
      <c r="J65" s="258"/>
      <c r="K65" s="259"/>
      <c r="L65" s="260"/>
    </row>
    <row r="66" spans="1:12" ht="14.25" customHeight="1" x14ac:dyDescent="0.25">
      <c r="A66" s="223" t="s">
        <v>1308</v>
      </c>
      <c r="B66" s="256" t="s">
        <v>2195</v>
      </c>
      <c r="C66" s="257"/>
      <c r="D66" s="258"/>
      <c r="E66" s="259"/>
      <c r="F66" s="258"/>
      <c r="G66" s="259"/>
      <c r="H66" s="258"/>
      <c r="I66" s="259" t="s">
        <v>509</v>
      </c>
      <c r="J66" s="258"/>
      <c r="K66" s="259"/>
      <c r="L66" s="260"/>
    </row>
    <row r="67" spans="1:12" ht="14.25" customHeight="1" x14ac:dyDescent="0.25">
      <c r="A67" s="223" t="s">
        <v>1309</v>
      </c>
      <c r="B67" s="256" t="s">
        <v>2197</v>
      </c>
      <c r="C67" s="257"/>
      <c r="D67" s="258"/>
      <c r="E67" s="259"/>
      <c r="F67" s="258"/>
      <c r="G67" s="259"/>
      <c r="H67" s="258"/>
      <c r="I67" s="259" t="s">
        <v>509</v>
      </c>
      <c r="J67" s="258"/>
      <c r="K67" s="259"/>
      <c r="L67" s="260"/>
    </row>
    <row r="68" spans="1:12" ht="14.25" customHeight="1" x14ac:dyDescent="0.25">
      <c r="A68" s="223" t="s">
        <v>1310</v>
      </c>
      <c r="B68" s="256" t="s">
        <v>2201</v>
      </c>
      <c r="C68" s="264"/>
      <c r="D68" s="258"/>
      <c r="E68" s="265"/>
      <c r="F68" s="258"/>
      <c r="G68" s="265"/>
      <c r="H68" s="258"/>
      <c r="I68" s="265" t="s">
        <v>509</v>
      </c>
      <c r="J68" s="258"/>
      <c r="K68" s="265"/>
      <c r="L68" s="260"/>
    </row>
    <row r="69" spans="1:12" ht="14.25" customHeight="1" x14ac:dyDescent="0.25">
      <c r="A69" s="223" t="s">
        <v>1311</v>
      </c>
      <c r="B69" s="256" t="s">
        <v>1437</v>
      </c>
      <c r="C69" s="257"/>
      <c r="D69" s="258"/>
      <c r="E69" s="259"/>
      <c r="F69" s="258"/>
      <c r="G69" s="259"/>
      <c r="H69" s="258"/>
      <c r="I69" s="259" t="s">
        <v>509</v>
      </c>
      <c r="J69" s="258"/>
      <c r="K69" s="259"/>
      <c r="L69" s="260"/>
    </row>
    <row r="70" spans="1:12" ht="14.25" customHeight="1" x14ac:dyDescent="0.25">
      <c r="A70" s="223" t="s">
        <v>1313</v>
      </c>
      <c r="B70" s="256" t="s">
        <v>1441</v>
      </c>
      <c r="C70" s="257"/>
      <c r="D70" s="258"/>
      <c r="E70" s="259"/>
      <c r="F70" s="258"/>
      <c r="G70" s="259"/>
      <c r="H70" s="258"/>
      <c r="I70" s="259" t="s">
        <v>509</v>
      </c>
      <c r="J70" s="258"/>
      <c r="K70" s="259"/>
      <c r="L70" s="260"/>
    </row>
    <row r="71" spans="1:12" ht="14.25" customHeight="1" x14ac:dyDescent="0.25">
      <c r="A71" s="223" t="s">
        <v>3323</v>
      </c>
      <c r="B71" s="256" t="s">
        <v>1443</v>
      </c>
      <c r="C71" s="257"/>
      <c r="D71" s="258"/>
      <c r="E71" s="259"/>
      <c r="F71" s="258"/>
      <c r="G71" s="259"/>
      <c r="H71" s="258"/>
      <c r="I71" s="259"/>
      <c r="J71" s="258" t="s">
        <v>509</v>
      </c>
      <c r="K71" s="259"/>
      <c r="L71" s="260"/>
    </row>
    <row r="72" spans="1:12" ht="14.25" customHeight="1" x14ac:dyDescent="0.25">
      <c r="A72" s="223" t="s">
        <v>3324</v>
      </c>
      <c r="B72" s="256" t="s">
        <v>1445</v>
      </c>
      <c r="C72" s="257"/>
      <c r="D72" s="258"/>
      <c r="E72" s="259"/>
      <c r="F72" s="258"/>
      <c r="G72" s="259"/>
      <c r="H72" s="258"/>
      <c r="I72" s="259"/>
      <c r="J72" s="258" t="s">
        <v>509</v>
      </c>
      <c r="K72" s="259"/>
      <c r="L72" s="260"/>
    </row>
    <row r="73" spans="1:12" ht="14.25" customHeight="1" x14ac:dyDescent="0.25">
      <c r="A73" s="223" t="s">
        <v>3327</v>
      </c>
      <c r="B73" s="256" t="s">
        <v>1451</v>
      </c>
      <c r="C73" s="257"/>
      <c r="D73" s="258"/>
      <c r="E73" s="259"/>
      <c r="F73" s="258"/>
      <c r="G73" s="259"/>
      <c r="H73" s="258"/>
      <c r="I73" s="259" t="s">
        <v>509</v>
      </c>
      <c r="J73" s="258"/>
      <c r="K73" s="259"/>
      <c r="L73" s="260"/>
    </row>
    <row r="74" spans="1:12" ht="14.25" customHeight="1" x14ac:dyDescent="0.25">
      <c r="A74" s="223" t="s">
        <v>3328</v>
      </c>
      <c r="B74" s="256" t="s">
        <v>1453</v>
      </c>
      <c r="C74" s="257"/>
      <c r="D74" s="258"/>
      <c r="E74" s="259"/>
      <c r="F74" s="258"/>
      <c r="G74" s="259"/>
      <c r="H74" s="258"/>
      <c r="I74" s="259" t="s">
        <v>509</v>
      </c>
      <c r="J74" s="258"/>
      <c r="K74" s="259"/>
      <c r="L74" s="260"/>
    </row>
    <row r="75" spans="1:12" ht="14.25" customHeight="1" x14ac:dyDescent="0.25">
      <c r="A75" s="223" t="s">
        <v>3329</v>
      </c>
      <c r="B75" s="256" t="s">
        <v>1455</v>
      </c>
      <c r="C75" s="257"/>
      <c r="D75" s="258"/>
      <c r="E75" s="259"/>
      <c r="F75" s="258"/>
      <c r="G75" s="259"/>
      <c r="H75" s="258"/>
      <c r="I75" s="259" t="s">
        <v>509</v>
      </c>
      <c r="J75" s="258"/>
      <c r="K75" s="259"/>
      <c r="L75" s="260"/>
    </row>
    <row r="76" spans="1:12" ht="14.25" customHeight="1" x14ac:dyDescent="0.25">
      <c r="A76" s="223" t="s">
        <v>3331</v>
      </c>
      <c r="B76" s="256" t="s">
        <v>746</v>
      </c>
      <c r="C76" s="257"/>
      <c r="D76" s="258"/>
      <c r="E76" s="259"/>
      <c r="F76" s="258"/>
      <c r="G76" s="259"/>
      <c r="H76" s="258"/>
      <c r="I76" s="259" t="s">
        <v>509</v>
      </c>
      <c r="J76" s="258"/>
      <c r="K76" s="259"/>
      <c r="L76" s="260"/>
    </row>
    <row r="77" spans="1:12" ht="14.25" customHeight="1" x14ac:dyDescent="0.25">
      <c r="A77" s="223" t="s">
        <v>3332</v>
      </c>
      <c r="B77" s="256" t="s">
        <v>748</v>
      </c>
      <c r="C77" s="257"/>
      <c r="D77" s="258"/>
      <c r="E77" s="259"/>
      <c r="F77" s="258"/>
      <c r="G77" s="259"/>
      <c r="H77" s="258"/>
      <c r="I77" s="259" t="s">
        <v>509</v>
      </c>
      <c r="J77" s="258"/>
      <c r="K77" s="259"/>
      <c r="L77" s="260"/>
    </row>
    <row r="78" spans="1:12" ht="14.25" customHeight="1" x14ac:dyDescent="0.25">
      <c r="A78" s="223" t="s">
        <v>1321</v>
      </c>
      <c r="B78" s="256" t="s">
        <v>2981</v>
      </c>
      <c r="C78" s="257"/>
      <c r="D78" s="258"/>
      <c r="E78" s="259" t="s">
        <v>509</v>
      </c>
      <c r="F78" s="258"/>
      <c r="G78" s="259"/>
      <c r="H78" s="258"/>
      <c r="I78" s="259"/>
      <c r="J78" s="258"/>
      <c r="K78" s="259"/>
      <c r="L78" s="260"/>
    </row>
    <row r="79" spans="1:12" ht="14.25" customHeight="1" x14ac:dyDescent="0.25">
      <c r="A79" s="223" t="s">
        <v>1323</v>
      </c>
      <c r="B79" s="256" t="s">
        <v>2985</v>
      </c>
      <c r="C79" s="257"/>
      <c r="D79" s="258" t="s">
        <v>509</v>
      </c>
      <c r="E79" s="259"/>
      <c r="F79" s="258"/>
      <c r="G79" s="259"/>
      <c r="H79" s="258"/>
      <c r="I79" s="259"/>
      <c r="J79" s="258"/>
      <c r="K79" s="259"/>
      <c r="L79" s="260"/>
    </row>
    <row r="80" spans="1:12" ht="14.25" customHeight="1" x14ac:dyDescent="0.25">
      <c r="A80" s="223" t="s">
        <v>1324</v>
      </c>
      <c r="B80" s="256" t="s">
        <v>2987</v>
      </c>
      <c r="C80" s="257"/>
      <c r="D80" s="258" t="s">
        <v>509</v>
      </c>
      <c r="E80" s="259"/>
      <c r="F80" s="258"/>
      <c r="G80" s="259"/>
      <c r="H80" s="258"/>
      <c r="I80" s="259"/>
      <c r="J80" s="258"/>
      <c r="K80" s="259"/>
      <c r="L80" s="260"/>
    </row>
    <row r="81" spans="1:12" ht="14.25" customHeight="1" x14ac:dyDescent="0.25">
      <c r="A81" s="223" t="s">
        <v>1325</v>
      </c>
      <c r="B81" s="256" t="s">
        <v>2989</v>
      </c>
      <c r="C81" s="257"/>
      <c r="D81" s="258" t="s">
        <v>509</v>
      </c>
      <c r="E81" s="259"/>
      <c r="F81" s="258"/>
      <c r="G81" s="259"/>
      <c r="H81" s="258"/>
      <c r="I81" s="259"/>
      <c r="J81" s="258"/>
      <c r="K81" s="259"/>
      <c r="L81" s="260"/>
    </row>
    <row r="82" spans="1:12" ht="14.25" customHeight="1" x14ac:dyDescent="0.25">
      <c r="A82" s="223" t="s">
        <v>1326</v>
      </c>
      <c r="B82" s="256" t="s">
        <v>2991</v>
      </c>
      <c r="C82" s="257"/>
      <c r="D82" s="258"/>
      <c r="E82" s="259"/>
      <c r="F82" s="258"/>
      <c r="G82" s="259"/>
      <c r="H82" s="258"/>
      <c r="I82" s="259"/>
      <c r="J82" s="258" t="s">
        <v>509</v>
      </c>
      <c r="K82" s="259"/>
      <c r="L82" s="260"/>
    </row>
    <row r="83" spans="1:12" ht="14.25" customHeight="1" x14ac:dyDescent="0.25">
      <c r="A83" s="223" t="s">
        <v>1327</v>
      </c>
      <c r="B83" s="256" t="s">
        <v>2993</v>
      </c>
      <c r="C83" s="257"/>
      <c r="D83" s="258"/>
      <c r="E83" s="259"/>
      <c r="F83" s="258"/>
      <c r="G83" s="259"/>
      <c r="H83" s="258"/>
      <c r="I83" s="259"/>
      <c r="J83" s="258" t="s">
        <v>509</v>
      </c>
      <c r="K83" s="259"/>
      <c r="L83" s="260"/>
    </row>
    <row r="84" spans="1:12" ht="14.25" customHeight="1" x14ac:dyDescent="0.25">
      <c r="A84" s="223" t="s">
        <v>2207</v>
      </c>
      <c r="B84" s="256" t="s">
        <v>2593</v>
      </c>
      <c r="C84" s="257"/>
      <c r="D84" s="258"/>
      <c r="E84" s="259"/>
      <c r="F84" s="258"/>
      <c r="G84" s="259"/>
      <c r="H84" s="258"/>
      <c r="I84" s="259" t="s">
        <v>509</v>
      </c>
      <c r="J84" s="258"/>
      <c r="K84" s="259"/>
      <c r="L84" s="260"/>
    </row>
    <row r="85" spans="1:12" ht="14.25" customHeight="1" x14ac:dyDescent="0.25">
      <c r="A85" s="223" t="s">
        <v>1329</v>
      </c>
      <c r="B85" s="256" t="s">
        <v>3512</v>
      </c>
      <c r="C85" s="257"/>
      <c r="D85" s="258"/>
      <c r="E85" s="259"/>
      <c r="F85" s="258"/>
      <c r="G85" s="259"/>
      <c r="H85" s="258"/>
      <c r="I85" s="259"/>
      <c r="J85" s="258" t="s">
        <v>509</v>
      </c>
      <c r="K85" s="259"/>
      <c r="L85" s="260"/>
    </row>
    <row r="86" spans="1:12" ht="14.25" customHeight="1" x14ac:dyDescent="0.25">
      <c r="A86" s="223" t="s">
        <v>1330</v>
      </c>
      <c r="B86" s="256" t="s">
        <v>3514</v>
      </c>
      <c r="C86" s="257"/>
      <c r="D86" s="258"/>
      <c r="E86" s="259"/>
      <c r="F86" s="258"/>
      <c r="G86" s="259"/>
      <c r="H86" s="258"/>
      <c r="I86" s="259"/>
      <c r="J86" s="258" t="s">
        <v>509</v>
      </c>
      <c r="K86" s="259"/>
      <c r="L86" s="260"/>
    </row>
    <row r="87" spans="1:12" ht="14.25" customHeight="1" x14ac:dyDescent="0.25">
      <c r="A87" s="223" t="s">
        <v>2211</v>
      </c>
      <c r="B87" s="256" t="s">
        <v>3518</v>
      </c>
      <c r="C87" s="257"/>
      <c r="D87" s="258"/>
      <c r="E87" s="259"/>
      <c r="F87" s="258"/>
      <c r="G87" s="259"/>
      <c r="H87" s="258"/>
      <c r="I87" s="259"/>
      <c r="J87" s="258" t="s">
        <v>509</v>
      </c>
      <c r="K87" s="259"/>
      <c r="L87" s="260"/>
    </row>
    <row r="88" spans="1:12" ht="14.25" customHeight="1" x14ac:dyDescent="0.25">
      <c r="A88" s="223" t="s">
        <v>1337</v>
      </c>
      <c r="B88" s="256" t="s">
        <v>1685</v>
      </c>
      <c r="C88" s="257"/>
      <c r="D88" s="258"/>
      <c r="E88" s="259"/>
      <c r="F88" s="258" t="s">
        <v>509</v>
      </c>
      <c r="G88" s="259"/>
      <c r="H88" s="258"/>
      <c r="I88" s="259"/>
      <c r="J88" s="258"/>
      <c r="K88" s="259"/>
      <c r="L88" s="260"/>
    </row>
    <row r="89" spans="1:12" ht="14.25" customHeight="1" x14ac:dyDescent="0.25">
      <c r="A89" s="223" t="s">
        <v>1338</v>
      </c>
      <c r="B89" s="256" t="s">
        <v>1687</v>
      </c>
      <c r="C89" s="257"/>
      <c r="D89" s="258"/>
      <c r="E89" s="259"/>
      <c r="F89" s="258" t="s">
        <v>509</v>
      </c>
      <c r="G89" s="259"/>
      <c r="H89" s="258"/>
      <c r="I89" s="259"/>
      <c r="J89" s="258"/>
      <c r="K89" s="259"/>
      <c r="L89" s="260"/>
    </row>
    <row r="90" spans="1:12" ht="14.25" customHeight="1" x14ac:dyDescent="0.25">
      <c r="A90" s="223" t="s">
        <v>1340</v>
      </c>
      <c r="B90" s="256" t="s">
        <v>1690</v>
      </c>
      <c r="C90" s="257"/>
      <c r="D90" s="258"/>
      <c r="E90" s="259"/>
      <c r="F90" s="258"/>
      <c r="G90" s="259"/>
      <c r="H90" s="258"/>
      <c r="I90" s="259"/>
      <c r="J90" s="258" t="s">
        <v>509</v>
      </c>
      <c r="K90" s="259"/>
      <c r="L90" s="260"/>
    </row>
    <row r="91" spans="1:12" ht="14.25" customHeight="1" x14ac:dyDescent="0.25">
      <c r="A91" s="223" t="s">
        <v>1341</v>
      </c>
      <c r="B91" s="256" t="s">
        <v>1692</v>
      </c>
      <c r="C91" s="257"/>
      <c r="D91" s="258"/>
      <c r="E91" s="259"/>
      <c r="F91" s="258" t="s">
        <v>509</v>
      </c>
      <c r="G91" s="259"/>
      <c r="H91" s="258"/>
      <c r="I91" s="259"/>
      <c r="J91" s="258"/>
      <c r="K91" s="259"/>
      <c r="L91" s="260"/>
    </row>
    <row r="92" spans="1:12" ht="14.25" customHeight="1" x14ac:dyDescent="0.25">
      <c r="A92" s="223" t="s">
        <v>1344</v>
      </c>
      <c r="B92" s="256" t="s">
        <v>1698</v>
      </c>
      <c r="C92" s="257"/>
      <c r="D92" s="258"/>
      <c r="E92" s="259"/>
      <c r="F92" s="258"/>
      <c r="G92" s="259"/>
      <c r="H92" s="258"/>
      <c r="I92" s="259"/>
      <c r="J92" s="258" t="s">
        <v>509</v>
      </c>
      <c r="K92" s="259"/>
      <c r="L92" s="260"/>
    </row>
    <row r="93" spans="1:12" ht="14.25" customHeight="1" x14ac:dyDescent="0.25">
      <c r="A93" s="223" t="s">
        <v>1346</v>
      </c>
      <c r="B93" s="256" t="s">
        <v>1702</v>
      </c>
      <c r="C93" s="257"/>
      <c r="D93" s="258"/>
      <c r="E93" s="259"/>
      <c r="F93" s="258"/>
      <c r="G93" s="259"/>
      <c r="H93" s="258"/>
      <c r="I93" s="259"/>
      <c r="J93" s="258" t="s">
        <v>509</v>
      </c>
      <c r="K93" s="259"/>
      <c r="L93" s="260"/>
    </row>
    <row r="94" spans="1:12" ht="14.25" customHeight="1" x14ac:dyDescent="0.25">
      <c r="A94" s="223" t="s">
        <v>1348</v>
      </c>
      <c r="B94" s="256" t="s">
        <v>2607</v>
      </c>
      <c r="C94" s="257"/>
      <c r="D94" s="258"/>
      <c r="E94" s="259"/>
      <c r="F94" s="258"/>
      <c r="G94" s="259"/>
      <c r="H94" s="258"/>
      <c r="I94" s="259" t="s">
        <v>509</v>
      </c>
      <c r="J94" s="258"/>
      <c r="K94" s="259"/>
      <c r="L94" s="260"/>
    </row>
    <row r="95" spans="1:12" ht="14.25" customHeight="1" x14ac:dyDescent="0.25">
      <c r="A95" s="223" t="s">
        <v>1350</v>
      </c>
      <c r="B95" s="266" t="s">
        <v>2607</v>
      </c>
      <c r="C95" s="257"/>
      <c r="D95" s="258"/>
      <c r="E95" s="259"/>
      <c r="F95" s="258"/>
      <c r="G95" s="259"/>
      <c r="H95" s="258"/>
      <c r="I95" s="259" t="s">
        <v>509</v>
      </c>
      <c r="J95" s="258"/>
      <c r="K95" s="259"/>
      <c r="L95" s="260"/>
    </row>
    <row r="96" spans="1:12" ht="14.25" customHeight="1" x14ac:dyDescent="0.25">
      <c r="A96" s="223" t="s">
        <v>580</v>
      </c>
      <c r="B96" s="256" t="s">
        <v>2621</v>
      </c>
      <c r="C96" s="257"/>
      <c r="D96" s="258"/>
      <c r="E96" s="259"/>
      <c r="F96" s="258"/>
      <c r="G96" s="259"/>
      <c r="H96" s="258"/>
      <c r="I96" s="259"/>
      <c r="J96" s="258" t="s">
        <v>509</v>
      </c>
      <c r="K96" s="259"/>
      <c r="L96" s="260"/>
    </row>
    <row r="97" spans="1:12" ht="14.25" customHeight="1" x14ac:dyDescent="0.25">
      <c r="A97" s="223" t="s">
        <v>1270</v>
      </c>
      <c r="B97" s="256" t="s">
        <v>2627</v>
      </c>
      <c r="C97" s="257"/>
      <c r="D97" s="258"/>
      <c r="E97" s="259"/>
      <c r="F97" s="258" t="s">
        <v>509</v>
      </c>
      <c r="G97" s="259"/>
      <c r="H97" s="258"/>
      <c r="I97" s="259"/>
      <c r="J97" s="258"/>
      <c r="K97" s="259"/>
      <c r="L97" s="260"/>
    </row>
    <row r="98" spans="1:12" ht="14.25" customHeight="1" x14ac:dyDescent="0.25">
      <c r="A98" s="223" t="s">
        <v>3781</v>
      </c>
      <c r="B98" s="256" t="s">
        <v>2634</v>
      </c>
      <c r="C98" s="257"/>
      <c r="D98" s="258"/>
      <c r="E98" s="259"/>
      <c r="F98" s="258"/>
      <c r="G98" s="259" t="s">
        <v>509</v>
      </c>
      <c r="H98" s="258"/>
      <c r="I98" s="259"/>
      <c r="J98" s="258"/>
      <c r="K98" s="259"/>
      <c r="L98" s="260"/>
    </row>
    <row r="99" spans="1:12" ht="14.25" customHeight="1" x14ac:dyDescent="0.25">
      <c r="A99" s="223" t="s">
        <v>3789</v>
      </c>
      <c r="B99" s="267" t="s">
        <v>3704</v>
      </c>
      <c r="C99" s="257"/>
      <c r="D99" s="258"/>
      <c r="E99" s="259"/>
      <c r="F99" s="258"/>
      <c r="G99" s="259"/>
      <c r="H99" s="258"/>
      <c r="I99" s="259"/>
      <c r="J99" s="258"/>
      <c r="K99" s="259"/>
      <c r="L99" s="260" t="s">
        <v>509</v>
      </c>
    </row>
    <row r="100" spans="1:12" ht="13.5" thickBot="1" x14ac:dyDescent="0.3">
      <c r="A100" s="223" t="s">
        <v>1272</v>
      </c>
      <c r="B100" s="256" t="s">
        <v>3708</v>
      </c>
      <c r="C100" s="268"/>
      <c r="D100" s="269"/>
      <c r="E100" s="270"/>
      <c r="F100" s="269"/>
      <c r="G100" s="270"/>
      <c r="H100" s="269"/>
      <c r="I100" s="270"/>
      <c r="J100" s="269"/>
      <c r="K100" s="270"/>
      <c r="L100" s="271" t="s">
        <v>509</v>
      </c>
    </row>
    <row r="101" spans="1:12" x14ac:dyDescent="0.25">
      <c r="A101" s="272"/>
      <c r="B101" s="272"/>
    </row>
    <row r="102" spans="1:12" x14ac:dyDescent="0.25">
      <c r="A102" s="272"/>
      <c r="B102" s="272"/>
    </row>
    <row r="103" spans="1:12" x14ac:dyDescent="0.25">
      <c r="A103" s="272"/>
      <c r="B103" s="272"/>
    </row>
    <row r="104" spans="1:12" x14ac:dyDescent="0.25">
      <c r="A104" s="272"/>
      <c r="B104" s="272"/>
    </row>
    <row r="105" spans="1:12" x14ac:dyDescent="0.25">
      <c r="A105" s="272"/>
      <c r="B105" s="272"/>
    </row>
    <row r="106" spans="1:12" x14ac:dyDescent="0.25">
      <c r="A106" s="272"/>
      <c r="B106" s="272"/>
    </row>
    <row r="107" spans="1:12" x14ac:dyDescent="0.25">
      <c r="A107" s="272"/>
      <c r="B107" s="272"/>
    </row>
    <row r="108" spans="1:12" x14ac:dyDescent="0.25">
      <c r="A108" s="272"/>
      <c r="B108" s="272"/>
    </row>
    <row r="109" spans="1:12" x14ac:dyDescent="0.25">
      <c r="A109" s="272"/>
      <c r="B109" s="272"/>
    </row>
  </sheetData>
  <autoFilter ref="A3:L100" xr:uid="{00000000-0009-0000-0000-000008000000}">
    <sortState xmlns:xlrd2="http://schemas.microsoft.com/office/spreadsheetml/2017/richdata2" ref="A4:L100">
      <sortCondition ref="A4:A100"/>
    </sortState>
  </autoFilter>
  <customSheetViews>
    <customSheetView guid="{F0ADC036-509F-4B65-ABB7-BB20C5F9332B}" showGridLines="0" fitToPage="1" showAutoFilter="1">
      <pane ySplit="3" topLeftCell="A85" activePane="bottomLeft" state="frozen"/>
      <selection pane="bottomLeft" activeCell="A4" sqref="A4"/>
      <pageMargins left="0.22" right="0.24" top="0.44" bottom="0.4" header="0.22" footer="0.28000000000000003"/>
      <printOptions gridLines="1"/>
      <pageSetup paperSize="9" scale="76" fitToHeight="2" orientation="portrait" r:id="rId1"/>
      <headerFooter alignWithMargins="0">
        <oddFooter>&amp;L&amp;F&amp;R&amp;D</oddFooter>
      </headerFooter>
      <autoFilter ref="B1:T1" xr:uid="{3814D0AE-45A5-4238-95D9-11EF6E87C9D5}"/>
    </customSheetView>
    <customSheetView guid="{CFD4B24B-326F-455E-9EE4-C694EF0991A6}" showGridLines="0" fitToPage="1" showAutoFilter="1">
      <pane ySplit="3" topLeftCell="A85" activePane="bottomLeft" state="frozen"/>
      <selection pane="bottomLeft" activeCell="A4" sqref="A4"/>
      <pageMargins left="0.22" right="0.24" top="0.44" bottom="0.4" header="0.22" footer="0.28000000000000003"/>
      <printOptions gridLines="1"/>
      <pageSetup paperSize="9" scale="76" fitToHeight="2" orientation="portrait" r:id="rId2"/>
      <headerFooter alignWithMargins="0">
        <oddFooter>&amp;L&amp;F&amp;R&amp;D</oddFooter>
      </headerFooter>
      <autoFilter ref="B1:T1" xr:uid="{AF86DB8A-22CE-47BF-8627-8CC70B6900C3}"/>
    </customSheetView>
  </customSheetViews>
  <mergeCells count="2">
    <mergeCell ref="A2:B2"/>
    <mergeCell ref="A1:L1"/>
  </mergeCells>
  <phoneticPr fontId="32" type="noConversion"/>
  <printOptions gridLines="1"/>
  <pageMargins left="0.22" right="0.24" top="0.44" bottom="0.4" header="0.22" footer="0.28000000000000003"/>
  <pageSetup paperSize="9" scale="76" fitToHeight="2" orientation="portrait" r:id="rId3"/>
  <headerFooter alignWithMargins="0">
    <oddFooter>&amp;L&amp;F&amp;R&amp;D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975CEFB1F4BA43A26B430154ED02C5" ma:contentTypeVersion="0" ma:contentTypeDescription="Create a new document." ma:contentTypeScope="" ma:versionID="d26cb469bd67b75bfde6bb44ebf4cd97">
  <xsd:schema xmlns:xsd="http://www.w3.org/2001/XMLSchema" xmlns:xs="http://www.w3.org/2001/XMLSchema" xmlns:p="http://schemas.microsoft.com/office/2006/metadata/properties" xmlns:ns2="21488510-b0ee-485a-ada6-8201be10c18c" targetNamespace="http://schemas.microsoft.com/office/2006/metadata/properties" ma:root="true" ma:fieldsID="ce870c525a915136bd70e466a9e83f54" ns2:_="">
    <xsd:import namespace="21488510-b0ee-485a-ada6-8201be10c1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488510-b0ee-485a-ada6-8201be10c1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AE01FBD8-63E2-4341-89A0-60872D33D3E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8E99A69-2FE0-4C37-B249-1F8DBDA828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488510-b0ee-485a-ada6-8201be10c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70EAC-D3CF-4C51-A1BC-E4E7C91F28D6}">
  <ds:schemaRefs>
    <ds:schemaRef ds:uri="http://schemas.microsoft.com/sharepoint/events"/>
  </ds:schemaRefs>
</ds:datastoreItem>
</file>

<file path=customXml/itemProps4.xml><?xml version="1.0" encoding="utf-8"?>
<ds:datastoreItem xmlns:ds="http://schemas.openxmlformats.org/officeDocument/2006/customXml" ds:itemID="{C43C0E17-1F29-42BF-9A7A-E928294197B6}">
  <ds:schemaRefs>
    <ds:schemaRef ds:uri="http://schemas.microsoft.com/sharepoint/v3/contenttype/forms"/>
  </ds:schemaRefs>
</ds:datastoreItem>
</file>

<file path=customXml/itemProps5.xml><?xml version="1.0" encoding="utf-8"?>
<ds:datastoreItem xmlns:ds="http://schemas.openxmlformats.org/officeDocument/2006/customXml" ds:itemID="{D11B5875-5978-473A-8A6C-C376BB2B296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102</vt:i4>
      </vt:variant>
    </vt:vector>
  </HeadingPairs>
  <TitlesOfParts>
    <vt:vector size="112" baseType="lpstr">
      <vt:lpstr>Read Me First </vt:lpstr>
      <vt:lpstr>Change History</vt:lpstr>
      <vt:lpstr>Market Messages</vt:lpstr>
      <vt:lpstr>Data Definitions</vt:lpstr>
      <vt:lpstr>MM Impact Analysis</vt:lpstr>
      <vt:lpstr>Data Codes </vt:lpstr>
      <vt:lpstr>Data Items per  MM </vt:lpstr>
      <vt:lpstr>Message Descriptions</vt:lpstr>
      <vt:lpstr>MM per MM Guide</vt:lpstr>
      <vt:lpstr>- Lookups</vt:lpstr>
      <vt:lpstr>allocation_select</vt:lpstr>
      <vt:lpstr>allocation_select_choice</vt:lpstr>
      <vt:lpstr>busschnames</vt:lpstr>
      <vt:lpstr>caption</vt:lpstr>
      <vt:lpstr>clear_cells</vt:lpstr>
      <vt:lpstr>conv</vt:lpstr>
      <vt:lpstr>DataItems</vt:lpstr>
      <vt:lpstr>dc_1</vt:lpstr>
      <vt:lpstr>dc_10</vt:lpstr>
      <vt:lpstr>dc_100</vt:lpstr>
      <vt:lpstr>dc_101</vt:lpstr>
      <vt:lpstr>dc_102</vt:lpstr>
      <vt:lpstr>dc_103</vt:lpstr>
      <vt:lpstr>dc_106</vt:lpstr>
      <vt:lpstr>dc_107</vt:lpstr>
      <vt:lpstr>dc_110</vt:lpstr>
      <vt:lpstr>dc_112</vt:lpstr>
      <vt:lpstr>dc_120</vt:lpstr>
      <vt:lpstr>dc_123</vt:lpstr>
      <vt:lpstr>dc_124</vt:lpstr>
      <vt:lpstr>dc_128</vt:lpstr>
      <vt:lpstr>dc_131</vt:lpstr>
      <vt:lpstr>dc_14</vt:lpstr>
      <vt:lpstr>dc_142a</vt:lpstr>
      <vt:lpstr>dc_148</vt:lpstr>
      <vt:lpstr>dc_15</vt:lpstr>
      <vt:lpstr>dc_150</vt:lpstr>
      <vt:lpstr>dc_152</vt:lpstr>
      <vt:lpstr>dc_153</vt:lpstr>
      <vt:lpstr>dc_154</vt:lpstr>
      <vt:lpstr>dc_155</vt:lpstr>
      <vt:lpstr>dc_156</vt:lpstr>
      <vt:lpstr>dc_160</vt:lpstr>
      <vt:lpstr>dc_162</vt:lpstr>
      <vt:lpstr>dc_165</vt:lpstr>
      <vt:lpstr>dc_168</vt:lpstr>
      <vt:lpstr>dc_172</vt:lpstr>
      <vt:lpstr>dc_173</vt:lpstr>
      <vt:lpstr>dc_175</vt:lpstr>
      <vt:lpstr>dc_180</vt:lpstr>
      <vt:lpstr>dc_181</vt:lpstr>
      <vt:lpstr>dc_185</vt:lpstr>
      <vt:lpstr>dc_189</vt:lpstr>
      <vt:lpstr>dc_192</vt:lpstr>
      <vt:lpstr>dc_192_Supplier</vt:lpstr>
      <vt:lpstr>dc_193</vt:lpstr>
      <vt:lpstr>dc_195</vt:lpstr>
      <vt:lpstr>dc_20</vt:lpstr>
      <vt:lpstr>dc_204</vt:lpstr>
      <vt:lpstr>dc_209</vt:lpstr>
      <vt:lpstr>dc_211</vt:lpstr>
      <vt:lpstr>dc_217</vt:lpstr>
      <vt:lpstr>dc_218</vt:lpstr>
      <vt:lpstr>dc_219</vt:lpstr>
      <vt:lpstr>dc_220</vt:lpstr>
      <vt:lpstr>dc_222</vt:lpstr>
      <vt:lpstr>dc_223</vt:lpstr>
      <vt:lpstr>dc_24</vt:lpstr>
      <vt:lpstr>dc_28</vt:lpstr>
      <vt:lpstr>dc_33</vt:lpstr>
      <vt:lpstr>dc_35</vt:lpstr>
      <vt:lpstr>dc_36</vt:lpstr>
      <vt:lpstr>dc_41</vt:lpstr>
      <vt:lpstr>dc_46</vt:lpstr>
      <vt:lpstr>dc_51</vt:lpstr>
      <vt:lpstr>dc_53</vt:lpstr>
      <vt:lpstr>dc_54</vt:lpstr>
      <vt:lpstr>dc_55</vt:lpstr>
      <vt:lpstr>dc_56</vt:lpstr>
      <vt:lpstr>dc_62</vt:lpstr>
      <vt:lpstr>dc_75</vt:lpstr>
      <vt:lpstr>dc_82</vt:lpstr>
      <vt:lpstr>dc_88</vt:lpstr>
      <vt:lpstr>dc_89</vt:lpstr>
      <vt:lpstr>dc_90</vt:lpstr>
      <vt:lpstr>dc_97</vt:lpstr>
      <vt:lpstr>dc_98</vt:lpstr>
      <vt:lpstr>DI_schema</vt:lpstr>
      <vt:lpstr>'Market Messages'!element_SpecialNeedsDeleteDetails_Link05254798</vt:lpstr>
      <vt:lpstr>exclude</vt:lpstr>
      <vt:lpstr>field_search</vt:lpstr>
      <vt:lpstr>filter_cols</vt:lpstr>
      <vt:lpstr>header</vt:lpstr>
      <vt:lpstr>header_row</vt:lpstr>
      <vt:lpstr>Impact</vt:lpstr>
      <vt:lpstr>link1</vt:lpstr>
      <vt:lpstr>mapping_result</vt:lpstr>
      <vt:lpstr>mappings</vt:lpstr>
      <vt:lpstr>message_groups</vt:lpstr>
      <vt:lpstr>message_header</vt:lpstr>
      <vt:lpstr>mm_list</vt:lpstr>
      <vt:lpstr>mmitems</vt:lpstr>
      <vt:lpstr>MMnames</vt:lpstr>
      <vt:lpstr>msg_search</vt:lpstr>
      <vt:lpstr>pivot</vt:lpstr>
      <vt:lpstr>'Data Codes '!Print_Area</vt:lpstr>
      <vt:lpstr>'Data Codes '!Print_Titles</vt:lpstr>
      <vt:lpstr>'MM per MM Guide'!Print_Titles</vt:lpstr>
      <vt:lpstr>range2</vt:lpstr>
      <vt:lpstr>segment</vt:lpstr>
      <vt:lpstr>start</vt:lpstr>
      <vt:lpstr>top_corner2</vt:lpstr>
    </vt:vector>
  </TitlesOfParts>
  <Company>ESB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Russell</dc:creator>
  <dc:description>DRAFT HBL V2.0 Core Component</dc:description>
  <cp:lastModifiedBy>McInerney. Gary (ESB Networks)</cp:lastModifiedBy>
  <cp:lastPrinted>2013-09-04T10:30:43Z</cp:lastPrinted>
  <dcterms:created xsi:type="dcterms:W3CDTF">2011-02-14T14:07:32Z</dcterms:created>
  <dcterms:modified xsi:type="dcterms:W3CDTF">2023-07-25T08:17:14Z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JT4TYDWXDPTK-152049960-605</vt:lpwstr>
  </property>
  <property fmtid="{D5CDD505-2E9C-101B-9397-08002B2CF9AE}" pid="3" name="_dlc_DocIdItemGuid">
    <vt:lpwstr>48e8c533-9b56-4c46-912a-5d83a6f7a99d</vt:lpwstr>
  </property>
  <property fmtid="{D5CDD505-2E9C-101B-9397-08002B2CF9AE}" pid="4" name="_dlc_DocIdUrl">
    <vt:lpwstr>http://networks.esb.ie/collab2/RMDS/_layouts/15/DocIdRedir.aspx?ID=JT4TYDWXDPTK-152049960-605, JT4TYDWXDPTK-152049960-605</vt:lpwstr>
  </property>
  <property fmtid="{D5CDD505-2E9C-101B-9397-08002B2CF9AE}" pid="5" name="Document Owner">
    <vt:lpwstr>1032</vt:lpwstr>
  </property>
  <property fmtid="{D5CDD505-2E9C-101B-9397-08002B2CF9AE}" pid="6" name="Document Month">
    <vt:lpwstr/>
  </property>
  <property fmtid="{D5CDD505-2E9C-101B-9397-08002B2CF9AE}" pid="7" name="Document Year">
    <vt:lpwstr/>
  </property>
  <property fmtid="{D5CDD505-2E9C-101B-9397-08002B2CF9AE}" pid="8" name="display_urn:schemas-microsoft-com:office:office#Document_x0020_Owner">
    <vt:lpwstr>Corcoran. Emer (ESB Networks)</vt:lpwstr>
  </property>
  <property fmtid="{D5CDD505-2E9C-101B-9397-08002B2CF9AE}" pid="9" name="Document Type">
    <vt:lpwstr>COBL</vt:lpwstr>
  </property>
  <property fmtid="{D5CDD505-2E9C-101B-9397-08002B2CF9AE}" pid="10" name="Status">
    <vt:lpwstr>Working Draft</vt:lpwstr>
  </property>
  <property fmtid="{D5CDD505-2E9C-101B-9397-08002B2CF9AE}" pid="11" name="MSIP_Label_bf4b7b92-9708-4942-8fd7-f99d10f83297_Enabled">
    <vt:lpwstr>true</vt:lpwstr>
  </property>
  <property fmtid="{D5CDD505-2E9C-101B-9397-08002B2CF9AE}" pid="12" name="MSIP_Label_bf4b7b92-9708-4942-8fd7-f99d10f83297_SetDate">
    <vt:lpwstr>2021-09-23T09:13:43Z</vt:lpwstr>
  </property>
  <property fmtid="{D5CDD505-2E9C-101B-9397-08002B2CF9AE}" pid="13" name="MSIP_Label_bf4b7b92-9708-4942-8fd7-f99d10f83297_Method">
    <vt:lpwstr>Standard</vt:lpwstr>
  </property>
  <property fmtid="{D5CDD505-2E9C-101B-9397-08002B2CF9AE}" pid="14" name="MSIP_Label_bf4b7b92-9708-4942-8fd7-f99d10f83297_Name">
    <vt:lpwstr>General</vt:lpwstr>
  </property>
  <property fmtid="{D5CDD505-2E9C-101B-9397-08002B2CF9AE}" pid="15" name="MSIP_Label_bf4b7b92-9708-4942-8fd7-f99d10f83297_SiteId">
    <vt:lpwstr>fb01cb1d-bba8-4c1a-94ef-defd79c59a09</vt:lpwstr>
  </property>
  <property fmtid="{D5CDD505-2E9C-101B-9397-08002B2CF9AE}" pid="16" name="MSIP_Label_bf4b7b92-9708-4942-8fd7-f99d10f83297_ActionId">
    <vt:lpwstr>4279f314-affd-4d1a-8135-b9a73823a281</vt:lpwstr>
  </property>
  <property fmtid="{D5CDD505-2E9C-101B-9397-08002B2CF9AE}" pid="17" name="MSIP_Label_bf4b7b92-9708-4942-8fd7-f99d10f83297_ContentBits">
    <vt:lpwstr>0</vt:lpwstr>
  </property>
</Properties>
</file>